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0" yWindow="0" windowWidth="28800" windowHeight="12375" firstSheet="1" activeTab="4"/>
  </bookViews>
  <sheets>
    <sheet name="Index" sheetId="2" state="hidden" r:id="rId1"/>
    <sheet name="Consult" sheetId="1" r:id="rId2"/>
    <sheet name="Groepsconsult" sheetId="3" r:id="rId3"/>
    <sheet name="Verblijf" sheetId="4" r:id="rId4"/>
    <sheet name="Overige prestaties" sheetId="5" r:id="rId5"/>
    <sheet name="Toeslag consult" sheetId="6" r:id="rId6"/>
    <sheet name="Toeslag verblijf" sheetId="7" r:id="rId7"/>
    <sheet name="Toeslag groepsconsult" sheetId="8" r:id="rId8"/>
  </sheets>
  <definedNames>
    <definedName name="_xlnm._FilterDatabase" localSheetId="1" hidden="1">Consult!$A$1:$S$1041</definedName>
    <definedName name="_xlnm._FilterDatabase" localSheetId="2" hidden="1">Groepsconsult!$A$1:$Q$73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2" l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2" i="1"/>
  <c r="D14" i="2" l="1"/>
  <c r="I127" i="5" l="1"/>
  <c r="J127" i="5"/>
  <c r="K127" i="5"/>
  <c r="O127" i="5"/>
  <c r="P127" i="5"/>
  <c r="I128" i="5"/>
  <c r="J128" i="5"/>
  <c r="K128" i="5" s="1"/>
  <c r="O128" i="5"/>
  <c r="P128" i="5" s="1"/>
  <c r="I129" i="5"/>
  <c r="J129" i="5"/>
  <c r="K129" i="5"/>
  <c r="O129" i="5"/>
  <c r="P129" i="5"/>
  <c r="I130" i="5"/>
  <c r="J130" i="5"/>
  <c r="K130" i="5"/>
  <c r="O130" i="5"/>
  <c r="P130" i="5"/>
  <c r="I131" i="5"/>
  <c r="J131" i="5"/>
  <c r="K131" i="5"/>
  <c r="O131" i="5"/>
  <c r="P131" i="5" s="1"/>
  <c r="I132" i="5"/>
  <c r="J132" i="5"/>
  <c r="K132" i="5"/>
  <c r="O132" i="5"/>
  <c r="P132" i="5"/>
  <c r="I133" i="5"/>
  <c r="J133" i="5"/>
  <c r="K133" i="5"/>
  <c r="O133" i="5"/>
  <c r="P133" i="5"/>
  <c r="I134" i="5"/>
  <c r="J134" i="5"/>
  <c r="K134" i="5"/>
  <c r="O134" i="5"/>
  <c r="P134" i="5" s="1"/>
  <c r="I135" i="5"/>
  <c r="J135" i="5"/>
  <c r="K135" i="5"/>
  <c r="O135" i="5"/>
  <c r="P135" i="5"/>
  <c r="I136" i="5"/>
  <c r="J136" i="5"/>
  <c r="K136" i="5"/>
  <c r="O136" i="5"/>
  <c r="P136" i="5"/>
  <c r="I137" i="5"/>
  <c r="J137" i="5"/>
  <c r="K137" i="5"/>
  <c r="O137" i="5"/>
  <c r="P137" i="5" s="1"/>
  <c r="I138" i="5"/>
  <c r="J138" i="5"/>
  <c r="K138" i="5"/>
  <c r="O138" i="5"/>
  <c r="P138" i="5"/>
  <c r="I139" i="5"/>
  <c r="J139" i="5"/>
  <c r="K139" i="5"/>
  <c r="O139" i="5"/>
  <c r="P139" i="5"/>
  <c r="I140" i="5"/>
  <c r="J140" i="5"/>
  <c r="K140" i="5"/>
  <c r="O140" i="5"/>
  <c r="P140" i="5" s="1"/>
  <c r="I141" i="5"/>
  <c r="J141" i="5"/>
  <c r="K141" i="5"/>
  <c r="O141" i="5"/>
  <c r="P141" i="5"/>
  <c r="I142" i="5"/>
  <c r="J142" i="5"/>
  <c r="K142" i="5"/>
  <c r="O142" i="5"/>
  <c r="P142" i="5"/>
  <c r="I143" i="5"/>
  <c r="J143" i="5"/>
  <c r="K143" i="5"/>
  <c r="O143" i="5"/>
  <c r="P143" i="5" s="1"/>
  <c r="I144" i="5"/>
  <c r="J144" i="5"/>
  <c r="K144" i="5"/>
  <c r="O144" i="5"/>
  <c r="P144" i="5"/>
  <c r="I145" i="5"/>
  <c r="J145" i="5"/>
  <c r="K145" i="5"/>
  <c r="O145" i="5"/>
  <c r="P145" i="5"/>
  <c r="I146" i="5"/>
  <c r="J146" i="5"/>
  <c r="K146" i="5"/>
  <c r="O146" i="5"/>
  <c r="P146" i="5" s="1"/>
  <c r="I147" i="5"/>
  <c r="J147" i="5"/>
  <c r="K147" i="5"/>
  <c r="O147" i="5"/>
  <c r="P147" i="5"/>
  <c r="I148" i="5"/>
  <c r="J148" i="5"/>
  <c r="K148" i="5"/>
  <c r="O148" i="5"/>
  <c r="P148" i="5"/>
  <c r="I149" i="5"/>
  <c r="J149" i="5"/>
  <c r="K149" i="5"/>
  <c r="O149" i="5"/>
  <c r="P149" i="5" s="1"/>
  <c r="H25" i="2" l="1"/>
  <c r="C25" i="2"/>
  <c r="E25" i="2" s="1"/>
  <c r="D25" i="2"/>
  <c r="M3" i="8"/>
  <c r="N3" i="8" s="1"/>
  <c r="M4" i="8"/>
  <c r="N4" i="8" s="1"/>
  <c r="M5" i="8"/>
  <c r="N5" i="8" s="1"/>
  <c r="M6" i="8"/>
  <c r="N6" i="8"/>
  <c r="M7" i="8"/>
  <c r="N7" i="8"/>
  <c r="M8" i="8"/>
  <c r="N8" i="8"/>
  <c r="M9" i="8"/>
  <c r="N9" i="8" s="1"/>
  <c r="M10" i="8"/>
  <c r="N10" i="8" s="1"/>
  <c r="M11" i="8"/>
  <c r="N11" i="8" s="1"/>
  <c r="M2" i="8"/>
  <c r="N2" i="8"/>
  <c r="H3" i="8"/>
  <c r="H4" i="8"/>
  <c r="I4" i="8" s="1"/>
  <c r="H5" i="8"/>
  <c r="I5" i="8" s="1"/>
  <c r="H6" i="8"/>
  <c r="H7" i="8"/>
  <c r="I7" i="8" s="1"/>
  <c r="H8" i="8"/>
  <c r="I8" i="8" s="1"/>
  <c r="H9" i="8"/>
  <c r="H10" i="8"/>
  <c r="H11" i="8"/>
  <c r="H2" i="8"/>
  <c r="I3" i="8"/>
  <c r="I6" i="8"/>
  <c r="I9" i="8"/>
  <c r="I10" i="8"/>
  <c r="I11" i="8"/>
  <c r="I2" i="8"/>
  <c r="G3" i="8"/>
  <c r="G4" i="8"/>
  <c r="G5" i="8"/>
  <c r="G6" i="8"/>
  <c r="G7" i="8"/>
  <c r="G8" i="8"/>
  <c r="G9" i="8"/>
  <c r="G10" i="8"/>
  <c r="G11" i="8"/>
  <c r="G2" i="8"/>
  <c r="K3" i="7"/>
  <c r="K4" i="7"/>
  <c r="K5" i="7"/>
  <c r="K2" i="7"/>
  <c r="AK3" i="4"/>
  <c r="AK4" i="4"/>
  <c r="AK5" i="4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2" i="4"/>
  <c r="Y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2" i="4"/>
  <c r="I24" i="3"/>
  <c r="J24" i="3" s="1"/>
  <c r="H23" i="2"/>
  <c r="B23" i="2"/>
  <c r="H19" i="2"/>
  <c r="B19" i="2"/>
  <c r="D7" i="2"/>
  <c r="E7" i="2"/>
  <c r="F7" i="2"/>
  <c r="G7" i="2"/>
  <c r="G12" i="2"/>
  <c r="F12" i="2"/>
  <c r="E12" i="2"/>
  <c r="D12" i="2"/>
  <c r="Q3" i="8" l="1"/>
  <c r="Q4" i="8"/>
  <c r="Q5" i="8"/>
  <c r="Q6" i="8"/>
  <c r="Q8" i="8"/>
  <c r="Q10" i="8"/>
  <c r="Q2" i="8"/>
  <c r="Q7" i="8"/>
  <c r="Q9" i="8"/>
  <c r="Q11" i="8"/>
  <c r="F25" i="2"/>
  <c r="G25" i="2"/>
  <c r="I12" i="3"/>
  <c r="J12" i="3" s="1"/>
  <c r="I36" i="3"/>
  <c r="J36" i="3" s="1"/>
  <c r="I48" i="3"/>
  <c r="J48" i="3" s="1"/>
  <c r="I13" i="3"/>
  <c r="J13" i="3" s="1"/>
  <c r="Q2" i="1"/>
  <c r="P1039" i="1"/>
  <c r="P1027" i="1"/>
  <c r="P1015" i="1"/>
  <c r="P1003" i="1"/>
  <c r="P991" i="1"/>
  <c r="P979" i="1"/>
  <c r="P967" i="1"/>
  <c r="P955" i="1"/>
  <c r="P943" i="1"/>
  <c r="P931" i="1"/>
  <c r="P919" i="1"/>
  <c r="P907" i="1"/>
  <c r="P895" i="1"/>
  <c r="P883" i="1"/>
  <c r="P871" i="1"/>
  <c r="P859" i="1"/>
  <c r="P847" i="1"/>
  <c r="P835" i="1"/>
  <c r="P823" i="1"/>
  <c r="P811" i="1"/>
  <c r="P799" i="1"/>
  <c r="P787" i="1"/>
  <c r="P775" i="1"/>
  <c r="P763" i="1"/>
  <c r="P751" i="1"/>
  <c r="P739" i="1"/>
  <c r="P727" i="1"/>
  <c r="P715" i="1"/>
  <c r="P703" i="1"/>
  <c r="P691" i="1"/>
  <c r="P679" i="1"/>
  <c r="P667" i="1"/>
  <c r="P655" i="1"/>
  <c r="P643" i="1"/>
  <c r="P631" i="1"/>
  <c r="P619" i="1"/>
  <c r="P607" i="1"/>
  <c r="P595" i="1"/>
  <c r="P583" i="1"/>
  <c r="P571" i="1"/>
  <c r="P559" i="1"/>
  <c r="P547" i="1"/>
  <c r="P535" i="1"/>
  <c r="P523" i="1"/>
  <c r="P511" i="1"/>
  <c r="P499" i="1"/>
  <c r="P487" i="1"/>
  <c r="P1035" i="1"/>
  <c r="P1023" i="1"/>
  <c r="P1011" i="1"/>
  <c r="P999" i="1"/>
  <c r="P987" i="1"/>
  <c r="P975" i="1"/>
  <c r="P963" i="1"/>
  <c r="P951" i="1"/>
  <c r="P939" i="1"/>
  <c r="P927" i="1"/>
  <c r="P915" i="1"/>
  <c r="P903" i="1"/>
  <c r="P891" i="1"/>
  <c r="P879" i="1"/>
  <c r="P867" i="1"/>
  <c r="P855" i="1"/>
  <c r="P843" i="1"/>
  <c r="P831" i="1"/>
  <c r="P819" i="1"/>
  <c r="P807" i="1"/>
  <c r="P795" i="1"/>
  <c r="P783" i="1"/>
  <c r="P771" i="1"/>
  <c r="P759" i="1"/>
  <c r="P747" i="1"/>
  <c r="P735" i="1"/>
  <c r="P723" i="1"/>
  <c r="P711" i="1"/>
  <c r="P699" i="1"/>
  <c r="P687" i="1"/>
  <c r="P675" i="1"/>
  <c r="P663" i="1"/>
  <c r="P651" i="1"/>
  <c r="P639" i="1"/>
  <c r="P627" i="1"/>
  <c r="P615" i="1"/>
  <c r="P603" i="1"/>
  <c r="P591" i="1"/>
  <c r="P579" i="1"/>
  <c r="P567" i="1"/>
  <c r="P555" i="1"/>
  <c r="P543" i="1"/>
  <c r="P1034" i="1"/>
  <c r="P1022" i="1"/>
  <c r="P1010" i="1"/>
  <c r="P998" i="1"/>
  <c r="P986" i="1"/>
  <c r="P974" i="1"/>
  <c r="P962" i="1"/>
  <c r="P950" i="1"/>
  <c r="P938" i="1"/>
  <c r="P926" i="1"/>
  <c r="P914" i="1"/>
  <c r="P902" i="1"/>
  <c r="P890" i="1"/>
  <c r="P878" i="1"/>
  <c r="P866" i="1"/>
  <c r="P854" i="1"/>
  <c r="P842" i="1"/>
  <c r="P830" i="1"/>
  <c r="P818" i="1"/>
  <c r="P1032" i="1"/>
  <c r="P475" i="1"/>
  <c r="P1038" i="1"/>
  <c r="P1026" i="1"/>
  <c r="P1014" i="1"/>
  <c r="P1002" i="1"/>
  <c r="P990" i="1"/>
  <c r="P978" i="1"/>
  <c r="P966" i="1"/>
  <c r="P954" i="1"/>
  <c r="P1037" i="1"/>
  <c r="P1025" i="1"/>
  <c r="P1013" i="1"/>
  <c r="P1001" i="1"/>
  <c r="P989" i="1"/>
  <c r="P977" i="1"/>
  <c r="P965" i="1"/>
  <c r="P953" i="1"/>
  <c r="P941" i="1"/>
  <c r="P929" i="1"/>
  <c r="P917" i="1"/>
  <c r="P905" i="1"/>
  <c r="P893" i="1"/>
  <c r="P881" i="1"/>
  <c r="P869" i="1"/>
  <c r="P857" i="1"/>
  <c r="P845" i="1"/>
  <c r="P833" i="1"/>
  <c r="P821" i="1"/>
  <c r="P809" i="1"/>
  <c r="P797" i="1"/>
  <c r="P785" i="1"/>
  <c r="P773" i="1"/>
  <c r="P761" i="1"/>
  <c r="P749" i="1"/>
  <c r="P737" i="1"/>
  <c r="P725" i="1"/>
  <c r="P531" i="1"/>
  <c r="P519" i="1"/>
  <c r="P507" i="1"/>
  <c r="P495" i="1"/>
  <c r="P483" i="1"/>
  <c r="P471" i="1"/>
  <c r="P459" i="1"/>
  <c r="P447" i="1"/>
  <c r="P435" i="1"/>
  <c r="P423" i="1"/>
  <c r="P411" i="1"/>
  <c r="P399" i="1"/>
  <c r="P387" i="1"/>
  <c r="P375" i="1"/>
  <c r="P363" i="1"/>
  <c r="P351" i="1"/>
  <c r="P339" i="1"/>
  <c r="P327" i="1"/>
  <c r="P315" i="1"/>
  <c r="P303" i="1"/>
  <c r="P291" i="1"/>
  <c r="P279" i="1"/>
  <c r="P267" i="1"/>
  <c r="P255" i="1"/>
  <c r="P243" i="1"/>
  <c r="P231" i="1"/>
  <c r="P219" i="1"/>
  <c r="P207" i="1"/>
  <c r="P195" i="1"/>
  <c r="P183" i="1"/>
  <c r="P171" i="1"/>
  <c r="P159" i="1"/>
  <c r="P147" i="1"/>
  <c r="P135" i="1"/>
  <c r="P123" i="1"/>
  <c r="P111" i="1"/>
  <c r="P99" i="1"/>
  <c r="P87" i="1"/>
  <c r="P75" i="1"/>
  <c r="P63" i="1"/>
  <c r="P51" i="1"/>
  <c r="P39" i="1"/>
  <c r="P27" i="1"/>
  <c r="P15" i="1"/>
  <c r="P3" i="1"/>
  <c r="P806" i="1"/>
  <c r="P794" i="1"/>
  <c r="P782" i="1"/>
  <c r="P770" i="1"/>
  <c r="P758" i="1"/>
  <c r="P746" i="1"/>
  <c r="P734" i="1"/>
  <c r="P722" i="1"/>
  <c r="P710" i="1"/>
  <c r="P698" i="1"/>
  <c r="P686" i="1"/>
  <c r="P674" i="1"/>
  <c r="P662" i="1"/>
  <c r="P650" i="1"/>
  <c r="P638" i="1"/>
  <c r="P626" i="1"/>
  <c r="P614" i="1"/>
  <c r="P602" i="1"/>
  <c r="P590" i="1"/>
  <c r="P578" i="1"/>
  <c r="P566" i="1"/>
  <c r="P554" i="1"/>
  <c r="P542" i="1"/>
  <c r="P530" i="1"/>
  <c r="P518" i="1"/>
  <c r="P506" i="1"/>
  <c r="P494" i="1"/>
  <c r="P482" i="1"/>
  <c r="P470" i="1"/>
  <c r="P458" i="1"/>
  <c r="P446" i="1"/>
  <c r="P434" i="1"/>
  <c r="P422" i="1"/>
  <c r="P410" i="1"/>
  <c r="P398" i="1"/>
  <c r="P386" i="1"/>
  <c r="P374" i="1"/>
  <c r="P362" i="1"/>
  <c r="P350" i="1"/>
  <c r="P338" i="1"/>
  <c r="P326" i="1"/>
  <c r="P314" i="1"/>
  <c r="P302" i="1"/>
  <c r="P290" i="1"/>
  <c r="P278" i="1"/>
  <c r="P266" i="1"/>
  <c r="P254" i="1"/>
  <c r="P242" i="1"/>
  <c r="P230" i="1"/>
  <c r="P218" i="1"/>
  <c r="P206" i="1"/>
  <c r="P194" i="1"/>
  <c r="P182" i="1"/>
  <c r="P170" i="1"/>
  <c r="P158" i="1"/>
  <c r="P146" i="1"/>
  <c r="P134" i="1"/>
  <c r="P122" i="1"/>
  <c r="P110" i="1"/>
  <c r="P98" i="1"/>
  <c r="P86" i="1"/>
  <c r="P74" i="1"/>
  <c r="P62" i="1"/>
  <c r="P50" i="1"/>
  <c r="P38" i="1"/>
  <c r="P26" i="1"/>
  <c r="P14" i="1"/>
  <c r="P1033" i="1"/>
  <c r="P1021" i="1"/>
  <c r="P1009" i="1"/>
  <c r="P997" i="1"/>
  <c r="P985" i="1"/>
  <c r="P973" i="1"/>
  <c r="P1020" i="1"/>
  <c r="P1008" i="1"/>
  <c r="P996" i="1"/>
  <c r="P984" i="1"/>
  <c r="P972" i="1"/>
  <c r="P960" i="1"/>
  <c r="P948" i="1"/>
  <c r="P936" i="1"/>
  <c r="P924" i="1"/>
  <c r="P912" i="1"/>
  <c r="P900" i="1"/>
  <c r="P888" i="1"/>
  <c r="P876" i="1"/>
  <c r="P864" i="1"/>
  <c r="P852" i="1"/>
  <c r="P840" i="1"/>
  <c r="P828" i="1"/>
  <c r="P816" i="1"/>
  <c r="P804" i="1"/>
  <c r="P792" i="1"/>
  <c r="P780" i="1"/>
  <c r="P768" i="1"/>
  <c r="P756" i="1"/>
  <c r="P744" i="1"/>
  <c r="P732" i="1"/>
  <c r="P720" i="1"/>
  <c r="P708" i="1"/>
  <c r="P696" i="1"/>
  <c r="P684" i="1"/>
  <c r="P672" i="1"/>
  <c r="P660" i="1"/>
  <c r="P648" i="1"/>
  <c r="P636" i="1"/>
  <c r="P624" i="1"/>
  <c r="P612" i="1"/>
  <c r="P600" i="1"/>
  <c r="P588" i="1"/>
  <c r="P576" i="1"/>
  <c r="P564" i="1"/>
  <c r="P552" i="1"/>
  <c r="P540" i="1"/>
  <c r="P528" i="1"/>
  <c r="P516" i="1"/>
  <c r="P504" i="1"/>
  <c r="P492" i="1"/>
  <c r="P480" i="1"/>
  <c r="P468" i="1"/>
  <c r="P456" i="1"/>
  <c r="P444" i="1"/>
  <c r="P432" i="1"/>
  <c r="P420" i="1"/>
  <c r="P408" i="1"/>
  <c r="P396" i="1"/>
  <c r="P384" i="1"/>
  <c r="P372" i="1"/>
  <c r="P360" i="1"/>
  <c r="P348" i="1"/>
  <c r="P336" i="1"/>
  <c r="P324" i="1"/>
  <c r="P312" i="1"/>
  <c r="P300" i="1"/>
  <c r="P288" i="1"/>
  <c r="P276" i="1"/>
  <c r="P264" i="1"/>
  <c r="P252" i="1"/>
  <c r="P240" i="1"/>
  <c r="P228" i="1"/>
  <c r="P216" i="1"/>
  <c r="P204" i="1"/>
  <c r="P192" i="1"/>
  <c r="P180" i="1"/>
  <c r="P168" i="1"/>
  <c r="P156" i="1"/>
  <c r="P144" i="1"/>
  <c r="P132" i="1"/>
  <c r="P120" i="1"/>
  <c r="P108" i="1"/>
  <c r="P96" i="1"/>
  <c r="P84" i="1"/>
  <c r="P72" i="1"/>
  <c r="P60" i="1"/>
  <c r="P48" i="1"/>
  <c r="P36" i="1"/>
  <c r="P24" i="1"/>
  <c r="P12" i="1"/>
  <c r="P1031" i="1"/>
  <c r="P1019" i="1"/>
  <c r="P1007" i="1"/>
  <c r="P995" i="1"/>
  <c r="P983" i="1"/>
  <c r="P971" i="1"/>
  <c r="P959" i="1"/>
  <c r="P947" i="1"/>
  <c r="P935" i="1"/>
  <c r="P923" i="1"/>
  <c r="P911" i="1"/>
  <c r="P899" i="1"/>
  <c r="P887" i="1"/>
  <c r="P875" i="1"/>
  <c r="P863" i="1"/>
  <c r="P851" i="1"/>
  <c r="P839" i="1"/>
  <c r="P827" i="1"/>
  <c r="P815" i="1"/>
  <c r="P803" i="1"/>
  <c r="P791" i="1"/>
  <c r="P779" i="1"/>
  <c r="P767" i="1"/>
  <c r="P755" i="1"/>
  <c r="P743" i="1"/>
  <c r="P731" i="1"/>
  <c r="P719" i="1"/>
  <c r="P707" i="1"/>
  <c r="P695" i="1"/>
  <c r="P683" i="1"/>
  <c r="P671" i="1"/>
  <c r="P659" i="1"/>
  <c r="P647" i="1"/>
  <c r="P635" i="1"/>
  <c r="P623" i="1"/>
  <c r="P611" i="1"/>
  <c r="P599" i="1"/>
  <c r="P587" i="1"/>
  <c r="P575" i="1"/>
  <c r="P563" i="1"/>
  <c r="P551" i="1"/>
  <c r="P2" i="1"/>
  <c r="P1030" i="1"/>
  <c r="P1018" i="1"/>
  <c r="P1006" i="1"/>
  <c r="P994" i="1"/>
  <c r="P1041" i="1"/>
  <c r="P1029" i="1"/>
  <c r="P1017" i="1"/>
  <c r="P1005" i="1"/>
  <c r="P993" i="1"/>
  <c r="P981" i="1"/>
  <c r="P969" i="1"/>
  <c r="P957" i="1"/>
  <c r="P945" i="1"/>
  <c r="P933" i="1"/>
  <c r="P921" i="1"/>
  <c r="P909" i="1"/>
  <c r="P897" i="1"/>
  <c r="P885" i="1"/>
  <c r="P873" i="1"/>
  <c r="P861" i="1"/>
  <c r="P849" i="1"/>
  <c r="P837" i="1"/>
  <c r="P825" i="1"/>
  <c r="P813" i="1"/>
  <c r="P801" i="1"/>
  <c r="P789" i="1"/>
  <c r="P777" i="1"/>
  <c r="P765" i="1"/>
  <c r="P753" i="1"/>
  <c r="P741" i="1"/>
  <c r="P729" i="1"/>
  <c r="P1040" i="1"/>
  <c r="P1028" i="1"/>
  <c r="P463" i="1"/>
  <c r="P451" i="1"/>
  <c r="P439" i="1"/>
  <c r="P427" i="1"/>
  <c r="P415" i="1"/>
  <c r="P403" i="1"/>
  <c r="P391" i="1"/>
  <c r="P379" i="1"/>
  <c r="P367" i="1"/>
  <c r="P355" i="1"/>
  <c r="P343" i="1"/>
  <c r="P331" i="1"/>
  <c r="P319" i="1"/>
  <c r="P307" i="1"/>
  <c r="P295" i="1"/>
  <c r="P283" i="1"/>
  <c r="P271" i="1"/>
  <c r="P259" i="1"/>
  <c r="P247" i="1"/>
  <c r="P235" i="1"/>
  <c r="P223" i="1"/>
  <c r="P211" i="1"/>
  <c r="P199" i="1"/>
  <c r="P187" i="1"/>
  <c r="P175" i="1"/>
  <c r="P163" i="1"/>
  <c r="P151" i="1"/>
  <c r="P139" i="1"/>
  <c r="P127" i="1"/>
  <c r="P115" i="1"/>
  <c r="P103" i="1"/>
  <c r="P91" i="1"/>
  <c r="P79" i="1"/>
  <c r="P67" i="1"/>
  <c r="P55" i="1"/>
  <c r="P43" i="1"/>
  <c r="P31" i="1"/>
  <c r="P19" i="1"/>
  <c r="P7" i="1"/>
  <c r="P942" i="1"/>
  <c r="P930" i="1"/>
  <c r="P918" i="1"/>
  <c r="P906" i="1"/>
  <c r="P894" i="1"/>
  <c r="P882" i="1"/>
  <c r="P870" i="1"/>
  <c r="P858" i="1"/>
  <c r="P846" i="1"/>
  <c r="P834" i="1"/>
  <c r="P822" i="1"/>
  <c r="P810" i="1"/>
  <c r="P798" i="1"/>
  <c r="P786" i="1"/>
  <c r="P774" i="1"/>
  <c r="P762" i="1"/>
  <c r="P750" i="1"/>
  <c r="P738" i="1"/>
  <c r="P726" i="1"/>
  <c r="P714" i="1"/>
  <c r="P702" i="1"/>
  <c r="P690" i="1"/>
  <c r="P678" i="1"/>
  <c r="P666" i="1"/>
  <c r="P654" i="1"/>
  <c r="P642" i="1"/>
  <c r="P630" i="1"/>
  <c r="P618" i="1"/>
  <c r="P606" i="1"/>
  <c r="P594" i="1"/>
  <c r="P582" i="1"/>
  <c r="P570" i="1"/>
  <c r="P558" i="1"/>
  <c r="P546" i="1"/>
  <c r="P534" i="1"/>
  <c r="P522" i="1"/>
  <c r="P510" i="1"/>
  <c r="P498" i="1"/>
  <c r="P486" i="1"/>
  <c r="P474" i="1"/>
  <c r="P462" i="1"/>
  <c r="P450" i="1"/>
  <c r="P438" i="1"/>
  <c r="P426" i="1"/>
  <c r="P414" i="1"/>
  <c r="P402" i="1"/>
  <c r="P390" i="1"/>
  <c r="P378" i="1"/>
  <c r="P366" i="1"/>
  <c r="P354" i="1"/>
  <c r="P342" i="1"/>
  <c r="P330" i="1"/>
  <c r="P318" i="1"/>
  <c r="P306" i="1"/>
  <c r="P294" i="1"/>
  <c r="P282" i="1"/>
  <c r="P270" i="1"/>
  <c r="P258" i="1"/>
  <c r="P246" i="1"/>
  <c r="P234" i="1"/>
  <c r="P222" i="1"/>
  <c r="P210" i="1"/>
  <c r="P198" i="1"/>
  <c r="P186" i="1"/>
  <c r="P174" i="1"/>
  <c r="P162" i="1"/>
  <c r="P150" i="1"/>
  <c r="P138" i="1"/>
  <c r="P126" i="1"/>
  <c r="P114" i="1"/>
  <c r="P102" i="1"/>
  <c r="P90" i="1"/>
  <c r="P78" i="1"/>
  <c r="P66" i="1"/>
  <c r="P54" i="1"/>
  <c r="P42" i="1"/>
  <c r="P30" i="1"/>
  <c r="P18" i="1"/>
  <c r="P6" i="1"/>
  <c r="P713" i="1"/>
  <c r="P701" i="1"/>
  <c r="P689" i="1"/>
  <c r="P677" i="1"/>
  <c r="P665" i="1"/>
  <c r="P653" i="1"/>
  <c r="P641" i="1"/>
  <c r="P629" i="1"/>
  <c r="P617" i="1"/>
  <c r="P605" i="1"/>
  <c r="P593" i="1"/>
  <c r="P581" i="1"/>
  <c r="P569" i="1"/>
  <c r="P557" i="1"/>
  <c r="P545" i="1"/>
  <c r="P533" i="1"/>
  <c r="P521" i="1"/>
  <c r="P509" i="1"/>
  <c r="P497" i="1"/>
  <c r="P485" i="1"/>
  <c r="P473" i="1"/>
  <c r="P461" i="1"/>
  <c r="P449" i="1"/>
  <c r="P437" i="1"/>
  <c r="P425" i="1"/>
  <c r="P413" i="1"/>
  <c r="P401" i="1"/>
  <c r="P389" i="1"/>
  <c r="P377" i="1"/>
  <c r="P365" i="1"/>
  <c r="P353" i="1"/>
  <c r="P341" i="1"/>
  <c r="P329" i="1"/>
  <c r="P317" i="1"/>
  <c r="P305" i="1"/>
  <c r="P293" i="1"/>
  <c r="P281" i="1"/>
  <c r="P269" i="1"/>
  <c r="P257" i="1"/>
  <c r="P245" i="1"/>
  <c r="P233" i="1"/>
  <c r="P221" i="1"/>
  <c r="P209" i="1"/>
  <c r="P197" i="1"/>
  <c r="P185" i="1"/>
  <c r="P173" i="1"/>
  <c r="P161" i="1"/>
  <c r="P149" i="1"/>
  <c r="P137" i="1"/>
  <c r="P125" i="1"/>
  <c r="P113" i="1"/>
  <c r="P101" i="1"/>
  <c r="P89" i="1"/>
  <c r="P77" i="1"/>
  <c r="P65" i="1"/>
  <c r="P53" i="1"/>
  <c r="P41" i="1"/>
  <c r="P29" i="1"/>
  <c r="P17" i="1"/>
  <c r="P5" i="1"/>
  <c r="P1036" i="1"/>
  <c r="P1024" i="1"/>
  <c r="P1012" i="1"/>
  <c r="P1000" i="1"/>
  <c r="P988" i="1"/>
  <c r="P976" i="1"/>
  <c r="P964" i="1"/>
  <c r="P952" i="1"/>
  <c r="P940" i="1"/>
  <c r="P928" i="1"/>
  <c r="P916" i="1"/>
  <c r="P904" i="1"/>
  <c r="P892" i="1"/>
  <c r="P880" i="1"/>
  <c r="P868" i="1"/>
  <c r="P856" i="1"/>
  <c r="P844" i="1"/>
  <c r="P832" i="1"/>
  <c r="P820" i="1"/>
  <c r="P808" i="1"/>
  <c r="P796" i="1"/>
  <c r="P784" i="1"/>
  <c r="P772" i="1"/>
  <c r="P760" i="1"/>
  <c r="P748" i="1"/>
  <c r="P736" i="1"/>
  <c r="P724" i="1"/>
  <c r="P712" i="1"/>
  <c r="P700" i="1"/>
  <c r="P688" i="1"/>
  <c r="P676" i="1"/>
  <c r="P664" i="1"/>
  <c r="P652" i="1"/>
  <c r="P640" i="1"/>
  <c r="P628" i="1"/>
  <c r="P616" i="1"/>
  <c r="P604" i="1"/>
  <c r="P592" i="1"/>
  <c r="P580" i="1"/>
  <c r="P568" i="1"/>
  <c r="P556" i="1"/>
  <c r="P544" i="1"/>
  <c r="P532" i="1"/>
  <c r="P520" i="1"/>
  <c r="P508" i="1"/>
  <c r="P496" i="1"/>
  <c r="P484" i="1"/>
  <c r="P472" i="1"/>
  <c r="P460" i="1"/>
  <c r="P448" i="1"/>
  <c r="P436" i="1"/>
  <c r="P424" i="1"/>
  <c r="P412" i="1"/>
  <c r="P400" i="1"/>
  <c r="P388" i="1"/>
  <c r="P376" i="1"/>
  <c r="P364" i="1"/>
  <c r="P352" i="1"/>
  <c r="P340" i="1"/>
  <c r="P328" i="1"/>
  <c r="P316" i="1"/>
  <c r="P304" i="1"/>
  <c r="P292" i="1"/>
  <c r="P280" i="1"/>
  <c r="P268" i="1"/>
  <c r="P256" i="1"/>
  <c r="P244" i="1"/>
  <c r="P232" i="1"/>
  <c r="P220" i="1"/>
  <c r="P208" i="1"/>
  <c r="P196" i="1"/>
  <c r="P184" i="1"/>
  <c r="P172" i="1"/>
  <c r="P160" i="1"/>
  <c r="P148" i="1"/>
  <c r="P136" i="1"/>
  <c r="P124" i="1"/>
  <c r="P112" i="1"/>
  <c r="P100" i="1"/>
  <c r="P88" i="1"/>
  <c r="P76" i="1"/>
  <c r="P64" i="1"/>
  <c r="P52" i="1"/>
  <c r="P40" i="1"/>
  <c r="P28" i="1"/>
  <c r="P16" i="1"/>
  <c r="P4" i="1"/>
  <c r="P961" i="1"/>
  <c r="P949" i="1"/>
  <c r="P937" i="1"/>
  <c r="P925" i="1"/>
  <c r="P913" i="1"/>
  <c r="P901" i="1"/>
  <c r="P889" i="1"/>
  <c r="P877" i="1"/>
  <c r="P865" i="1"/>
  <c r="P853" i="1"/>
  <c r="P841" i="1"/>
  <c r="P829" i="1"/>
  <c r="P817" i="1"/>
  <c r="P805" i="1"/>
  <c r="P793" i="1"/>
  <c r="P781" i="1"/>
  <c r="P769" i="1"/>
  <c r="P757" i="1"/>
  <c r="P745" i="1"/>
  <c r="P733" i="1"/>
  <c r="P721" i="1"/>
  <c r="P709" i="1"/>
  <c r="P697" i="1"/>
  <c r="P685" i="1"/>
  <c r="P673" i="1"/>
  <c r="P661" i="1"/>
  <c r="P649" i="1"/>
  <c r="P637" i="1"/>
  <c r="P625" i="1"/>
  <c r="P613" i="1"/>
  <c r="P601" i="1"/>
  <c r="P589" i="1"/>
  <c r="P577" i="1"/>
  <c r="P565" i="1"/>
  <c r="P553" i="1"/>
  <c r="P541" i="1"/>
  <c r="P529" i="1"/>
  <c r="P517" i="1"/>
  <c r="P505" i="1"/>
  <c r="P493" i="1"/>
  <c r="P481" i="1"/>
  <c r="P469" i="1"/>
  <c r="P457" i="1"/>
  <c r="P445" i="1"/>
  <c r="P433" i="1"/>
  <c r="P421" i="1"/>
  <c r="P409" i="1"/>
  <c r="P397" i="1"/>
  <c r="P385" i="1"/>
  <c r="P373" i="1"/>
  <c r="P361" i="1"/>
  <c r="P349" i="1"/>
  <c r="P337" i="1"/>
  <c r="P325" i="1"/>
  <c r="P313" i="1"/>
  <c r="P301" i="1"/>
  <c r="P289" i="1"/>
  <c r="P277" i="1"/>
  <c r="P265" i="1"/>
  <c r="P253" i="1"/>
  <c r="P241" i="1"/>
  <c r="P229" i="1"/>
  <c r="P217" i="1"/>
  <c r="P205" i="1"/>
  <c r="P193" i="1"/>
  <c r="P181" i="1"/>
  <c r="P169" i="1"/>
  <c r="P157" i="1"/>
  <c r="P145" i="1"/>
  <c r="P133" i="1"/>
  <c r="P121" i="1"/>
  <c r="P109" i="1"/>
  <c r="P97" i="1"/>
  <c r="P85" i="1"/>
  <c r="P73" i="1"/>
  <c r="P61" i="1"/>
  <c r="P49" i="1"/>
  <c r="P37" i="1"/>
  <c r="P25" i="1"/>
  <c r="P13" i="1"/>
  <c r="P539" i="1"/>
  <c r="P527" i="1"/>
  <c r="P515" i="1"/>
  <c r="P503" i="1"/>
  <c r="P491" i="1"/>
  <c r="P479" i="1"/>
  <c r="P467" i="1"/>
  <c r="P455" i="1"/>
  <c r="P443" i="1"/>
  <c r="P431" i="1"/>
  <c r="P419" i="1"/>
  <c r="P407" i="1"/>
  <c r="P395" i="1"/>
  <c r="P383" i="1"/>
  <c r="P371" i="1"/>
  <c r="P359" i="1"/>
  <c r="P347" i="1"/>
  <c r="P335" i="1"/>
  <c r="P323" i="1"/>
  <c r="P311" i="1"/>
  <c r="P299" i="1"/>
  <c r="P287" i="1"/>
  <c r="P275" i="1"/>
  <c r="P263" i="1"/>
  <c r="P251" i="1"/>
  <c r="P239" i="1"/>
  <c r="P227" i="1"/>
  <c r="P215" i="1"/>
  <c r="P203" i="1"/>
  <c r="P191" i="1"/>
  <c r="P179" i="1"/>
  <c r="P167" i="1"/>
  <c r="P155" i="1"/>
  <c r="P143" i="1"/>
  <c r="P131" i="1"/>
  <c r="P119" i="1"/>
  <c r="P107" i="1"/>
  <c r="P95" i="1"/>
  <c r="P83" i="1"/>
  <c r="P71" i="1"/>
  <c r="P59" i="1"/>
  <c r="P47" i="1"/>
  <c r="P35" i="1"/>
  <c r="P23" i="1"/>
  <c r="P11" i="1"/>
  <c r="P982" i="1"/>
  <c r="P970" i="1"/>
  <c r="P958" i="1"/>
  <c r="P946" i="1"/>
  <c r="P934" i="1"/>
  <c r="P922" i="1"/>
  <c r="P910" i="1"/>
  <c r="P898" i="1"/>
  <c r="P886" i="1"/>
  <c r="P874" i="1"/>
  <c r="P862" i="1"/>
  <c r="P850" i="1"/>
  <c r="P838" i="1"/>
  <c r="P826" i="1"/>
  <c r="P814" i="1"/>
  <c r="P802" i="1"/>
  <c r="P790" i="1"/>
  <c r="P778" i="1"/>
  <c r="P766" i="1"/>
  <c r="P754" i="1"/>
  <c r="P742" i="1"/>
  <c r="P730" i="1"/>
  <c r="P718" i="1"/>
  <c r="P706" i="1"/>
  <c r="P694" i="1"/>
  <c r="P682" i="1"/>
  <c r="P670" i="1"/>
  <c r="P658" i="1"/>
  <c r="P646" i="1"/>
  <c r="P634" i="1"/>
  <c r="P622" i="1"/>
  <c r="P610" i="1"/>
  <c r="P598" i="1"/>
  <c r="P586" i="1"/>
  <c r="P574" i="1"/>
  <c r="P562" i="1"/>
  <c r="P550" i="1"/>
  <c r="P538" i="1"/>
  <c r="P526" i="1"/>
  <c r="P514" i="1"/>
  <c r="P502" i="1"/>
  <c r="P490" i="1"/>
  <c r="P478" i="1"/>
  <c r="P466" i="1"/>
  <c r="P454" i="1"/>
  <c r="P442" i="1"/>
  <c r="P430" i="1"/>
  <c r="P418" i="1"/>
  <c r="P406" i="1"/>
  <c r="P394" i="1"/>
  <c r="P382" i="1"/>
  <c r="P370" i="1"/>
  <c r="P358" i="1"/>
  <c r="P346" i="1"/>
  <c r="P334" i="1"/>
  <c r="P322" i="1"/>
  <c r="P310" i="1"/>
  <c r="P298" i="1"/>
  <c r="P286" i="1"/>
  <c r="P274" i="1"/>
  <c r="P262" i="1"/>
  <c r="P250" i="1"/>
  <c r="P238" i="1"/>
  <c r="P226" i="1"/>
  <c r="P214" i="1"/>
  <c r="P202" i="1"/>
  <c r="P190" i="1"/>
  <c r="P178" i="1"/>
  <c r="P166" i="1"/>
  <c r="P154" i="1"/>
  <c r="P142" i="1"/>
  <c r="P130" i="1"/>
  <c r="P118" i="1"/>
  <c r="P106" i="1"/>
  <c r="P94" i="1"/>
  <c r="P82" i="1"/>
  <c r="P70" i="1"/>
  <c r="P58" i="1"/>
  <c r="P46" i="1"/>
  <c r="P34" i="1"/>
  <c r="P22" i="1"/>
  <c r="P10" i="1"/>
  <c r="P717" i="1"/>
  <c r="P705" i="1"/>
  <c r="P693" i="1"/>
  <c r="P681" i="1"/>
  <c r="P669" i="1"/>
  <c r="P657" i="1"/>
  <c r="P645" i="1"/>
  <c r="P633" i="1"/>
  <c r="P621" i="1"/>
  <c r="P609" i="1"/>
  <c r="P597" i="1"/>
  <c r="P585" i="1"/>
  <c r="P573" i="1"/>
  <c r="P561" i="1"/>
  <c r="P549" i="1"/>
  <c r="P537" i="1"/>
  <c r="P525" i="1"/>
  <c r="P513" i="1"/>
  <c r="P501" i="1"/>
  <c r="P489" i="1"/>
  <c r="P477" i="1"/>
  <c r="P465" i="1"/>
  <c r="P453" i="1"/>
  <c r="P441" i="1"/>
  <c r="P429" i="1"/>
  <c r="P417" i="1"/>
  <c r="P405" i="1"/>
  <c r="P393" i="1"/>
  <c r="P381" i="1"/>
  <c r="P369" i="1"/>
  <c r="P357" i="1"/>
  <c r="P345" i="1"/>
  <c r="P333" i="1"/>
  <c r="P321" i="1"/>
  <c r="P309" i="1"/>
  <c r="P297" i="1"/>
  <c r="P285" i="1"/>
  <c r="P273" i="1"/>
  <c r="P261" i="1"/>
  <c r="P249" i="1"/>
  <c r="P237" i="1"/>
  <c r="P225" i="1"/>
  <c r="P213" i="1"/>
  <c r="P201" i="1"/>
  <c r="P189" i="1"/>
  <c r="P177" i="1"/>
  <c r="P165" i="1"/>
  <c r="P153" i="1"/>
  <c r="P141" i="1"/>
  <c r="P129" i="1"/>
  <c r="P117" i="1"/>
  <c r="P105" i="1"/>
  <c r="P93" i="1"/>
  <c r="P81" i="1"/>
  <c r="P69" i="1"/>
  <c r="P57" i="1"/>
  <c r="P45" i="1"/>
  <c r="P33" i="1"/>
  <c r="P21" i="1"/>
  <c r="P9" i="1"/>
  <c r="P1016" i="1"/>
  <c r="P1004" i="1"/>
  <c r="P992" i="1"/>
  <c r="P980" i="1"/>
  <c r="P968" i="1"/>
  <c r="P956" i="1"/>
  <c r="P944" i="1"/>
  <c r="P932" i="1"/>
  <c r="P920" i="1"/>
  <c r="P908" i="1"/>
  <c r="P896" i="1"/>
  <c r="P884" i="1"/>
  <c r="P872" i="1"/>
  <c r="P860" i="1"/>
  <c r="P848" i="1"/>
  <c r="P836" i="1"/>
  <c r="P824" i="1"/>
  <c r="P812" i="1"/>
  <c r="P800" i="1"/>
  <c r="P788" i="1"/>
  <c r="P776" i="1"/>
  <c r="P764" i="1"/>
  <c r="P752" i="1"/>
  <c r="P740" i="1"/>
  <c r="P728" i="1"/>
  <c r="P716" i="1"/>
  <c r="P704" i="1"/>
  <c r="P692" i="1"/>
  <c r="P680" i="1"/>
  <c r="P668" i="1"/>
  <c r="P656" i="1"/>
  <c r="P644" i="1"/>
  <c r="P632" i="1"/>
  <c r="P620" i="1"/>
  <c r="P608" i="1"/>
  <c r="P596" i="1"/>
  <c r="P584" i="1"/>
  <c r="P572" i="1"/>
  <c r="P560" i="1"/>
  <c r="P548" i="1"/>
  <c r="P536" i="1"/>
  <c r="P524" i="1"/>
  <c r="P512" i="1"/>
  <c r="P500" i="1"/>
  <c r="P488" i="1"/>
  <c r="P476" i="1"/>
  <c r="P464" i="1"/>
  <c r="P452" i="1"/>
  <c r="P440" i="1"/>
  <c r="P428" i="1"/>
  <c r="P416" i="1"/>
  <c r="P404" i="1"/>
  <c r="P392" i="1"/>
  <c r="P380" i="1"/>
  <c r="P368" i="1"/>
  <c r="P356" i="1"/>
  <c r="P344" i="1"/>
  <c r="P332" i="1"/>
  <c r="P320" i="1"/>
  <c r="P308" i="1"/>
  <c r="P296" i="1"/>
  <c r="P284" i="1"/>
  <c r="P272" i="1"/>
  <c r="P260" i="1"/>
  <c r="P248" i="1"/>
  <c r="P236" i="1"/>
  <c r="P224" i="1"/>
  <c r="P212" i="1"/>
  <c r="P200" i="1"/>
  <c r="P188" i="1"/>
  <c r="P176" i="1"/>
  <c r="P164" i="1"/>
  <c r="P152" i="1"/>
  <c r="P140" i="1"/>
  <c r="P128" i="1"/>
  <c r="P116" i="1"/>
  <c r="P104" i="1"/>
  <c r="P92" i="1"/>
  <c r="P80" i="1"/>
  <c r="P68" i="1"/>
  <c r="P56" i="1"/>
  <c r="P44" i="1"/>
  <c r="P32" i="1"/>
  <c r="P20" i="1"/>
  <c r="P8" i="1"/>
  <c r="I25" i="3"/>
  <c r="J25" i="3" s="1"/>
  <c r="I64" i="3"/>
  <c r="J64" i="3" s="1"/>
  <c r="I52" i="3"/>
  <c r="J52" i="3" s="1"/>
  <c r="I40" i="3"/>
  <c r="J40" i="3" s="1"/>
  <c r="I28" i="3"/>
  <c r="J28" i="3" s="1"/>
  <c r="I16" i="3"/>
  <c r="J16" i="3" s="1"/>
  <c r="I4" i="3"/>
  <c r="J4" i="3" s="1"/>
  <c r="I61" i="3"/>
  <c r="J61" i="3" s="1"/>
  <c r="I49" i="3"/>
  <c r="J49" i="3" s="1"/>
  <c r="I37" i="3"/>
  <c r="J37" i="3" s="1"/>
  <c r="I63" i="3"/>
  <c r="J63" i="3" s="1"/>
  <c r="I51" i="3"/>
  <c r="J51" i="3" s="1"/>
  <c r="I39" i="3"/>
  <c r="J39" i="3" s="1"/>
  <c r="I27" i="3"/>
  <c r="J27" i="3" s="1"/>
  <c r="I15" i="3"/>
  <c r="J15" i="3" s="1"/>
  <c r="I3" i="3"/>
  <c r="J3" i="3" s="1"/>
  <c r="I2" i="3"/>
  <c r="J2" i="3" s="1"/>
  <c r="I62" i="3"/>
  <c r="J62" i="3" s="1"/>
  <c r="I50" i="3"/>
  <c r="J50" i="3" s="1"/>
  <c r="I38" i="3"/>
  <c r="J38" i="3" s="1"/>
  <c r="I26" i="3"/>
  <c r="J26" i="3" s="1"/>
  <c r="I14" i="3"/>
  <c r="J14" i="3" s="1"/>
  <c r="I72" i="3"/>
  <c r="J72" i="3" s="1"/>
  <c r="I60" i="3"/>
  <c r="J60" i="3" s="1"/>
  <c r="I71" i="3"/>
  <c r="J71" i="3" s="1"/>
  <c r="I59" i="3"/>
  <c r="J59" i="3" s="1"/>
  <c r="I47" i="3"/>
  <c r="J47" i="3" s="1"/>
  <c r="I35" i="3"/>
  <c r="J35" i="3" s="1"/>
  <c r="I23" i="3"/>
  <c r="J23" i="3" s="1"/>
  <c r="I11" i="3"/>
  <c r="J11" i="3" s="1"/>
  <c r="I70" i="3"/>
  <c r="J70" i="3" s="1"/>
  <c r="I58" i="3"/>
  <c r="J58" i="3" s="1"/>
  <c r="I46" i="3"/>
  <c r="J46" i="3" s="1"/>
  <c r="I34" i="3"/>
  <c r="J34" i="3" s="1"/>
  <c r="I22" i="3"/>
  <c r="J22" i="3" s="1"/>
  <c r="I10" i="3"/>
  <c r="J10" i="3" s="1"/>
  <c r="I69" i="3"/>
  <c r="J69" i="3" s="1"/>
  <c r="I57" i="3"/>
  <c r="J57" i="3" s="1"/>
  <c r="I45" i="3"/>
  <c r="J45" i="3" s="1"/>
  <c r="I33" i="3"/>
  <c r="J33" i="3" s="1"/>
  <c r="I21" i="3"/>
  <c r="J21" i="3" s="1"/>
  <c r="I9" i="3"/>
  <c r="J9" i="3" s="1"/>
  <c r="I73" i="3"/>
  <c r="J73" i="3" s="1"/>
  <c r="I68" i="3"/>
  <c r="J68" i="3" s="1"/>
  <c r="I56" i="3"/>
  <c r="J56" i="3" s="1"/>
  <c r="I44" i="3"/>
  <c r="J44" i="3" s="1"/>
  <c r="I32" i="3"/>
  <c r="J32" i="3" s="1"/>
  <c r="I20" i="3"/>
  <c r="J20" i="3" s="1"/>
  <c r="I8" i="3"/>
  <c r="J8" i="3" s="1"/>
  <c r="I67" i="3"/>
  <c r="J67" i="3" s="1"/>
  <c r="I55" i="3"/>
  <c r="J55" i="3" s="1"/>
  <c r="I43" i="3"/>
  <c r="J43" i="3" s="1"/>
  <c r="I31" i="3"/>
  <c r="J31" i="3" s="1"/>
  <c r="I19" i="3"/>
  <c r="J19" i="3" s="1"/>
  <c r="I7" i="3"/>
  <c r="J7" i="3" s="1"/>
  <c r="I66" i="3"/>
  <c r="J66" i="3" s="1"/>
  <c r="I54" i="3"/>
  <c r="J54" i="3" s="1"/>
  <c r="I42" i="3"/>
  <c r="J42" i="3" s="1"/>
  <c r="I30" i="3"/>
  <c r="J30" i="3" s="1"/>
  <c r="I18" i="3"/>
  <c r="J18" i="3" s="1"/>
  <c r="I6" i="3"/>
  <c r="J6" i="3" s="1"/>
  <c r="I65" i="3"/>
  <c r="J65" i="3" s="1"/>
  <c r="I53" i="3"/>
  <c r="J53" i="3" s="1"/>
  <c r="I41" i="3"/>
  <c r="J41" i="3" s="1"/>
  <c r="I29" i="3"/>
  <c r="J29" i="3" s="1"/>
  <c r="I17" i="3"/>
  <c r="J17" i="3" s="1"/>
  <c r="I5" i="3"/>
  <c r="J5" i="3" s="1"/>
  <c r="O126" i="5"/>
  <c r="P126" i="5" s="1"/>
  <c r="J126" i="5"/>
  <c r="K126" i="5" s="1"/>
  <c r="I126" i="5"/>
  <c r="V2" i="1"/>
  <c r="W2" i="1" s="1"/>
  <c r="Q3" i="1" l="1"/>
  <c r="R3" i="1" s="1"/>
  <c r="Q4" i="1"/>
  <c r="R4" i="1" s="1"/>
  <c r="Q5" i="1"/>
  <c r="R5" i="1" s="1"/>
  <c r="Q6" i="1"/>
  <c r="R6" i="1" s="1"/>
  <c r="Q7" i="1"/>
  <c r="R7" i="1" s="1"/>
  <c r="Q13" i="1"/>
  <c r="R13" i="1" s="1"/>
  <c r="Q15" i="1"/>
  <c r="R15" i="1" s="1"/>
  <c r="Q17" i="1"/>
  <c r="R17" i="1" s="1"/>
  <c r="Q18" i="1"/>
  <c r="R18" i="1" s="1"/>
  <c r="Q19" i="1"/>
  <c r="R19" i="1" s="1"/>
  <c r="Q20" i="1"/>
  <c r="R20" i="1" s="1"/>
  <c r="Q22" i="1"/>
  <c r="R22" i="1" s="1"/>
  <c r="Q25" i="1"/>
  <c r="R25" i="1" s="1"/>
  <c r="Q27" i="1"/>
  <c r="R27" i="1" s="1"/>
  <c r="Q29" i="1"/>
  <c r="R29" i="1" s="1"/>
  <c r="Q30" i="1"/>
  <c r="R30" i="1" s="1"/>
  <c r="Q31" i="1"/>
  <c r="R31" i="1" s="1"/>
  <c r="Q32" i="1"/>
  <c r="R32" i="1" s="1"/>
  <c r="Q34" i="1"/>
  <c r="R34" i="1" s="1"/>
  <c r="Q35" i="1"/>
  <c r="R35" i="1" s="1"/>
  <c r="Q39" i="1"/>
  <c r="R39" i="1" s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51" i="1"/>
  <c r="R51" i="1" s="1"/>
  <c r="Q52" i="1"/>
  <c r="R52" i="1" s="1"/>
  <c r="Q53" i="1"/>
  <c r="R53" i="1" s="1"/>
  <c r="Q54" i="1"/>
  <c r="R54" i="1" s="1"/>
  <c r="Q55" i="1"/>
  <c r="R55" i="1" s="1"/>
  <c r="Q56" i="1"/>
  <c r="R56" i="1" s="1"/>
  <c r="Q57" i="1"/>
  <c r="R57" i="1" s="1"/>
  <c r="Q61" i="1"/>
  <c r="R61" i="1" s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R70" i="1" s="1"/>
  <c r="Q71" i="1"/>
  <c r="R71" i="1" s="1"/>
  <c r="Q75" i="1"/>
  <c r="R75" i="1" s="1"/>
  <c r="Q77" i="1"/>
  <c r="R77" i="1" s="1"/>
  <c r="Q78" i="1"/>
  <c r="R78" i="1" s="1"/>
  <c r="Q79" i="1"/>
  <c r="R79" i="1" s="1"/>
  <c r="Q80" i="1"/>
  <c r="R80" i="1" s="1"/>
  <c r="Q81" i="1"/>
  <c r="R81" i="1" s="1"/>
  <c r="Q86" i="1"/>
  <c r="R86" i="1" s="1"/>
  <c r="Q88" i="1"/>
  <c r="R88" i="1" s="1"/>
  <c r="Q89" i="1"/>
  <c r="R89" i="1" s="1"/>
  <c r="Q90" i="1"/>
  <c r="R90" i="1" s="1"/>
  <c r="Q91" i="1"/>
  <c r="R91" i="1" s="1"/>
  <c r="Q92" i="1"/>
  <c r="R92" i="1" s="1"/>
  <c r="Q93" i="1"/>
  <c r="R93" i="1" s="1"/>
  <c r="Q95" i="1"/>
  <c r="R95" i="1" s="1"/>
  <c r="Q98" i="1"/>
  <c r="R98" i="1" s="1"/>
  <c r="Q100" i="1"/>
  <c r="R100" i="1" s="1"/>
  <c r="Q102" i="1"/>
  <c r="R102" i="1" s="1"/>
  <c r="Q103" i="1"/>
  <c r="R103" i="1" s="1"/>
  <c r="Q104" i="1"/>
  <c r="R104" i="1" s="1"/>
  <c r="Q105" i="1"/>
  <c r="R105" i="1" s="1"/>
  <c r="Q107" i="1"/>
  <c r="R107" i="1" s="1"/>
  <c r="Q108" i="1"/>
  <c r="R108" i="1" s="1"/>
  <c r="Q110" i="1"/>
  <c r="R110" i="1" s="1"/>
  <c r="Q112" i="1"/>
  <c r="R112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2" i="1"/>
  <c r="R122" i="1" s="1"/>
  <c r="Q124" i="1"/>
  <c r="R124" i="1" s="1"/>
  <c r="Q127" i="1"/>
  <c r="R127" i="1" s="1"/>
  <c r="Q128" i="1"/>
  <c r="R128" i="1" s="1"/>
  <c r="Q129" i="1"/>
  <c r="R129" i="1" s="1"/>
  <c r="Q131" i="1"/>
  <c r="R131" i="1" s="1"/>
  <c r="Q132" i="1"/>
  <c r="R132" i="1" s="1"/>
  <c r="Q134" i="1"/>
  <c r="R134" i="1" s="1"/>
  <c r="Q136" i="1"/>
  <c r="R136" i="1" s="1"/>
  <c r="Q137" i="1"/>
  <c r="R137" i="1" s="1"/>
  <c r="Q138" i="1"/>
  <c r="R138" i="1" s="1"/>
  <c r="Q139" i="1"/>
  <c r="R139" i="1" s="1"/>
  <c r="Q140" i="1"/>
  <c r="R140" i="1" s="1"/>
  <c r="Q142" i="1"/>
  <c r="R142" i="1" s="1"/>
  <c r="Q143" i="1"/>
  <c r="R143" i="1" s="1"/>
  <c r="Q145" i="1"/>
  <c r="R145" i="1" s="1"/>
  <c r="Q147" i="1"/>
  <c r="R147" i="1" s="1"/>
  <c r="Q149" i="1"/>
  <c r="R149" i="1" s="1"/>
  <c r="Q150" i="1"/>
  <c r="R150" i="1" s="1"/>
  <c r="Q152" i="1"/>
  <c r="R152" i="1" s="1"/>
  <c r="Q153" i="1"/>
  <c r="R153" i="1" s="1"/>
  <c r="Q154" i="1"/>
  <c r="R154" i="1" s="1"/>
  <c r="Q155" i="1"/>
  <c r="R155" i="1" s="1"/>
  <c r="Q156" i="1"/>
  <c r="R156" i="1" s="1"/>
  <c r="Q159" i="1"/>
  <c r="R159" i="1" s="1"/>
  <c r="Q161" i="1"/>
  <c r="R161" i="1" s="1"/>
  <c r="Q162" i="1"/>
  <c r="R162" i="1" s="1"/>
  <c r="Q163" i="1"/>
  <c r="R163" i="1" s="1"/>
  <c r="Q164" i="1"/>
  <c r="R164" i="1" s="1"/>
  <c r="Q165" i="1"/>
  <c r="R165" i="1" s="1"/>
  <c r="Q166" i="1"/>
  <c r="R166" i="1" s="1"/>
  <c r="Q167" i="1"/>
  <c r="R167" i="1" s="1"/>
  <c r="Q168" i="1"/>
  <c r="R168" i="1" s="1"/>
  <c r="Q171" i="1"/>
  <c r="R171" i="1" s="1"/>
  <c r="Q173" i="1"/>
  <c r="R173" i="1" s="1"/>
  <c r="Q174" i="1"/>
  <c r="R174" i="1" s="1"/>
  <c r="Q175" i="1"/>
  <c r="R175" i="1" s="1"/>
  <c r="Q176" i="1"/>
  <c r="R176" i="1" s="1"/>
  <c r="Q177" i="1"/>
  <c r="R177" i="1" s="1"/>
  <c r="Q178" i="1"/>
  <c r="R178" i="1" s="1"/>
  <c r="Q179" i="1"/>
  <c r="R179" i="1" s="1"/>
  <c r="Q181" i="1"/>
  <c r="R181" i="1" s="1"/>
  <c r="Q183" i="1"/>
  <c r="R183" i="1" s="1"/>
  <c r="Q185" i="1"/>
  <c r="R185" i="1" s="1"/>
  <c r="Q186" i="1"/>
  <c r="R186" i="1" s="1"/>
  <c r="Q187" i="1"/>
  <c r="R187" i="1" s="1"/>
  <c r="Q188" i="1"/>
  <c r="R188" i="1" s="1"/>
  <c r="Q189" i="1"/>
  <c r="R189" i="1" s="1"/>
  <c r="Q190" i="1"/>
  <c r="R190" i="1" s="1"/>
  <c r="Q192" i="1"/>
  <c r="R192" i="1" s="1"/>
  <c r="Q195" i="1"/>
  <c r="R195" i="1" s="1"/>
  <c r="Q197" i="1"/>
  <c r="R197" i="1" s="1"/>
  <c r="Q198" i="1"/>
  <c r="R198" i="1" s="1"/>
  <c r="Q200" i="1"/>
  <c r="R200" i="1" s="1"/>
  <c r="Q201" i="1"/>
  <c r="R201" i="1" s="1"/>
  <c r="Q202" i="1"/>
  <c r="R202" i="1" s="1"/>
  <c r="Q204" i="1"/>
  <c r="R204" i="1" s="1"/>
  <c r="Q205" i="1"/>
  <c r="R205" i="1" s="1"/>
  <c r="Q210" i="1"/>
  <c r="R210" i="1" s="1"/>
  <c r="Q213" i="1"/>
  <c r="R213" i="1" s="1"/>
  <c r="Q214" i="1"/>
  <c r="R214" i="1" s="1"/>
  <c r="Q215" i="1"/>
  <c r="R215" i="1" s="1"/>
  <c r="Q217" i="1"/>
  <c r="R217" i="1" s="1"/>
  <c r="Q218" i="1"/>
  <c r="R218" i="1" s="1"/>
  <c r="Q220" i="1"/>
  <c r="R220" i="1" s="1"/>
  <c r="Q222" i="1"/>
  <c r="R222" i="1" s="1"/>
  <c r="Q224" i="1"/>
  <c r="R224" i="1" s="1"/>
  <c r="Q225" i="1"/>
  <c r="R225" i="1" s="1"/>
  <c r="Q226" i="1"/>
  <c r="R226" i="1" s="1"/>
  <c r="Q227" i="1"/>
  <c r="R227" i="1" s="1"/>
  <c r="Q229" i="1"/>
  <c r="R229" i="1" s="1"/>
  <c r="Q232" i="1"/>
  <c r="R232" i="1" s="1"/>
  <c r="Q234" i="1"/>
  <c r="R234" i="1" s="1"/>
  <c r="Q235" i="1"/>
  <c r="R235" i="1" s="1"/>
  <c r="Q236" i="1"/>
  <c r="R236" i="1" s="1"/>
  <c r="Q237" i="1"/>
  <c r="R237" i="1" s="1"/>
  <c r="Q238" i="1"/>
  <c r="R238" i="1" s="1"/>
  <c r="Q239" i="1"/>
  <c r="R239" i="1" s="1"/>
  <c r="Q240" i="1"/>
  <c r="R240" i="1" s="1"/>
  <c r="Q244" i="1"/>
  <c r="R244" i="1" s="1"/>
  <c r="Q246" i="1"/>
  <c r="R246" i="1" s="1"/>
  <c r="Q247" i="1"/>
  <c r="R247" i="1" s="1"/>
  <c r="Q248" i="1"/>
  <c r="R248" i="1" s="1"/>
  <c r="Q249" i="1"/>
  <c r="R249" i="1" s="1"/>
  <c r="Q250" i="1"/>
  <c r="R250" i="1" s="1"/>
  <c r="Q251" i="1"/>
  <c r="R251" i="1" s="1"/>
  <c r="Q253" i="1"/>
  <c r="R253" i="1" s="1"/>
  <c r="Q254" i="1"/>
  <c r="R254" i="1" s="1"/>
  <c r="Q258" i="1"/>
  <c r="R258" i="1" s="1"/>
  <c r="Q259" i="1"/>
  <c r="R259" i="1" s="1"/>
  <c r="Q260" i="1"/>
  <c r="R260" i="1" s="1"/>
  <c r="Q261" i="1"/>
  <c r="R261" i="1" s="1"/>
  <c r="Q262" i="1"/>
  <c r="R262" i="1" s="1"/>
  <c r="Q263" i="1"/>
  <c r="R263" i="1" s="1"/>
  <c r="Q264" i="1"/>
  <c r="R264" i="1" s="1"/>
  <c r="Q268" i="1"/>
  <c r="R268" i="1" s="1"/>
  <c r="Q270" i="1"/>
  <c r="R270" i="1" s="1"/>
  <c r="Q272" i="1"/>
  <c r="R272" i="1" s="1"/>
  <c r="Q273" i="1"/>
  <c r="R273" i="1" s="1"/>
  <c r="Q274" i="1"/>
  <c r="R274" i="1" s="1"/>
  <c r="Q275" i="1"/>
  <c r="R275" i="1" s="1"/>
  <c r="Q276" i="1"/>
  <c r="R276" i="1" s="1"/>
  <c r="Q278" i="1"/>
  <c r="R278" i="1" s="1"/>
  <c r="Q281" i="1"/>
  <c r="R281" i="1" s="1"/>
  <c r="Q283" i="1"/>
  <c r="R283" i="1" s="1"/>
  <c r="Q284" i="1"/>
  <c r="R284" i="1" s="1"/>
  <c r="Q285" i="1"/>
  <c r="R285" i="1" s="1"/>
  <c r="Q286" i="1"/>
  <c r="R286" i="1" s="1"/>
  <c r="Q287" i="1"/>
  <c r="R287" i="1" s="1"/>
  <c r="Q288" i="1"/>
  <c r="R288" i="1" s="1"/>
  <c r="Q290" i="1"/>
  <c r="R290" i="1" s="1"/>
  <c r="Q291" i="1"/>
  <c r="R291" i="1" s="1"/>
  <c r="Q293" i="1"/>
  <c r="R293" i="1" s="1"/>
  <c r="Q295" i="1"/>
  <c r="R295" i="1" s="1"/>
  <c r="Q296" i="1"/>
  <c r="R296" i="1" s="1"/>
  <c r="Q297" i="1"/>
  <c r="R297" i="1" s="1"/>
  <c r="Q298" i="1"/>
  <c r="R298" i="1" s="1"/>
  <c r="Q299" i="1"/>
  <c r="R299" i="1" s="1"/>
  <c r="Q300" i="1"/>
  <c r="R300" i="1" s="1"/>
  <c r="Q301" i="1"/>
  <c r="R301" i="1" s="1"/>
  <c r="Q303" i="1"/>
  <c r="R303" i="1" s="1"/>
  <c r="Q305" i="1"/>
  <c r="R305" i="1" s="1"/>
  <c r="Q307" i="1"/>
  <c r="R307" i="1" s="1"/>
  <c r="Q308" i="1"/>
  <c r="R308" i="1" s="1"/>
  <c r="Q309" i="1"/>
  <c r="R309" i="1" s="1"/>
  <c r="Q310" i="1"/>
  <c r="R310" i="1" s="1"/>
  <c r="Q311" i="1"/>
  <c r="R311" i="1" s="1"/>
  <c r="Q312" i="1"/>
  <c r="R312" i="1" s="1"/>
  <c r="Q313" i="1"/>
  <c r="R313" i="1" s="1"/>
  <c r="Q314" i="1"/>
  <c r="R314" i="1" s="1"/>
  <c r="Q315" i="1"/>
  <c r="R315" i="1" s="1"/>
  <c r="Q317" i="1"/>
  <c r="R317" i="1" s="1"/>
  <c r="Q319" i="1"/>
  <c r="R319" i="1" s="1"/>
  <c r="Q320" i="1"/>
  <c r="R320" i="1" s="1"/>
  <c r="Q321" i="1"/>
  <c r="R321" i="1" s="1"/>
  <c r="Q322" i="1"/>
  <c r="R322" i="1" s="1"/>
  <c r="Q323" i="1"/>
  <c r="R323" i="1" s="1"/>
  <c r="Q324" i="1"/>
  <c r="R324" i="1" s="1"/>
  <c r="Q325" i="1"/>
  <c r="R325" i="1" s="1"/>
  <c r="Q326" i="1"/>
  <c r="R326" i="1" s="1"/>
  <c r="Q329" i="1"/>
  <c r="R329" i="1" s="1"/>
  <c r="Q331" i="1"/>
  <c r="R331" i="1" s="1"/>
  <c r="Q332" i="1"/>
  <c r="R332" i="1" s="1"/>
  <c r="Q333" i="1"/>
  <c r="R333" i="1" s="1"/>
  <c r="Q334" i="1"/>
  <c r="R334" i="1" s="1"/>
  <c r="Q335" i="1"/>
  <c r="R335" i="1" s="1"/>
  <c r="Q337" i="1"/>
  <c r="R337" i="1" s="1"/>
  <c r="Q338" i="1"/>
  <c r="R338" i="1" s="1"/>
  <c r="Q340" i="1"/>
  <c r="R340" i="1" s="1"/>
  <c r="Q342" i="1"/>
  <c r="R342" i="1" s="1"/>
  <c r="Q344" i="1"/>
  <c r="R344" i="1" s="1"/>
  <c r="Q345" i="1"/>
  <c r="R345" i="1" s="1"/>
  <c r="Q346" i="1"/>
  <c r="R346" i="1" s="1"/>
  <c r="Q347" i="1"/>
  <c r="R347" i="1" s="1"/>
  <c r="Q348" i="1"/>
  <c r="R348" i="1" s="1"/>
  <c r="Q349" i="1"/>
  <c r="R349" i="1" s="1"/>
  <c r="Q350" i="1"/>
  <c r="R350" i="1" s="1"/>
  <c r="Q351" i="1"/>
  <c r="R351" i="1" s="1"/>
  <c r="Q352" i="1"/>
  <c r="R352" i="1" s="1"/>
  <c r="Q355" i="1"/>
  <c r="R355" i="1" s="1"/>
  <c r="Q356" i="1"/>
  <c r="R356" i="1" s="1"/>
  <c r="Q357" i="1"/>
  <c r="R357" i="1" s="1"/>
  <c r="Q358" i="1"/>
  <c r="R358" i="1" s="1"/>
  <c r="Q359" i="1"/>
  <c r="R359" i="1" s="1"/>
  <c r="Q360" i="1"/>
  <c r="R360" i="1" s="1"/>
  <c r="Q361" i="1"/>
  <c r="R361" i="1" s="1"/>
  <c r="Q362" i="1"/>
  <c r="R362" i="1" s="1"/>
  <c r="Q363" i="1"/>
  <c r="R363" i="1" s="1"/>
  <c r="Q366" i="1"/>
  <c r="R366" i="1" s="1"/>
  <c r="Q368" i="1"/>
  <c r="R368" i="1" s="1"/>
  <c r="Q369" i="1"/>
  <c r="R369" i="1" s="1"/>
  <c r="Q370" i="1"/>
  <c r="R370" i="1" s="1"/>
  <c r="Q371" i="1"/>
  <c r="R371" i="1" s="1"/>
  <c r="Q372" i="1"/>
  <c r="R372" i="1" s="1"/>
  <c r="Q373" i="1"/>
  <c r="R373" i="1" s="1"/>
  <c r="Q374" i="1"/>
  <c r="R374" i="1" s="1"/>
  <c r="Q375" i="1"/>
  <c r="R375" i="1" s="1"/>
  <c r="Q380" i="1"/>
  <c r="R380" i="1" s="1"/>
  <c r="Q381" i="1"/>
  <c r="R381" i="1" s="1"/>
  <c r="Q382" i="1"/>
  <c r="R382" i="1" s="1"/>
  <c r="Q383" i="1"/>
  <c r="R383" i="1" s="1"/>
  <c r="Q384" i="1"/>
  <c r="R384" i="1" s="1"/>
  <c r="Q385" i="1"/>
  <c r="R385" i="1" s="1"/>
  <c r="Q387" i="1"/>
  <c r="R387" i="1" s="1"/>
  <c r="Q390" i="1"/>
  <c r="R390" i="1" s="1"/>
  <c r="Q392" i="1"/>
  <c r="R392" i="1" s="1"/>
  <c r="Q393" i="1"/>
  <c r="R393" i="1" s="1"/>
  <c r="Q394" i="1"/>
  <c r="R394" i="1" s="1"/>
  <c r="Q395" i="1"/>
  <c r="R395" i="1" s="1"/>
  <c r="Q396" i="1"/>
  <c r="R396" i="1" s="1"/>
  <c r="Q397" i="1"/>
  <c r="R397" i="1" s="1"/>
  <c r="Q398" i="1"/>
  <c r="R398" i="1" s="1"/>
  <c r="Q399" i="1"/>
  <c r="R399" i="1" s="1"/>
  <c r="Q403" i="1"/>
  <c r="R403" i="1" s="1"/>
  <c r="Q405" i="1"/>
  <c r="R405" i="1" s="1"/>
  <c r="Q406" i="1"/>
  <c r="R406" i="1" s="1"/>
  <c r="Q407" i="1"/>
  <c r="R407" i="1" s="1"/>
  <c r="Q408" i="1"/>
  <c r="R408" i="1" s="1"/>
  <c r="Q409" i="1"/>
  <c r="R409" i="1" s="1"/>
  <c r="Q410" i="1"/>
  <c r="R410" i="1" s="1"/>
  <c r="Q411" i="1"/>
  <c r="R411" i="1" s="1"/>
  <c r="Q412" i="1"/>
  <c r="R412" i="1" s="1"/>
  <c r="Q417" i="1"/>
  <c r="R417" i="1" s="1"/>
  <c r="Q418" i="1"/>
  <c r="R418" i="1" s="1"/>
  <c r="Q419" i="1"/>
  <c r="R419" i="1" s="1"/>
  <c r="Q420" i="1"/>
  <c r="R420" i="1" s="1"/>
  <c r="Q421" i="1"/>
  <c r="R421" i="1" s="1"/>
  <c r="Q422" i="1"/>
  <c r="R422" i="1" s="1"/>
  <c r="Q423" i="1"/>
  <c r="R423" i="1" s="1"/>
  <c r="Q424" i="1"/>
  <c r="R424" i="1" s="1"/>
  <c r="Q425" i="1"/>
  <c r="R425" i="1" s="1"/>
  <c r="Q427" i="1"/>
  <c r="R427" i="1" s="1"/>
  <c r="Q429" i="1"/>
  <c r="R429" i="1" s="1"/>
  <c r="Q431" i="1"/>
  <c r="R431" i="1" s="1"/>
  <c r="Q432" i="1"/>
  <c r="R432" i="1" s="1"/>
  <c r="Q433" i="1"/>
  <c r="R433" i="1" s="1"/>
  <c r="Q434" i="1"/>
  <c r="R434" i="1" s="1"/>
  <c r="Q438" i="1"/>
  <c r="R438" i="1" s="1"/>
  <c r="Q439" i="1"/>
  <c r="R439" i="1" s="1"/>
  <c r="Q441" i="1"/>
  <c r="R441" i="1" s="1"/>
  <c r="Q442" i="1"/>
  <c r="R442" i="1" s="1"/>
  <c r="Q443" i="1"/>
  <c r="R443" i="1" s="1"/>
  <c r="Q444" i="1"/>
  <c r="R444" i="1" s="1"/>
  <c r="Q445" i="1"/>
  <c r="R445" i="1" s="1"/>
  <c r="Q446" i="1"/>
  <c r="R446" i="1" s="1"/>
  <c r="Q447" i="1"/>
  <c r="R447" i="1" s="1"/>
  <c r="Q448" i="1"/>
  <c r="R448" i="1" s="1"/>
  <c r="Q451" i="1"/>
  <c r="R451" i="1" s="1"/>
  <c r="Q453" i="1"/>
  <c r="R453" i="1" s="1"/>
  <c r="Q454" i="1"/>
  <c r="R454" i="1" s="1"/>
  <c r="Q455" i="1"/>
  <c r="R455" i="1" s="1"/>
  <c r="Q456" i="1"/>
  <c r="R456" i="1" s="1"/>
  <c r="Q457" i="1"/>
  <c r="R457" i="1" s="1"/>
  <c r="Q458" i="1"/>
  <c r="R458" i="1" s="1"/>
  <c r="Q459" i="1"/>
  <c r="R459" i="1" s="1"/>
  <c r="Q460" i="1"/>
  <c r="R460" i="1" s="1"/>
  <c r="Q461" i="1"/>
  <c r="R461" i="1" s="1"/>
  <c r="Q463" i="1"/>
  <c r="R463" i="1" s="1"/>
  <c r="Q464" i="1"/>
  <c r="R464" i="1" s="1"/>
  <c r="Q465" i="1"/>
  <c r="R465" i="1" s="1"/>
  <c r="Q467" i="1"/>
  <c r="R467" i="1" s="1"/>
  <c r="Q468" i="1"/>
  <c r="R468" i="1" s="1"/>
  <c r="Q469" i="1"/>
  <c r="R469" i="1" s="1"/>
  <c r="Q470" i="1"/>
  <c r="R470" i="1" s="1"/>
  <c r="Q471" i="1"/>
  <c r="R471" i="1" s="1"/>
  <c r="Q472" i="1"/>
  <c r="R472" i="1" s="1"/>
  <c r="Q473" i="1"/>
  <c r="R473" i="1" s="1"/>
  <c r="Q474" i="1"/>
  <c r="R474" i="1" s="1"/>
  <c r="Q476" i="1"/>
  <c r="R476" i="1" s="1"/>
  <c r="Q478" i="1"/>
  <c r="R478" i="1" s="1"/>
  <c r="Q480" i="1"/>
  <c r="R480" i="1" s="1"/>
  <c r="Q481" i="1"/>
  <c r="R481" i="1" s="1"/>
  <c r="Q482" i="1"/>
  <c r="R482" i="1" s="1"/>
  <c r="Q483" i="1"/>
  <c r="R483" i="1" s="1"/>
  <c r="Q484" i="1"/>
  <c r="R484" i="1" s="1"/>
  <c r="Q485" i="1"/>
  <c r="R485" i="1" s="1"/>
  <c r="Q486" i="1"/>
  <c r="R486" i="1" s="1"/>
  <c r="Q487" i="1"/>
  <c r="R487" i="1" s="1"/>
  <c r="Q488" i="1"/>
  <c r="R488" i="1" s="1"/>
  <c r="Q490" i="1"/>
  <c r="R490" i="1" s="1"/>
  <c r="Q492" i="1"/>
  <c r="R492" i="1" s="1"/>
  <c r="Q493" i="1"/>
  <c r="R493" i="1" s="1"/>
  <c r="Q494" i="1"/>
  <c r="R494" i="1" s="1"/>
  <c r="Q495" i="1"/>
  <c r="R495" i="1" s="1"/>
  <c r="Q496" i="1"/>
  <c r="R496" i="1" s="1"/>
  <c r="Q497" i="1"/>
  <c r="R497" i="1" s="1"/>
  <c r="Q499" i="1"/>
  <c r="R499" i="1" s="1"/>
  <c r="Q501" i="1"/>
  <c r="R501" i="1" s="1"/>
  <c r="Q502" i="1"/>
  <c r="R502" i="1" s="1"/>
  <c r="Q503" i="1"/>
  <c r="R503" i="1" s="1"/>
  <c r="Q504" i="1"/>
  <c r="R504" i="1" s="1"/>
  <c r="Q505" i="1"/>
  <c r="R505" i="1" s="1"/>
  <c r="Q506" i="1"/>
  <c r="R506" i="1" s="1"/>
  <c r="Q507" i="1"/>
  <c r="R507" i="1" s="1"/>
  <c r="Q509" i="1"/>
  <c r="R509" i="1" s="1"/>
  <c r="Q510" i="1"/>
  <c r="R510" i="1" s="1"/>
  <c r="Q512" i="1"/>
  <c r="R512" i="1" s="1"/>
  <c r="Q514" i="1"/>
  <c r="R514" i="1" s="1"/>
  <c r="Q515" i="1"/>
  <c r="R515" i="1" s="1"/>
  <c r="Q516" i="1"/>
  <c r="R516" i="1" s="1"/>
  <c r="Q517" i="1"/>
  <c r="R517" i="1" s="1"/>
  <c r="Q518" i="1"/>
  <c r="R518" i="1" s="1"/>
  <c r="Q519" i="1"/>
  <c r="R519" i="1" s="1"/>
  <c r="Q520" i="1"/>
  <c r="R520" i="1" s="1"/>
  <c r="Q521" i="1"/>
  <c r="R521" i="1" s="1"/>
  <c r="Q522" i="1"/>
  <c r="R522" i="1" s="1"/>
  <c r="Q524" i="1"/>
  <c r="R524" i="1" s="1"/>
  <c r="Q526" i="1"/>
  <c r="R526" i="1" s="1"/>
  <c r="Q527" i="1"/>
  <c r="R527" i="1" s="1"/>
  <c r="Q528" i="1"/>
  <c r="R528" i="1" s="1"/>
  <c r="Q529" i="1"/>
  <c r="R529" i="1" s="1"/>
  <c r="Q530" i="1"/>
  <c r="R530" i="1" s="1"/>
  <c r="Q532" i="1"/>
  <c r="R532" i="1" s="1"/>
  <c r="Q533" i="1"/>
  <c r="R533" i="1" s="1"/>
  <c r="Q534" i="1"/>
  <c r="R534" i="1" s="1"/>
  <c r="Q535" i="1"/>
  <c r="R535" i="1" s="1"/>
  <c r="Q536" i="1"/>
  <c r="R536" i="1" s="1"/>
  <c r="Q537" i="1"/>
  <c r="R537" i="1" s="1"/>
  <c r="Q539" i="1"/>
  <c r="R539" i="1" s="1"/>
  <c r="Q540" i="1"/>
  <c r="R540" i="1" s="1"/>
  <c r="Q541" i="1"/>
  <c r="R541" i="1" s="1"/>
  <c r="Q542" i="1"/>
  <c r="R542" i="1" s="1"/>
  <c r="Q543" i="1"/>
  <c r="R543" i="1" s="1"/>
  <c r="Q544" i="1"/>
  <c r="R544" i="1" s="1"/>
  <c r="Q545" i="1"/>
  <c r="R545" i="1" s="1"/>
  <c r="Q546" i="1"/>
  <c r="R546" i="1" s="1"/>
  <c r="Q547" i="1"/>
  <c r="R547" i="1" s="1"/>
  <c r="Q549" i="1"/>
  <c r="R549" i="1" s="1"/>
  <c r="Q551" i="1"/>
  <c r="R551" i="1" s="1"/>
  <c r="Q552" i="1"/>
  <c r="R552" i="1" s="1"/>
  <c r="Q553" i="1"/>
  <c r="R553" i="1" s="1"/>
  <c r="Q554" i="1"/>
  <c r="R554" i="1" s="1"/>
  <c r="Q555" i="1"/>
  <c r="R555" i="1" s="1"/>
  <c r="Q556" i="1"/>
  <c r="R556" i="1" s="1"/>
  <c r="Q557" i="1"/>
  <c r="R557" i="1" s="1"/>
  <c r="Q558" i="1"/>
  <c r="R558" i="1" s="1"/>
  <c r="Q559" i="1"/>
  <c r="R559" i="1" s="1"/>
  <c r="Q561" i="1"/>
  <c r="R561" i="1" s="1"/>
  <c r="Q563" i="1"/>
  <c r="R563" i="1" s="1"/>
  <c r="Q564" i="1"/>
  <c r="R564" i="1" s="1"/>
  <c r="Q565" i="1"/>
  <c r="R565" i="1" s="1"/>
  <c r="Q566" i="1"/>
  <c r="R566" i="1" s="1"/>
  <c r="Q567" i="1"/>
  <c r="R567" i="1" s="1"/>
  <c r="Q568" i="1"/>
  <c r="R568" i="1" s="1"/>
  <c r="Q569" i="1"/>
  <c r="R569" i="1" s="1"/>
  <c r="Q570" i="1"/>
  <c r="R570" i="1" s="1"/>
  <c r="Q571" i="1"/>
  <c r="R571" i="1" s="1"/>
  <c r="Q572" i="1"/>
  <c r="R572" i="1" s="1"/>
  <c r="Q574" i="1"/>
  <c r="R574" i="1" s="1"/>
  <c r="Q575" i="1"/>
  <c r="R575" i="1" s="1"/>
  <c r="Q576" i="1"/>
  <c r="R576" i="1" s="1"/>
  <c r="Q577" i="1"/>
  <c r="R577" i="1" s="1"/>
  <c r="Q578" i="1"/>
  <c r="R578" i="1" s="1"/>
  <c r="Q579" i="1"/>
  <c r="R579" i="1" s="1"/>
  <c r="Q580" i="1"/>
  <c r="R580" i="1" s="1"/>
  <c r="Q581" i="1"/>
  <c r="R581" i="1" s="1"/>
  <c r="Q582" i="1"/>
  <c r="R582" i="1" s="1"/>
  <c r="Q583" i="1"/>
  <c r="R583" i="1" s="1"/>
  <c r="Q585" i="1"/>
  <c r="R585" i="1" s="1"/>
  <c r="Q587" i="1"/>
  <c r="R587" i="1" s="1"/>
  <c r="Q588" i="1"/>
  <c r="R588" i="1" s="1"/>
  <c r="Q589" i="1"/>
  <c r="R589" i="1" s="1"/>
  <c r="Q590" i="1"/>
  <c r="R590" i="1" s="1"/>
  <c r="Q591" i="1"/>
  <c r="R591" i="1" s="1"/>
  <c r="Q592" i="1"/>
  <c r="R592" i="1" s="1"/>
  <c r="Q593" i="1"/>
  <c r="R593" i="1" s="1"/>
  <c r="Q594" i="1"/>
  <c r="R594" i="1" s="1"/>
  <c r="Q595" i="1"/>
  <c r="R595" i="1" s="1"/>
  <c r="Q599" i="1"/>
  <c r="R599" i="1" s="1"/>
  <c r="Q600" i="1"/>
  <c r="R600" i="1" s="1"/>
  <c r="Q601" i="1"/>
  <c r="R601" i="1" s="1"/>
  <c r="Q603" i="1"/>
  <c r="R603" i="1" s="1"/>
  <c r="Q604" i="1"/>
  <c r="R604" i="1" s="1"/>
  <c r="Q605" i="1"/>
  <c r="R605" i="1" s="1"/>
  <c r="Q606" i="1"/>
  <c r="R606" i="1" s="1"/>
  <c r="Q607" i="1"/>
  <c r="R607" i="1" s="1"/>
  <c r="Q608" i="1"/>
  <c r="R608" i="1" s="1"/>
  <c r="Q609" i="1"/>
  <c r="R609" i="1" s="1"/>
  <c r="Q611" i="1"/>
  <c r="R611" i="1" s="1"/>
  <c r="Q612" i="1"/>
  <c r="R612" i="1" s="1"/>
  <c r="Q613" i="1"/>
  <c r="R613" i="1" s="1"/>
  <c r="Q614" i="1"/>
  <c r="R614" i="1" s="1"/>
  <c r="Q615" i="1"/>
  <c r="R615" i="1" s="1"/>
  <c r="Q616" i="1"/>
  <c r="R616" i="1" s="1"/>
  <c r="Q617" i="1"/>
  <c r="R617" i="1" s="1"/>
  <c r="Q618" i="1"/>
  <c r="R618" i="1" s="1"/>
  <c r="Q619" i="1"/>
  <c r="R619" i="1" s="1"/>
  <c r="Q620" i="1"/>
  <c r="R620" i="1" s="1"/>
  <c r="Q621" i="1"/>
  <c r="R621" i="1" s="1"/>
  <c r="Q622" i="1"/>
  <c r="R622" i="1" s="1"/>
  <c r="Q623" i="1"/>
  <c r="R623" i="1" s="1"/>
  <c r="Q624" i="1"/>
  <c r="R624" i="1" s="1"/>
  <c r="Q625" i="1"/>
  <c r="R625" i="1" s="1"/>
  <c r="Q626" i="1"/>
  <c r="R626" i="1" s="1"/>
  <c r="Q627" i="1"/>
  <c r="R627" i="1" s="1"/>
  <c r="Q628" i="1"/>
  <c r="R628" i="1" s="1"/>
  <c r="Q629" i="1"/>
  <c r="R629" i="1" s="1"/>
  <c r="Q630" i="1"/>
  <c r="R630" i="1" s="1"/>
  <c r="Q631" i="1"/>
  <c r="R631" i="1" s="1"/>
  <c r="Q632" i="1"/>
  <c r="R632" i="1" s="1"/>
  <c r="Q634" i="1"/>
  <c r="R634" i="1" s="1"/>
  <c r="Q635" i="1"/>
  <c r="R635" i="1" s="1"/>
  <c r="Q636" i="1"/>
  <c r="R636" i="1" s="1"/>
  <c r="Q637" i="1"/>
  <c r="R637" i="1" s="1"/>
  <c r="Q638" i="1"/>
  <c r="R638" i="1" s="1"/>
  <c r="Q639" i="1"/>
  <c r="R639" i="1" s="1"/>
  <c r="Q640" i="1"/>
  <c r="R640" i="1" s="1"/>
  <c r="Q641" i="1"/>
  <c r="R641" i="1" s="1"/>
  <c r="Q642" i="1"/>
  <c r="R642" i="1" s="1"/>
  <c r="Q643" i="1"/>
  <c r="R643" i="1" s="1"/>
  <c r="Q644" i="1"/>
  <c r="R644" i="1" s="1"/>
  <c r="Q645" i="1"/>
  <c r="R645" i="1" s="1"/>
  <c r="Q646" i="1"/>
  <c r="R646" i="1" s="1"/>
  <c r="Q647" i="1"/>
  <c r="R647" i="1" s="1"/>
  <c r="Q648" i="1"/>
  <c r="R648" i="1" s="1"/>
  <c r="Q649" i="1"/>
  <c r="R649" i="1" s="1"/>
  <c r="Q650" i="1"/>
  <c r="R650" i="1" s="1"/>
  <c r="Q651" i="1"/>
  <c r="R651" i="1" s="1"/>
  <c r="Q652" i="1"/>
  <c r="R652" i="1" s="1"/>
  <c r="Q653" i="1"/>
  <c r="R653" i="1" s="1"/>
  <c r="Q654" i="1"/>
  <c r="R654" i="1" s="1"/>
  <c r="Q655" i="1"/>
  <c r="R655" i="1" s="1"/>
  <c r="Q656" i="1"/>
  <c r="R656" i="1" s="1"/>
  <c r="Q657" i="1"/>
  <c r="R657" i="1" s="1"/>
  <c r="Q658" i="1"/>
  <c r="R658" i="1" s="1"/>
  <c r="Q660" i="1"/>
  <c r="R660" i="1" s="1"/>
  <c r="Q662" i="1"/>
  <c r="R662" i="1" s="1"/>
  <c r="Q663" i="1"/>
  <c r="R663" i="1" s="1"/>
  <c r="Q664" i="1"/>
  <c r="R664" i="1" s="1"/>
  <c r="Q665" i="1"/>
  <c r="R665" i="1" s="1"/>
  <c r="Q666" i="1"/>
  <c r="R666" i="1" s="1"/>
  <c r="Q667" i="1"/>
  <c r="R667" i="1" s="1"/>
  <c r="Q668" i="1"/>
  <c r="R668" i="1" s="1"/>
  <c r="Q669" i="1"/>
  <c r="R669" i="1" s="1"/>
  <c r="Q671" i="1"/>
  <c r="R671" i="1" s="1"/>
  <c r="Q672" i="1"/>
  <c r="R672" i="1" s="1"/>
  <c r="Q673" i="1"/>
  <c r="R673" i="1" s="1"/>
  <c r="Q674" i="1"/>
  <c r="R674" i="1" s="1"/>
  <c r="Q676" i="1"/>
  <c r="R676" i="1" s="1"/>
  <c r="Q677" i="1"/>
  <c r="R677" i="1" s="1"/>
  <c r="Q678" i="1"/>
  <c r="R678" i="1" s="1"/>
  <c r="Q679" i="1"/>
  <c r="R679" i="1" s="1"/>
  <c r="Q680" i="1"/>
  <c r="R680" i="1" s="1"/>
  <c r="Q681" i="1"/>
  <c r="R681" i="1" s="1"/>
  <c r="Q682" i="1"/>
  <c r="R682" i="1" s="1"/>
  <c r="Q683" i="1"/>
  <c r="R683" i="1" s="1"/>
  <c r="Q684" i="1"/>
  <c r="R684" i="1" s="1"/>
  <c r="Q685" i="1"/>
  <c r="R685" i="1" s="1"/>
  <c r="Q686" i="1"/>
  <c r="R686" i="1" s="1"/>
  <c r="Q687" i="1"/>
  <c r="R687" i="1" s="1"/>
  <c r="Q688" i="1"/>
  <c r="R688" i="1" s="1"/>
  <c r="Q689" i="1"/>
  <c r="R689" i="1" s="1"/>
  <c r="Q690" i="1"/>
  <c r="R690" i="1" s="1"/>
  <c r="Q691" i="1"/>
  <c r="R691" i="1" s="1"/>
  <c r="Q692" i="1"/>
  <c r="R692" i="1" s="1"/>
  <c r="Q693" i="1"/>
  <c r="R693" i="1" s="1"/>
  <c r="Q694" i="1"/>
  <c r="R694" i="1" s="1"/>
  <c r="Q695" i="1"/>
  <c r="R695" i="1" s="1"/>
  <c r="Q696" i="1"/>
  <c r="R696" i="1" s="1"/>
  <c r="Q697" i="1"/>
  <c r="R697" i="1" s="1"/>
  <c r="Q698" i="1"/>
  <c r="R698" i="1" s="1"/>
  <c r="Q699" i="1"/>
  <c r="R699" i="1" s="1"/>
  <c r="Q700" i="1"/>
  <c r="R700" i="1" s="1"/>
  <c r="Q701" i="1"/>
  <c r="R701" i="1" s="1"/>
  <c r="Q702" i="1"/>
  <c r="R702" i="1" s="1"/>
  <c r="Q703" i="1"/>
  <c r="R703" i="1" s="1"/>
  <c r="Q704" i="1"/>
  <c r="R704" i="1" s="1"/>
  <c r="Q705" i="1"/>
  <c r="R705" i="1" s="1"/>
  <c r="Q706" i="1"/>
  <c r="R706" i="1" s="1"/>
  <c r="Q707" i="1"/>
  <c r="R707" i="1" s="1"/>
  <c r="Q708" i="1"/>
  <c r="R708" i="1" s="1"/>
  <c r="Q709" i="1"/>
  <c r="R709" i="1" s="1"/>
  <c r="Q710" i="1"/>
  <c r="R710" i="1" s="1"/>
  <c r="Q711" i="1"/>
  <c r="R711" i="1" s="1"/>
  <c r="Q712" i="1"/>
  <c r="R712" i="1" s="1"/>
  <c r="Q713" i="1"/>
  <c r="R713" i="1" s="1"/>
  <c r="Q714" i="1"/>
  <c r="R714" i="1" s="1"/>
  <c r="Q715" i="1"/>
  <c r="R715" i="1" s="1"/>
  <c r="Q716" i="1"/>
  <c r="R716" i="1" s="1"/>
  <c r="Q717" i="1"/>
  <c r="R717" i="1" s="1"/>
  <c r="Q718" i="1"/>
  <c r="R718" i="1" s="1"/>
  <c r="Q719" i="1"/>
  <c r="R719" i="1" s="1"/>
  <c r="Q720" i="1"/>
  <c r="R720" i="1" s="1"/>
  <c r="Q721" i="1"/>
  <c r="R721" i="1" s="1"/>
  <c r="Q722" i="1"/>
  <c r="R722" i="1" s="1"/>
  <c r="Q723" i="1"/>
  <c r="R723" i="1" s="1"/>
  <c r="Q724" i="1"/>
  <c r="R724" i="1" s="1"/>
  <c r="Q725" i="1"/>
  <c r="R725" i="1" s="1"/>
  <c r="Q727" i="1"/>
  <c r="R727" i="1" s="1"/>
  <c r="Q728" i="1"/>
  <c r="R728" i="1" s="1"/>
  <c r="Q729" i="1"/>
  <c r="R729" i="1" s="1"/>
  <c r="Q730" i="1"/>
  <c r="R730" i="1" s="1"/>
  <c r="Q731" i="1"/>
  <c r="R731" i="1" s="1"/>
  <c r="Q732" i="1"/>
  <c r="R732" i="1" s="1"/>
  <c r="Q733" i="1"/>
  <c r="R733" i="1" s="1"/>
  <c r="Q734" i="1"/>
  <c r="R734" i="1" s="1"/>
  <c r="Q735" i="1"/>
  <c r="R735" i="1" s="1"/>
  <c r="Q736" i="1"/>
  <c r="R736" i="1" s="1"/>
  <c r="Q737" i="1"/>
  <c r="R737" i="1" s="1"/>
  <c r="Q738" i="1"/>
  <c r="R738" i="1" s="1"/>
  <c r="Q739" i="1"/>
  <c r="R739" i="1" s="1"/>
  <c r="Q740" i="1"/>
  <c r="R740" i="1" s="1"/>
  <c r="Q741" i="1"/>
  <c r="R741" i="1" s="1"/>
  <c r="Q742" i="1"/>
  <c r="R742" i="1" s="1"/>
  <c r="Q743" i="1"/>
  <c r="R743" i="1" s="1"/>
  <c r="Q744" i="1"/>
  <c r="R744" i="1" s="1"/>
  <c r="Q745" i="1"/>
  <c r="R745" i="1" s="1"/>
  <c r="Q746" i="1"/>
  <c r="R746" i="1" s="1"/>
  <c r="Q747" i="1"/>
  <c r="R747" i="1" s="1"/>
  <c r="Q748" i="1"/>
  <c r="R748" i="1" s="1"/>
  <c r="Q749" i="1"/>
  <c r="R749" i="1" s="1"/>
  <c r="Q750" i="1"/>
  <c r="R750" i="1" s="1"/>
  <c r="Q751" i="1"/>
  <c r="R751" i="1" s="1"/>
  <c r="Q752" i="1"/>
  <c r="R752" i="1" s="1"/>
  <c r="Q753" i="1"/>
  <c r="R753" i="1" s="1"/>
  <c r="Q754" i="1"/>
  <c r="R754" i="1" s="1"/>
  <c r="Q755" i="1"/>
  <c r="R755" i="1" s="1"/>
  <c r="Q756" i="1"/>
  <c r="R756" i="1" s="1"/>
  <c r="Q757" i="1"/>
  <c r="R757" i="1" s="1"/>
  <c r="Q758" i="1"/>
  <c r="R758" i="1" s="1"/>
  <c r="Q759" i="1"/>
  <c r="R759" i="1" s="1"/>
  <c r="Q760" i="1"/>
  <c r="R760" i="1" s="1"/>
  <c r="Q761" i="1"/>
  <c r="R761" i="1" s="1"/>
  <c r="Q762" i="1"/>
  <c r="R762" i="1" s="1"/>
  <c r="Q763" i="1"/>
  <c r="R763" i="1" s="1"/>
  <c r="Q764" i="1"/>
  <c r="R764" i="1" s="1"/>
  <c r="Q765" i="1"/>
  <c r="R765" i="1" s="1"/>
  <c r="Q766" i="1"/>
  <c r="R766" i="1" s="1"/>
  <c r="Q767" i="1"/>
  <c r="R767" i="1" s="1"/>
  <c r="Q768" i="1"/>
  <c r="R768" i="1" s="1"/>
  <c r="Q769" i="1"/>
  <c r="R769" i="1" s="1"/>
  <c r="Q770" i="1"/>
  <c r="R770" i="1" s="1"/>
  <c r="Q771" i="1"/>
  <c r="R771" i="1" s="1"/>
  <c r="Q772" i="1"/>
  <c r="R772" i="1" s="1"/>
  <c r="Q773" i="1"/>
  <c r="R773" i="1" s="1"/>
  <c r="Q774" i="1"/>
  <c r="R774" i="1" s="1"/>
  <c r="Q775" i="1"/>
  <c r="R775" i="1" s="1"/>
  <c r="Q776" i="1"/>
  <c r="R776" i="1" s="1"/>
  <c r="Q777" i="1"/>
  <c r="R777" i="1" s="1"/>
  <c r="Q778" i="1"/>
  <c r="R778" i="1" s="1"/>
  <c r="Q779" i="1"/>
  <c r="R779" i="1" s="1"/>
  <c r="Q780" i="1"/>
  <c r="R780" i="1" s="1"/>
  <c r="Q781" i="1"/>
  <c r="R781" i="1" s="1"/>
  <c r="Q782" i="1"/>
  <c r="R782" i="1" s="1"/>
  <c r="Q783" i="1"/>
  <c r="R783" i="1" s="1"/>
  <c r="Q784" i="1"/>
  <c r="R784" i="1" s="1"/>
  <c r="Q785" i="1"/>
  <c r="R785" i="1" s="1"/>
  <c r="Q786" i="1"/>
  <c r="R786" i="1" s="1"/>
  <c r="Q787" i="1"/>
  <c r="R787" i="1" s="1"/>
  <c r="Q788" i="1"/>
  <c r="R788" i="1" s="1"/>
  <c r="Q789" i="1"/>
  <c r="R789" i="1" s="1"/>
  <c r="Q790" i="1"/>
  <c r="R790" i="1" s="1"/>
  <c r="Q792" i="1"/>
  <c r="R792" i="1" s="1"/>
  <c r="Q793" i="1"/>
  <c r="R793" i="1" s="1"/>
  <c r="Q794" i="1"/>
  <c r="R794" i="1" s="1"/>
  <c r="Q795" i="1"/>
  <c r="R795" i="1" s="1"/>
  <c r="Q796" i="1"/>
  <c r="R796" i="1" s="1"/>
  <c r="Q797" i="1"/>
  <c r="R797" i="1" s="1"/>
  <c r="Q798" i="1"/>
  <c r="R798" i="1" s="1"/>
  <c r="Q799" i="1"/>
  <c r="R799" i="1" s="1"/>
  <c r="Q800" i="1"/>
  <c r="R800" i="1" s="1"/>
  <c r="Q801" i="1"/>
  <c r="R801" i="1" s="1"/>
  <c r="Q802" i="1"/>
  <c r="R802" i="1" s="1"/>
  <c r="Q803" i="1"/>
  <c r="R803" i="1" s="1"/>
  <c r="Q804" i="1"/>
  <c r="R804" i="1" s="1"/>
  <c r="Q805" i="1"/>
  <c r="R805" i="1" s="1"/>
  <c r="Q806" i="1"/>
  <c r="R806" i="1" s="1"/>
  <c r="Q807" i="1"/>
  <c r="R807" i="1" s="1"/>
  <c r="Q808" i="1"/>
  <c r="R808" i="1" s="1"/>
  <c r="Q809" i="1"/>
  <c r="R809" i="1" s="1"/>
  <c r="Q810" i="1"/>
  <c r="R810" i="1" s="1"/>
  <c r="Q811" i="1"/>
  <c r="R811" i="1" s="1"/>
  <c r="Q812" i="1"/>
  <c r="R812" i="1" s="1"/>
  <c r="Q813" i="1"/>
  <c r="R813" i="1" s="1"/>
  <c r="Q814" i="1"/>
  <c r="R814" i="1" s="1"/>
  <c r="Q815" i="1"/>
  <c r="R815" i="1" s="1"/>
  <c r="Q816" i="1"/>
  <c r="R816" i="1" s="1"/>
  <c r="Q817" i="1"/>
  <c r="R817" i="1" s="1"/>
  <c r="Q818" i="1"/>
  <c r="R818" i="1" s="1"/>
  <c r="Q819" i="1"/>
  <c r="R819" i="1" s="1"/>
  <c r="Q820" i="1"/>
  <c r="R820" i="1" s="1"/>
  <c r="Q821" i="1"/>
  <c r="R821" i="1" s="1"/>
  <c r="Q822" i="1"/>
  <c r="R822" i="1" s="1"/>
  <c r="Q823" i="1"/>
  <c r="R823" i="1" s="1"/>
  <c r="Q824" i="1"/>
  <c r="R824" i="1" s="1"/>
  <c r="Q825" i="1"/>
  <c r="R825" i="1" s="1"/>
  <c r="Q826" i="1"/>
  <c r="R826" i="1" s="1"/>
  <c r="Q827" i="1"/>
  <c r="R827" i="1" s="1"/>
  <c r="Q828" i="1"/>
  <c r="R828" i="1" s="1"/>
  <c r="Q829" i="1"/>
  <c r="R829" i="1" s="1"/>
  <c r="Q830" i="1"/>
  <c r="R830" i="1" s="1"/>
  <c r="Q831" i="1"/>
  <c r="R831" i="1" s="1"/>
  <c r="Q832" i="1"/>
  <c r="R832" i="1" s="1"/>
  <c r="Q833" i="1"/>
  <c r="R833" i="1" s="1"/>
  <c r="Q834" i="1"/>
  <c r="R834" i="1" s="1"/>
  <c r="Q835" i="1"/>
  <c r="R835" i="1" s="1"/>
  <c r="Q836" i="1"/>
  <c r="R836" i="1" s="1"/>
  <c r="Q837" i="1"/>
  <c r="R837" i="1" s="1"/>
  <c r="Q838" i="1"/>
  <c r="R838" i="1" s="1"/>
  <c r="Q839" i="1"/>
  <c r="R839" i="1" s="1"/>
  <c r="Q840" i="1"/>
  <c r="R840" i="1" s="1"/>
  <c r="Q841" i="1"/>
  <c r="R841" i="1" s="1"/>
  <c r="Q842" i="1"/>
  <c r="R842" i="1" s="1"/>
  <c r="Q843" i="1"/>
  <c r="R843" i="1" s="1"/>
  <c r="Q844" i="1"/>
  <c r="R844" i="1" s="1"/>
  <c r="Q845" i="1"/>
  <c r="R845" i="1" s="1"/>
  <c r="Q846" i="1"/>
  <c r="R846" i="1" s="1"/>
  <c r="Q847" i="1"/>
  <c r="R847" i="1" s="1"/>
  <c r="Q848" i="1"/>
  <c r="R848" i="1" s="1"/>
  <c r="Q849" i="1"/>
  <c r="R849" i="1" s="1"/>
  <c r="Q850" i="1"/>
  <c r="R850" i="1" s="1"/>
  <c r="Q851" i="1"/>
  <c r="R851" i="1" s="1"/>
  <c r="Q852" i="1"/>
  <c r="R852" i="1" s="1"/>
  <c r="Q853" i="1"/>
  <c r="R853" i="1" s="1"/>
  <c r="Q854" i="1"/>
  <c r="R854" i="1" s="1"/>
  <c r="Q855" i="1"/>
  <c r="R855" i="1" s="1"/>
  <c r="Q857" i="1"/>
  <c r="R857" i="1" s="1"/>
  <c r="Q858" i="1"/>
  <c r="R858" i="1" s="1"/>
  <c r="Q859" i="1"/>
  <c r="R859" i="1" s="1"/>
  <c r="Q860" i="1"/>
  <c r="R860" i="1" s="1"/>
  <c r="Q861" i="1"/>
  <c r="R861" i="1" s="1"/>
  <c r="Q862" i="1"/>
  <c r="R862" i="1" s="1"/>
  <c r="Q863" i="1"/>
  <c r="R863" i="1" s="1"/>
  <c r="Q864" i="1"/>
  <c r="R864" i="1" s="1"/>
  <c r="Q865" i="1"/>
  <c r="R865" i="1" s="1"/>
  <c r="Q866" i="1"/>
  <c r="R866" i="1" s="1"/>
  <c r="Q867" i="1"/>
  <c r="R867" i="1" s="1"/>
  <c r="Q868" i="1"/>
  <c r="R868" i="1" s="1"/>
  <c r="Q869" i="1"/>
  <c r="R869" i="1" s="1"/>
  <c r="Q870" i="1"/>
  <c r="R870" i="1" s="1"/>
  <c r="Q871" i="1"/>
  <c r="R871" i="1" s="1"/>
  <c r="Q872" i="1"/>
  <c r="R872" i="1" s="1"/>
  <c r="Q873" i="1"/>
  <c r="R873" i="1" s="1"/>
  <c r="Q874" i="1"/>
  <c r="R874" i="1" s="1"/>
  <c r="Q875" i="1"/>
  <c r="R875" i="1" s="1"/>
  <c r="Q876" i="1"/>
  <c r="R876" i="1" s="1"/>
  <c r="Q877" i="1"/>
  <c r="R877" i="1" s="1"/>
  <c r="Q878" i="1"/>
  <c r="R878" i="1" s="1"/>
  <c r="Q880" i="1"/>
  <c r="R880" i="1" s="1"/>
  <c r="Q881" i="1"/>
  <c r="R881" i="1" s="1"/>
  <c r="Q882" i="1"/>
  <c r="R882" i="1" s="1"/>
  <c r="Q883" i="1"/>
  <c r="R883" i="1" s="1"/>
  <c r="Q884" i="1"/>
  <c r="R884" i="1" s="1"/>
  <c r="Q885" i="1"/>
  <c r="R885" i="1" s="1"/>
  <c r="Q886" i="1"/>
  <c r="R886" i="1" s="1"/>
  <c r="Q887" i="1"/>
  <c r="R887" i="1" s="1"/>
  <c r="Q888" i="1"/>
  <c r="R888" i="1" s="1"/>
  <c r="Q889" i="1"/>
  <c r="R889" i="1" s="1"/>
  <c r="Q890" i="1"/>
  <c r="R890" i="1" s="1"/>
  <c r="Q891" i="1"/>
  <c r="R891" i="1" s="1"/>
  <c r="Q892" i="1"/>
  <c r="R892" i="1" s="1"/>
  <c r="Q893" i="1"/>
  <c r="R893" i="1" s="1"/>
  <c r="Q894" i="1"/>
  <c r="R894" i="1" s="1"/>
  <c r="Q895" i="1"/>
  <c r="R895" i="1" s="1"/>
  <c r="Q896" i="1"/>
  <c r="R896" i="1" s="1"/>
  <c r="Q897" i="1"/>
  <c r="R897" i="1" s="1"/>
  <c r="Q898" i="1"/>
  <c r="R898" i="1" s="1"/>
  <c r="Q899" i="1"/>
  <c r="R899" i="1" s="1"/>
  <c r="Q900" i="1"/>
  <c r="R900" i="1" s="1"/>
  <c r="Q901" i="1"/>
  <c r="R901" i="1" s="1"/>
  <c r="Q902" i="1"/>
  <c r="R902" i="1" s="1"/>
  <c r="Q903" i="1"/>
  <c r="R903" i="1" s="1"/>
  <c r="Q904" i="1"/>
  <c r="R904" i="1" s="1"/>
  <c r="Q905" i="1"/>
  <c r="R905" i="1" s="1"/>
  <c r="Q906" i="1"/>
  <c r="R906" i="1" s="1"/>
  <c r="Q907" i="1"/>
  <c r="R907" i="1" s="1"/>
  <c r="Q908" i="1"/>
  <c r="R908" i="1" s="1"/>
  <c r="Q909" i="1"/>
  <c r="R909" i="1" s="1"/>
  <c r="Q910" i="1"/>
  <c r="R910" i="1" s="1"/>
  <c r="Q911" i="1"/>
  <c r="R911" i="1" s="1"/>
  <c r="Q912" i="1"/>
  <c r="R912" i="1" s="1"/>
  <c r="Q913" i="1"/>
  <c r="R913" i="1" s="1"/>
  <c r="Q914" i="1"/>
  <c r="R914" i="1" s="1"/>
  <c r="Q915" i="1"/>
  <c r="R915" i="1" s="1"/>
  <c r="Q916" i="1"/>
  <c r="R916" i="1" s="1"/>
  <c r="Q917" i="1"/>
  <c r="R917" i="1" s="1"/>
  <c r="Q918" i="1"/>
  <c r="R918" i="1" s="1"/>
  <c r="Q919" i="1"/>
  <c r="R919" i="1" s="1"/>
  <c r="Q920" i="1"/>
  <c r="R920" i="1" s="1"/>
  <c r="Q921" i="1"/>
  <c r="R921" i="1" s="1"/>
  <c r="Q922" i="1"/>
  <c r="R922" i="1" s="1"/>
  <c r="Q923" i="1"/>
  <c r="R923" i="1" s="1"/>
  <c r="Q924" i="1"/>
  <c r="R924" i="1" s="1"/>
  <c r="Q926" i="1"/>
  <c r="R926" i="1" s="1"/>
  <c r="Q927" i="1"/>
  <c r="R927" i="1" s="1"/>
  <c r="Q928" i="1"/>
  <c r="R928" i="1" s="1"/>
  <c r="Q929" i="1"/>
  <c r="R929" i="1" s="1"/>
  <c r="Q930" i="1"/>
  <c r="R930" i="1" s="1"/>
  <c r="Q931" i="1"/>
  <c r="R931" i="1" s="1"/>
  <c r="Q932" i="1"/>
  <c r="R932" i="1" s="1"/>
  <c r="Q933" i="1"/>
  <c r="R933" i="1" s="1"/>
  <c r="Q934" i="1"/>
  <c r="R934" i="1" s="1"/>
  <c r="Q935" i="1"/>
  <c r="R935" i="1" s="1"/>
  <c r="Q936" i="1"/>
  <c r="R936" i="1" s="1"/>
  <c r="Q937" i="1"/>
  <c r="R937" i="1" s="1"/>
  <c r="Q938" i="1"/>
  <c r="R938" i="1" s="1"/>
  <c r="Q939" i="1"/>
  <c r="R939" i="1" s="1"/>
  <c r="Q940" i="1"/>
  <c r="R940" i="1" s="1"/>
  <c r="Q941" i="1"/>
  <c r="R941" i="1" s="1"/>
  <c r="Q942" i="1"/>
  <c r="R942" i="1" s="1"/>
  <c r="Q943" i="1"/>
  <c r="R943" i="1" s="1"/>
  <c r="Q944" i="1"/>
  <c r="R944" i="1" s="1"/>
  <c r="Q945" i="1"/>
  <c r="R945" i="1" s="1"/>
  <c r="Q946" i="1"/>
  <c r="R946" i="1" s="1"/>
  <c r="Q947" i="1"/>
  <c r="R947" i="1" s="1"/>
  <c r="Q948" i="1"/>
  <c r="R948" i="1" s="1"/>
  <c r="Q949" i="1"/>
  <c r="R949" i="1" s="1"/>
  <c r="Q950" i="1"/>
  <c r="R950" i="1" s="1"/>
  <c r="Q951" i="1"/>
  <c r="R951" i="1" s="1"/>
  <c r="Q952" i="1"/>
  <c r="R952" i="1" s="1"/>
  <c r="Q953" i="1"/>
  <c r="R953" i="1" s="1"/>
  <c r="Q954" i="1"/>
  <c r="R954" i="1" s="1"/>
  <c r="Q955" i="1"/>
  <c r="R955" i="1" s="1"/>
  <c r="Q956" i="1"/>
  <c r="R956" i="1" s="1"/>
  <c r="Q957" i="1"/>
  <c r="R957" i="1" s="1"/>
  <c r="Q958" i="1"/>
  <c r="R958" i="1" s="1"/>
  <c r="Q959" i="1"/>
  <c r="R959" i="1" s="1"/>
  <c r="Q960" i="1"/>
  <c r="R960" i="1" s="1"/>
  <c r="Q961" i="1"/>
  <c r="R961" i="1" s="1"/>
  <c r="Q962" i="1"/>
  <c r="R962" i="1" s="1"/>
  <c r="Q963" i="1"/>
  <c r="R963" i="1" s="1"/>
  <c r="Q964" i="1"/>
  <c r="R964" i="1" s="1"/>
  <c r="Q965" i="1"/>
  <c r="R965" i="1" s="1"/>
  <c r="Q966" i="1"/>
  <c r="R966" i="1" s="1"/>
  <c r="Q967" i="1"/>
  <c r="R967" i="1" s="1"/>
  <c r="Q968" i="1"/>
  <c r="R968" i="1" s="1"/>
  <c r="Q969" i="1"/>
  <c r="R969" i="1" s="1"/>
  <c r="Q970" i="1"/>
  <c r="R970" i="1" s="1"/>
  <c r="Q971" i="1"/>
  <c r="R971" i="1" s="1"/>
  <c r="Q972" i="1"/>
  <c r="R972" i="1" s="1"/>
  <c r="Q973" i="1"/>
  <c r="R973" i="1" s="1"/>
  <c r="Q974" i="1"/>
  <c r="R974" i="1" s="1"/>
  <c r="Q975" i="1"/>
  <c r="R975" i="1" s="1"/>
  <c r="Q976" i="1"/>
  <c r="R976" i="1" s="1"/>
  <c r="Q977" i="1"/>
  <c r="R977" i="1" s="1"/>
  <c r="Q978" i="1"/>
  <c r="R978" i="1" s="1"/>
  <c r="Q979" i="1"/>
  <c r="R979" i="1" s="1"/>
  <c r="Q980" i="1"/>
  <c r="R980" i="1" s="1"/>
  <c r="Q981" i="1"/>
  <c r="R981" i="1" s="1"/>
  <c r="Q982" i="1"/>
  <c r="R982" i="1" s="1"/>
  <c r="Q983" i="1"/>
  <c r="R983" i="1" s="1"/>
  <c r="Q984" i="1"/>
  <c r="R984" i="1" s="1"/>
  <c r="Q985" i="1"/>
  <c r="R985" i="1" s="1"/>
  <c r="Q986" i="1"/>
  <c r="R986" i="1" s="1"/>
  <c r="Q987" i="1"/>
  <c r="R987" i="1" s="1"/>
  <c r="Q988" i="1"/>
  <c r="R988" i="1" s="1"/>
  <c r="Q989" i="1"/>
  <c r="R989" i="1" s="1"/>
  <c r="Q990" i="1"/>
  <c r="R990" i="1" s="1"/>
  <c r="Q991" i="1"/>
  <c r="R991" i="1" s="1"/>
  <c r="Q992" i="1"/>
  <c r="R992" i="1" s="1"/>
  <c r="Q993" i="1"/>
  <c r="R993" i="1" s="1"/>
  <c r="Q994" i="1"/>
  <c r="R994" i="1" s="1"/>
  <c r="Q995" i="1"/>
  <c r="R995" i="1" s="1"/>
  <c r="Q996" i="1"/>
  <c r="R996" i="1" s="1"/>
  <c r="Q997" i="1"/>
  <c r="R997" i="1" s="1"/>
  <c r="Q998" i="1"/>
  <c r="R998" i="1" s="1"/>
  <c r="Q999" i="1"/>
  <c r="R999" i="1" s="1"/>
  <c r="Q1000" i="1"/>
  <c r="R1000" i="1" s="1"/>
  <c r="Q1001" i="1"/>
  <c r="R1001" i="1" s="1"/>
  <c r="Q1002" i="1"/>
  <c r="R1002" i="1" s="1"/>
  <c r="Q1003" i="1"/>
  <c r="R1003" i="1" s="1"/>
  <c r="Q1004" i="1"/>
  <c r="R1004" i="1" s="1"/>
  <c r="Q1005" i="1"/>
  <c r="R1005" i="1" s="1"/>
  <c r="Q1006" i="1"/>
  <c r="R1006" i="1" s="1"/>
  <c r="Q1007" i="1"/>
  <c r="R1007" i="1" s="1"/>
  <c r="Q1008" i="1"/>
  <c r="R1008" i="1" s="1"/>
  <c r="Q1009" i="1"/>
  <c r="R1009" i="1" s="1"/>
  <c r="Q1010" i="1"/>
  <c r="R1010" i="1" s="1"/>
  <c r="Q1011" i="1"/>
  <c r="R1011" i="1" s="1"/>
  <c r="Q1012" i="1"/>
  <c r="R1012" i="1" s="1"/>
  <c r="Q1013" i="1"/>
  <c r="R1013" i="1" s="1"/>
  <c r="Q1014" i="1"/>
  <c r="R1014" i="1" s="1"/>
  <c r="Q1015" i="1"/>
  <c r="R1015" i="1" s="1"/>
  <c r="Q1016" i="1"/>
  <c r="R1016" i="1" s="1"/>
  <c r="Q1017" i="1"/>
  <c r="R1017" i="1" s="1"/>
  <c r="Q1018" i="1"/>
  <c r="R1018" i="1" s="1"/>
  <c r="Q1019" i="1"/>
  <c r="R1019" i="1" s="1"/>
  <c r="Q1020" i="1"/>
  <c r="R1020" i="1" s="1"/>
  <c r="Q1021" i="1"/>
  <c r="R1021" i="1" s="1"/>
  <c r="Q1022" i="1"/>
  <c r="R1022" i="1" s="1"/>
  <c r="Q1023" i="1"/>
  <c r="R1023" i="1" s="1"/>
  <c r="Q1024" i="1"/>
  <c r="R1024" i="1" s="1"/>
  <c r="Q1025" i="1"/>
  <c r="R1025" i="1" s="1"/>
  <c r="Q1026" i="1"/>
  <c r="R1026" i="1" s="1"/>
  <c r="Q1027" i="1"/>
  <c r="R1027" i="1" s="1"/>
  <c r="Q1028" i="1"/>
  <c r="R1028" i="1" s="1"/>
  <c r="Q1029" i="1"/>
  <c r="R1029" i="1" s="1"/>
  <c r="Q1030" i="1"/>
  <c r="R1030" i="1" s="1"/>
  <c r="Q1031" i="1"/>
  <c r="R1031" i="1" s="1"/>
  <c r="Q1032" i="1"/>
  <c r="R1032" i="1" s="1"/>
  <c r="Q1033" i="1"/>
  <c r="R1033" i="1" s="1"/>
  <c r="Q1034" i="1"/>
  <c r="R1034" i="1" s="1"/>
  <c r="Q1035" i="1"/>
  <c r="R1035" i="1" s="1"/>
  <c r="Q1036" i="1"/>
  <c r="R1036" i="1" s="1"/>
  <c r="Q1037" i="1"/>
  <c r="R1037" i="1" s="1"/>
  <c r="Q1038" i="1"/>
  <c r="R1038" i="1" s="1"/>
  <c r="Q1039" i="1"/>
  <c r="R1039" i="1" s="1"/>
  <c r="Q1040" i="1"/>
  <c r="R1040" i="1" s="1"/>
  <c r="Q1041" i="1"/>
  <c r="R1041" i="1" s="1"/>
  <c r="Q8" i="1"/>
  <c r="R8" i="1" s="1"/>
  <c r="Q9" i="1"/>
  <c r="R9" i="1" s="1"/>
  <c r="Q10" i="1"/>
  <c r="R10" i="1" s="1"/>
  <c r="Q11" i="1"/>
  <c r="R11" i="1" s="1"/>
  <c r="Q12" i="1"/>
  <c r="R12" i="1" s="1"/>
  <c r="Q14" i="1"/>
  <c r="R14" i="1" s="1"/>
  <c r="Q16" i="1"/>
  <c r="R16" i="1" s="1"/>
  <c r="Q21" i="1"/>
  <c r="R21" i="1" s="1"/>
  <c r="Q23" i="1"/>
  <c r="R23" i="1" s="1"/>
  <c r="Q24" i="1"/>
  <c r="R24" i="1" s="1"/>
  <c r="Q26" i="1"/>
  <c r="R26" i="1" s="1"/>
  <c r="Q28" i="1"/>
  <c r="R28" i="1" s="1"/>
  <c r="Q33" i="1"/>
  <c r="R33" i="1" s="1"/>
  <c r="Q36" i="1"/>
  <c r="R36" i="1" s="1"/>
  <c r="Q37" i="1"/>
  <c r="R37" i="1" s="1"/>
  <c r="Q38" i="1"/>
  <c r="R38" i="1" s="1"/>
  <c r="Q40" i="1"/>
  <c r="R40" i="1" s="1"/>
  <c r="Q48" i="1"/>
  <c r="R48" i="1" s="1"/>
  <c r="Q49" i="1"/>
  <c r="R49" i="1" s="1"/>
  <c r="Q50" i="1"/>
  <c r="R50" i="1" s="1"/>
  <c r="Q58" i="1"/>
  <c r="R58" i="1" s="1"/>
  <c r="Q59" i="1"/>
  <c r="R59" i="1" s="1"/>
  <c r="Q60" i="1"/>
  <c r="R60" i="1" s="1"/>
  <c r="Q62" i="1"/>
  <c r="R62" i="1" s="1"/>
  <c r="Q72" i="1"/>
  <c r="R72" i="1" s="1"/>
  <c r="Q73" i="1"/>
  <c r="R73" i="1" s="1"/>
  <c r="Q74" i="1"/>
  <c r="R74" i="1" s="1"/>
  <c r="Q76" i="1"/>
  <c r="R76" i="1" s="1"/>
  <c r="Q82" i="1"/>
  <c r="R82" i="1" s="1"/>
  <c r="Q83" i="1"/>
  <c r="R83" i="1" s="1"/>
  <c r="Q84" i="1"/>
  <c r="R84" i="1" s="1"/>
  <c r="Q85" i="1"/>
  <c r="R85" i="1" s="1"/>
  <c r="Q87" i="1"/>
  <c r="R87" i="1" s="1"/>
  <c r="Q94" i="1"/>
  <c r="R94" i="1" s="1"/>
  <c r="Q96" i="1"/>
  <c r="R96" i="1" s="1"/>
  <c r="Q97" i="1"/>
  <c r="R97" i="1" s="1"/>
  <c r="Q99" i="1"/>
  <c r="R99" i="1" s="1"/>
  <c r="Q101" i="1"/>
  <c r="R101" i="1" s="1"/>
  <c r="Q106" i="1"/>
  <c r="R106" i="1" s="1"/>
  <c r="Q109" i="1"/>
  <c r="R109" i="1" s="1"/>
  <c r="Q111" i="1"/>
  <c r="R111" i="1" s="1"/>
  <c r="Q113" i="1"/>
  <c r="R113" i="1" s="1"/>
  <c r="Q120" i="1"/>
  <c r="R120" i="1" s="1"/>
  <c r="Q121" i="1"/>
  <c r="R121" i="1" s="1"/>
  <c r="Q123" i="1"/>
  <c r="R123" i="1" s="1"/>
  <c r="Q125" i="1"/>
  <c r="R125" i="1" s="1"/>
  <c r="Q126" i="1"/>
  <c r="R126" i="1" s="1"/>
  <c r="Q130" i="1"/>
  <c r="R130" i="1" s="1"/>
  <c r="Q133" i="1"/>
  <c r="R133" i="1" s="1"/>
  <c r="Q135" i="1"/>
  <c r="R135" i="1" s="1"/>
  <c r="Q141" i="1"/>
  <c r="R141" i="1" s="1"/>
  <c r="Q144" i="1"/>
  <c r="R144" i="1" s="1"/>
  <c r="Q146" i="1"/>
  <c r="R146" i="1" s="1"/>
  <c r="Q148" i="1"/>
  <c r="R148" i="1" s="1"/>
  <c r="Q151" i="1"/>
  <c r="R151" i="1" s="1"/>
  <c r="Q157" i="1"/>
  <c r="R157" i="1" s="1"/>
  <c r="Q158" i="1"/>
  <c r="R158" i="1" s="1"/>
  <c r="Q160" i="1"/>
  <c r="R160" i="1" s="1"/>
  <c r="Q169" i="1"/>
  <c r="R169" i="1" s="1"/>
  <c r="Q170" i="1"/>
  <c r="R170" i="1" s="1"/>
  <c r="Q172" i="1"/>
  <c r="R172" i="1" s="1"/>
  <c r="Q180" i="1"/>
  <c r="R180" i="1" s="1"/>
  <c r="Q182" i="1"/>
  <c r="R182" i="1" s="1"/>
  <c r="Q184" i="1"/>
  <c r="R184" i="1" s="1"/>
  <c r="Q191" i="1"/>
  <c r="R191" i="1" s="1"/>
  <c r="Q193" i="1"/>
  <c r="R193" i="1" s="1"/>
  <c r="Q194" i="1"/>
  <c r="R194" i="1" s="1"/>
  <c r="Q196" i="1"/>
  <c r="R196" i="1" s="1"/>
  <c r="Q199" i="1"/>
  <c r="R199" i="1" s="1"/>
  <c r="Q203" i="1"/>
  <c r="R203" i="1" s="1"/>
  <c r="Q206" i="1"/>
  <c r="R206" i="1" s="1"/>
  <c r="Q207" i="1"/>
  <c r="R207" i="1" s="1"/>
  <c r="Q208" i="1"/>
  <c r="R208" i="1" s="1"/>
  <c r="Q209" i="1"/>
  <c r="R209" i="1" s="1"/>
  <c r="Q211" i="1"/>
  <c r="R211" i="1" s="1"/>
  <c r="Q212" i="1"/>
  <c r="R212" i="1" s="1"/>
  <c r="Q216" i="1"/>
  <c r="R216" i="1" s="1"/>
  <c r="Q219" i="1"/>
  <c r="R219" i="1" s="1"/>
  <c r="Q221" i="1"/>
  <c r="R221" i="1" s="1"/>
  <c r="Q223" i="1"/>
  <c r="R223" i="1" s="1"/>
  <c r="Q228" i="1"/>
  <c r="R228" i="1" s="1"/>
  <c r="Q230" i="1"/>
  <c r="R230" i="1" s="1"/>
  <c r="Q231" i="1"/>
  <c r="R231" i="1" s="1"/>
  <c r="Q233" i="1"/>
  <c r="R233" i="1" s="1"/>
  <c r="Q241" i="1"/>
  <c r="R241" i="1" s="1"/>
  <c r="Q242" i="1"/>
  <c r="R242" i="1" s="1"/>
  <c r="Q243" i="1"/>
  <c r="R243" i="1" s="1"/>
  <c r="Q245" i="1"/>
  <c r="R245" i="1" s="1"/>
  <c r="Q252" i="1"/>
  <c r="R252" i="1" s="1"/>
  <c r="Q255" i="1"/>
  <c r="R255" i="1" s="1"/>
  <c r="Q256" i="1"/>
  <c r="R256" i="1" s="1"/>
  <c r="Q257" i="1"/>
  <c r="R257" i="1" s="1"/>
  <c r="Q265" i="1"/>
  <c r="R265" i="1" s="1"/>
  <c r="Q266" i="1"/>
  <c r="R266" i="1" s="1"/>
  <c r="Q267" i="1"/>
  <c r="R267" i="1" s="1"/>
  <c r="Q269" i="1"/>
  <c r="R269" i="1" s="1"/>
  <c r="Q271" i="1"/>
  <c r="R271" i="1" s="1"/>
  <c r="Q277" i="1"/>
  <c r="R277" i="1" s="1"/>
  <c r="Q279" i="1"/>
  <c r="R279" i="1" s="1"/>
  <c r="Q280" i="1"/>
  <c r="R280" i="1" s="1"/>
  <c r="Q282" i="1"/>
  <c r="R282" i="1" s="1"/>
  <c r="Q289" i="1"/>
  <c r="R289" i="1" s="1"/>
  <c r="Q292" i="1"/>
  <c r="R292" i="1" s="1"/>
  <c r="Q294" i="1"/>
  <c r="R294" i="1" s="1"/>
  <c r="Q302" i="1"/>
  <c r="R302" i="1" s="1"/>
  <c r="Q304" i="1"/>
  <c r="R304" i="1" s="1"/>
  <c r="Q306" i="1"/>
  <c r="R306" i="1" s="1"/>
  <c r="Q316" i="1"/>
  <c r="R316" i="1" s="1"/>
  <c r="Q318" i="1"/>
  <c r="R318" i="1" s="1"/>
  <c r="Q327" i="1"/>
  <c r="R327" i="1" s="1"/>
  <c r="Q328" i="1"/>
  <c r="R328" i="1" s="1"/>
  <c r="Q330" i="1"/>
  <c r="R330" i="1" s="1"/>
  <c r="Q336" i="1"/>
  <c r="R336" i="1" s="1"/>
  <c r="Q339" i="1"/>
  <c r="R339" i="1" s="1"/>
  <c r="Q341" i="1"/>
  <c r="R341" i="1" s="1"/>
  <c r="Q343" i="1"/>
  <c r="R343" i="1" s="1"/>
  <c r="Q353" i="1"/>
  <c r="R353" i="1" s="1"/>
  <c r="Q354" i="1"/>
  <c r="R354" i="1" s="1"/>
  <c r="Q364" i="1"/>
  <c r="R364" i="1" s="1"/>
  <c r="Q365" i="1"/>
  <c r="R365" i="1" s="1"/>
  <c r="Q367" i="1"/>
  <c r="R367" i="1" s="1"/>
  <c r="Q376" i="1"/>
  <c r="R376" i="1" s="1"/>
  <c r="Q377" i="1"/>
  <c r="R377" i="1" s="1"/>
  <c r="Q378" i="1"/>
  <c r="R378" i="1" s="1"/>
  <c r="Q379" i="1"/>
  <c r="R379" i="1" s="1"/>
  <c r="Q386" i="1"/>
  <c r="R386" i="1" s="1"/>
  <c r="Q388" i="1"/>
  <c r="R388" i="1" s="1"/>
  <c r="Q389" i="1"/>
  <c r="R389" i="1" s="1"/>
  <c r="Q391" i="1"/>
  <c r="R391" i="1" s="1"/>
  <c r="Q400" i="1"/>
  <c r="R400" i="1" s="1"/>
  <c r="Q401" i="1"/>
  <c r="R401" i="1" s="1"/>
  <c r="Q402" i="1"/>
  <c r="R402" i="1" s="1"/>
  <c r="Q404" i="1"/>
  <c r="R404" i="1" s="1"/>
  <c r="Q413" i="1"/>
  <c r="R413" i="1" s="1"/>
  <c r="Q414" i="1"/>
  <c r="R414" i="1" s="1"/>
  <c r="Q415" i="1"/>
  <c r="R415" i="1" s="1"/>
  <c r="Q416" i="1"/>
  <c r="R416" i="1" s="1"/>
  <c r="Q426" i="1"/>
  <c r="R426" i="1" s="1"/>
  <c r="Q428" i="1"/>
  <c r="R428" i="1" s="1"/>
  <c r="Q430" i="1"/>
  <c r="R430" i="1" s="1"/>
  <c r="Q435" i="1"/>
  <c r="R435" i="1" s="1"/>
  <c r="Q436" i="1"/>
  <c r="R436" i="1" s="1"/>
  <c r="Q437" i="1"/>
  <c r="R437" i="1" s="1"/>
  <c r="Q440" i="1"/>
  <c r="R440" i="1" s="1"/>
  <c r="Q449" i="1"/>
  <c r="R449" i="1" s="1"/>
  <c r="Q450" i="1"/>
  <c r="R450" i="1" s="1"/>
  <c r="Q452" i="1"/>
  <c r="R452" i="1" s="1"/>
  <c r="Q462" i="1"/>
  <c r="R462" i="1" s="1"/>
  <c r="Q466" i="1"/>
  <c r="R466" i="1" s="1"/>
  <c r="Q475" i="1"/>
  <c r="R475" i="1" s="1"/>
  <c r="Q477" i="1"/>
  <c r="R477" i="1" s="1"/>
  <c r="Q479" i="1"/>
  <c r="R479" i="1" s="1"/>
  <c r="Q489" i="1"/>
  <c r="R489" i="1" s="1"/>
  <c r="Q491" i="1"/>
  <c r="R491" i="1" s="1"/>
  <c r="Q498" i="1"/>
  <c r="R498" i="1" s="1"/>
  <c r="Q500" i="1"/>
  <c r="R500" i="1" s="1"/>
  <c r="Q508" i="1"/>
  <c r="R508" i="1" s="1"/>
  <c r="Q511" i="1"/>
  <c r="R511" i="1" s="1"/>
  <c r="Q513" i="1"/>
  <c r="R513" i="1" s="1"/>
  <c r="Q523" i="1"/>
  <c r="R523" i="1" s="1"/>
  <c r="Q525" i="1"/>
  <c r="R525" i="1" s="1"/>
  <c r="Q531" i="1"/>
  <c r="R531" i="1" s="1"/>
  <c r="Q538" i="1"/>
  <c r="R538" i="1" s="1"/>
  <c r="Q548" i="1"/>
  <c r="R548" i="1" s="1"/>
  <c r="Q550" i="1"/>
  <c r="R550" i="1" s="1"/>
  <c r="Q560" i="1"/>
  <c r="R560" i="1" s="1"/>
  <c r="Q562" i="1"/>
  <c r="R562" i="1" s="1"/>
  <c r="Q573" i="1"/>
  <c r="R573" i="1" s="1"/>
  <c r="Q584" i="1"/>
  <c r="R584" i="1" s="1"/>
  <c r="Q586" i="1"/>
  <c r="R586" i="1" s="1"/>
  <c r="Q596" i="1"/>
  <c r="R596" i="1" s="1"/>
  <c r="Q597" i="1"/>
  <c r="R597" i="1" s="1"/>
  <c r="Q598" i="1"/>
  <c r="R598" i="1" s="1"/>
  <c r="Q602" i="1"/>
  <c r="R602" i="1" s="1"/>
  <c r="Q610" i="1"/>
  <c r="R610" i="1" s="1"/>
  <c r="Q633" i="1"/>
  <c r="R633" i="1" s="1"/>
  <c r="Q659" i="1"/>
  <c r="R659" i="1" s="1"/>
  <c r="Q661" i="1"/>
  <c r="R661" i="1" s="1"/>
  <c r="Q670" i="1"/>
  <c r="R670" i="1" s="1"/>
  <c r="Q675" i="1"/>
  <c r="R675" i="1" s="1"/>
  <c r="Q726" i="1"/>
  <c r="R726" i="1" s="1"/>
  <c r="Q791" i="1"/>
  <c r="R791" i="1" s="1"/>
  <c r="Q856" i="1"/>
  <c r="R856" i="1" s="1"/>
  <c r="Q879" i="1"/>
  <c r="R879" i="1" s="1"/>
  <c r="Q925" i="1"/>
  <c r="R925" i="1" s="1"/>
  <c r="V11" i="1"/>
  <c r="W11" i="1" s="1"/>
  <c r="V12" i="1"/>
  <c r="W12" i="1" s="1"/>
  <c r="V13" i="1"/>
  <c r="W13" i="1" s="1"/>
  <c r="V14" i="1"/>
  <c r="W14" i="1" s="1"/>
  <c r="V15" i="1"/>
  <c r="W15" i="1" s="1"/>
  <c r="V16" i="1"/>
  <c r="W16" i="1" s="1"/>
  <c r="V17" i="1"/>
  <c r="W17" i="1" s="1"/>
  <c r="V18" i="1"/>
  <c r="W18" i="1" s="1"/>
  <c r="V19" i="1"/>
  <c r="W19" i="1" s="1"/>
  <c r="V20" i="1"/>
  <c r="W20" i="1" s="1"/>
  <c r="V21" i="1"/>
  <c r="W21" i="1" s="1"/>
  <c r="V22" i="1"/>
  <c r="W22" i="1" s="1"/>
  <c r="V23" i="1"/>
  <c r="W23" i="1" s="1"/>
  <c r="V24" i="1"/>
  <c r="W24" i="1" s="1"/>
  <c r="V25" i="1"/>
  <c r="W25" i="1" s="1"/>
  <c r="V26" i="1"/>
  <c r="W26" i="1" s="1"/>
  <c r="V27" i="1"/>
  <c r="W27" i="1" s="1"/>
  <c r="V28" i="1"/>
  <c r="W28" i="1" s="1"/>
  <c r="V29" i="1"/>
  <c r="W29" i="1" s="1"/>
  <c r="V30" i="1"/>
  <c r="W30" i="1" s="1"/>
  <c r="V31" i="1"/>
  <c r="W31" i="1" s="1"/>
  <c r="V32" i="1"/>
  <c r="W32" i="1" s="1"/>
  <c r="V33" i="1"/>
  <c r="W33" i="1" s="1"/>
  <c r="V34" i="1"/>
  <c r="W34" i="1" s="1"/>
  <c r="V35" i="1"/>
  <c r="W35" i="1" s="1"/>
  <c r="V36" i="1"/>
  <c r="W36" i="1" s="1"/>
  <c r="V37" i="1"/>
  <c r="W37" i="1" s="1"/>
  <c r="V38" i="1"/>
  <c r="W38" i="1" s="1"/>
  <c r="V39" i="1"/>
  <c r="W39" i="1" s="1"/>
  <c r="V40" i="1"/>
  <c r="W40" i="1" s="1"/>
  <c r="V41" i="1"/>
  <c r="W41" i="1" s="1"/>
  <c r="V42" i="1"/>
  <c r="W42" i="1" s="1"/>
  <c r="V43" i="1"/>
  <c r="W43" i="1" s="1"/>
  <c r="V44" i="1"/>
  <c r="W44" i="1" s="1"/>
  <c r="V45" i="1"/>
  <c r="W45" i="1" s="1"/>
  <c r="V46" i="1"/>
  <c r="W46" i="1" s="1"/>
  <c r="V47" i="1"/>
  <c r="W47" i="1" s="1"/>
  <c r="V48" i="1"/>
  <c r="W48" i="1" s="1"/>
  <c r="V49" i="1"/>
  <c r="W49" i="1" s="1"/>
  <c r="V50" i="1"/>
  <c r="W50" i="1" s="1"/>
  <c r="V51" i="1"/>
  <c r="W51" i="1" s="1"/>
  <c r="V52" i="1"/>
  <c r="W52" i="1" s="1"/>
  <c r="V53" i="1"/>
  <c r="W53" i="1" s="1"/>
  <c r="V54" i="1"/>
  <c r="W54" i="1" s="1"/>
  <c r="V55" i="1"/>
  <c r="W55" i="1" s="1"/>
  <c r="V56" i="1"/>
  <c r="W56" i="1" s="1"/>
  <c r="V57" i="1"/>
  <c r="W57" i="1" s="1"/>
  <c r="V58" i="1"/>
  <c r="W58" i="1" s="1"/>
  <c r="V59" i="1"/>
  <c r="W59" i="1" s="1"/>
  <c r="V60" i="1"/>
  <c r="W60" i="1" s="1"/>
  <c r="V61" i="1"/>
  <c r="W61" i="1" s="1"/>
  <c r="V62" i="1"/>
  <c r="W62" i="1" s="1"/>
  <c r="V63" i="1"/>
  <c r="W63" i="1" s="1"/>
  <c r="V64" i="1"/>
  <c r="W64" i="1" s="1"/>
  <c r="V65" i="1"/>
  <c r="W65" i="1" s="1"/>
  <c r="V66" i="1"/>
  <c r="W66" i="1" s="1"/>
  <c r="V67" i="1"/>
  <c r="W67" i="1" s="1"/>
  <c r="V68" i="1"/>
  <c r="W68" i="1" s="1"/>
  <c r="V69" i="1"/>
  <c r="W69" i="1" s="1"/>
  <c r="V70" i="1"/>
  <c r="W70" i="1" s="1"/>
  <c r="V71" i="1"/>
  <c r="W71" i="1" s="1"/>
  <c r="V72" i="1"/>
  <c r="W72" i="1" s="1"/>
  <c r="V73" i="1"/>
  <c r="W73" i="1" s="1"/>
  <c r="V74" i="1"/>
  <c r="W74" i="1" s="1"/>
  <c r="V3" i="1"/>
  <c r="W3" i="1" s="1"/>
  <c r="V4" i="1"/>
  <c r="W4" i="1" s="1"/>
  <c r="V5" i="1"/>
  <c r="W5" i="1" s="1"/>
  <c r="V6" i="1"/>
  <c r="W6" i="1" s="1"/>
  <c r="V7" i="1"/>
  <c r="W7" i="1" s="1"/>
  <c r="V8" i="1"/>
  <c r="W8" i="1" s="1"/>
  <c r="V9" i="1"/>
  <c r="W9" i="1" s="1"/>
  <c r="V10" i="1"/>
  <c r="W10" i="1" s="1"/>
  <c r="V75" i="1"/>
  <c r="W75" i="1" s="1"/>
  <c r="V140" i="1"/>
  <c r="W140" i="1" s="1"/>
  <c r="V205" i="1"/>
  <c r="W205" i="1" s="1"/>
  <c r="V270" i="1"/>
  <c r="W270" i="1" s="1"/>
  <c r="V335" i="1"/>
  <c r="W335" i="1" s="1"/>
  <c r="V400" i="1"/>
  <c r="W400" i="1" s="1"/>
  <c r="V465" i="1"/>
  <c r="W465" i="1" s="1"/>
  <c r="V530" i="1"/>
  <c r="W530" i="1" s="1"/>
  <c r="V595" i="1"/>
  <c r="W595" i="1" s="1"/>
  <c r="V660" i="1"/>
  <c r="W660" i="1" s="1"/>
  <c r="V725" i="1"/>
  <c r="W725" i="1" s="1"/>
  <c r="V790" i="1"/>
  <c r="W790" i="1" s="1"/>
  <c r="V855" i="1"/>
  <c r="W855" i="1" s="1"/>
  <c r="V920" i="1"/>
  <c r="W920" i="1" s="1"/>
  <c r="V985" i="1"/>
  <c r="W985" i="1" s="1"/>
  <c r="H21" i="2" l="1"/>
  <c r="H22" i="2" s="1"/>
  <c r="E21" i="2"/>
  <c r="C21" i="2"/>
  <c r="C22" i="2" s="1"/>
  <c r="C23" i="2" s="1"/>
  <c r="B21" i="2"/>
  <c r="B22" i="2" s="1"/>
  <c r="D6" i="2"/>
  <c r="E6" i="2"/>
  <c r="E22" i="2" s="1"/>
  <c r="E23" i="2" s="1"/>
  <c r="F6" i="2"/>
  <c r="G6" i="2"/>
  <c r="G5" i="2"/>
  <c r="G21" i="2" s="1"/>
  <c r="F5" i="2"/>
  <c r="F21" i="2" s="1"/>
  <c r="E5" i="2"/>
  <c r="D5" i="2"/>
  <c r="D21" i="2" s="1"/>
  <c r="G22" i="2" l="1"/>
  <c r="G23" i="2" s="1"/>
  <c r="D22" i="2"/>
  <c r="D23" i="2" s="1"/>
  <c r="F22" i="2"/>
  <c r="F23" i="2" s="1"/>
  <c r="V76" i="1"/>
  <c r="W76" i="1" s="1"/>
  <c r="V77" i="1"/>
  <c r="W77" i="1" s="1"/>
  <c r="V78" i="1"/>
  <c r="W78" i="1" s="1"/>
  <c r="V79" i="1"/>
  <c r="W79" i="1" s="1"/>
  <c r="V80" i="1"/>
  <c r="W80" i="1" s="1"/>
  <c r="V81" i="1"/>
  <c r="W81" i="1" s="1"/>
  <c r="V82" i="1"/>
  <c r="W82" i="1" s="1"/>
  <c r="V83" i="1"/>
  <c r="W83" i="1" s="1"/>
  <c r="V84" i="1"/>
  <c r="W84" i="1" s="1"/>
  <c r="V85" i="1"/>
  <c r="W85" i="1" s="1"/>
  <c r="V86" i="1"/>
  <c r="W86" i="1" s="1"/>
  <c r="V87" i="1"/>
  <c r="W87" i="1" s="1"/>
  <c r="V88" i="1"/>
  <c r="W88" i="1" s="1"/>
  <c r="V89" i="1"/>
  <c r="W89" i="1" s="1"/>
  <c r="V90" i="1"/>
  <c r="W90" i="1" s="1"/>
  <c r="V91" i="1"/>
  <c r="W91" i="1" s="1"/>
  <c r="V92" i="1"/>
  <c r="W92" i="1" s="1"/>
  <c r="V93" i="1"/>
  <c r="W93" i="1" s="1"/>
  <c r="V94" i="1"/>
  <c r="W94" i="1" s="1"/>
  <c r="V95" i="1"/>
  <c r="W95" i="1" s="1"/>
  <c r="V96" i="1"/>
  <c r="W96" i="1" s="1"/>
  <c r="V97" i="1"/>
  <c r="W97" i="1" s="1"/>
  <c r="V98" i="1"/>
  <c r="W98" i="1" s="1"/>
  <c r="V99" i="1"/>
  <c r="W99" i="1" s="1"/>
  <c r="V100" i="1"/>
  <c r="W100" i="1" s="1"/>
  <c r="V101" i="1"/>
  <c r="W101" i="1" s="1"/>
  <c r="V102" i="1"/>
  <c r="W102" i="1" s="1"/>
  <c r="V103" i="1"/>
  <c r="W103" i="1" s="1"/>
  <c r="V104" i="1"/>
  <c r="W104" i="1" s="1"/>
  <c r="V105" i="1"/>
  <c r="W105" i="1" s="1"/>
  <c r="V106" i="1"/>
  <c r="W106" i="1" s="1"/>
  <c r="V107" i="1"/>
  <c r="W107" i="1" s="1"/>
  <c r="V108" i="1"/>
  <c r="W108" i="1" s="1"/>
  <c r="V109" i="1"/>
  <c r="W109" i="1" s="1"/>
  <c r="V110" i="1"/>
  <c r="W110" i="1" s="1"/>
  <c r="V111" i="1"/>
  <c r="W111" i="1" s="1"/>
  <c r="V112" i="1"/>
  <c r="W112" i="1" s="1"/>
  <c r="V113" i="1"/>
  <c r="W113" i="1" s="1"/>
  <c r="V114" i="1"/>
  <c r="W114" i="1" s="1"/>
  <c r="V115" i="1"/>
  <c r="W115" i="1" s="1"/>
  <c r="V116" i="1"/>
  <c r="W116" i="1" s="1"/>
  <c r="V117" i="1"/>
  <c r="W117" i="1" s="1"/>
  <c r="V118" i="1"/>
  <c r="W118" i="1" s="1"/>
  <c r="V119" i="1"/>
  <c r="W119" i="1" s="1"/>
  <c r="V120" i="1"/>
  <c r="W120" i="1" s="1"/>
  <c r="V121" i="1"/>
  <c r="W121" i="1" s="1"/>
  <c r="V122" i="1"/>
  <c r="W122" i="1" s="1"/>
  <c r="V123" i="1"/>
  <c r="W123" i="1" s="1"/>
  <c r="V124" i="1"/>
  <c r="W124" i="1" s="1"/>
  <c r="V125" i="1"/>
  <c r="W125" i="1" s="1"/>
  <c r="V126" i="1"/>
  <c r="W126" i="1" s="1"/>
  <c r="V127" i="1"/>
  <c r="W127" i="1" s="1"/>
  <c r="V128" i="1"/>
  <c r="W128" i="1" s="1"/>
  <c r="V129" i="1"/>
  <c r="W129" i="1" s="1"/>
  <c r="V130" i="1"/>
  <c r="W130" i="1" s="1"/>
  <c r="V131" i="1"/>
  <c r="W131" i="1" s="1"/>
  <c r="V132" i="1"/>
  <c r="W132" i="1" s="1"/>
  <c r="V133" i="1"/>
  <c r="W133" i="1" s="1"/>
  <c r="V134" i="1"/>
  <c r="W134" i="1" s="1"/>
  <c r="V135" i="1"/>
  <c r="W135" i="1" s="1"/>
  <c r="V136" i="1"/>
  <c r="W136" i="1" s="1"/>
  <c r="V137" i="1"/>
  <c r="W137" i="1" s="1"/>
  <c r="V138" i="1"/>
  <c r="W138" i="1" s="1"/>
  <c r="V139" i="1"/>
  <c r="W139" i="1" s="1"/>
  <c r="V141" i="1"/>
  <c r="W141" i="1" s="1"/>
  <c r="V142" i="1"/>
  <c r="W142" i="1" s="1"/>
  <c r="V143" i="1"/>
  <c r="W143" i="1" s="1"/>
  <c r="V144" i="1"/>
  <c r="W144" i="1" s="1"/>
  <c r="V145" i="1"/>
  <c r="W145" i="1" s="1"/>
  <c r="V146" i="1"/>
  <c r="W146" i="1" s="1"/>
  <c r="V147" i="1"/>
  <c r="W147" i="1" s="1"/>
  <c r="V148" i="1"/>
  <c r="W148" i="1" s="1"/>
  <c r="V149" i="1"/>
  <c r="W149" i="1" s="1"/>
  <c r="V150" i="1"/>
  <c r="W150" i="1" s="1"/>
  <c r="V151" i="1"/>
  <c r="W151" i="1" s="1"/>
  <c r="V152" i="1"/>
  <c r="W152" i="1" s="1"/>
  <c r="V153" i="1"/>
  <c r="W153" i="1" s="1"/>
  <c r="V154" i="1"/>
  <c r="W154" i="1" s="1"/>
  <c r="V155" i="1"/>
  <c r="W155" i="1" s="1"/>
  <c r="V156" i="1"/>
  <c r="W156" i="1" s="1"/>
  <c r="V157" i="1"/>
  <c r="W157" i="1" s="1"/>
  <c r="V158" i="1"/>
  <c r="W158" i="1" s="1"/>
  <c r="V159" i="1"/>
  <c r="W159" i="1" s="1"/>
  <c r="V160" i="1"/>
  <c r="W160" i="1" s="1"/>
  <c r="V161" i="1"/>
  <c r="W161" i="1" s="1"/>
  <c r="V162" i="1"/>
  <c r="W162" i="1" s="1"/>
  <c r="V163" i="1"/>
  <c r="W163" i="1" s="1"/>
  <c r="V164" i="1"/>
  <c r="W164" i="1" s="1"/>
  <c r="V165" i="1"/>
  <c r="W165" i="1" s="1"/>
  <c r="V166" i="1"/>
  <c r="W166" i="1" s="1"/>
  <c r="V167" i="1"/>
  <c r="W167" i="1" s="1"/>
  <c r="V168" i="1"/>
  <c r="W168" i="1" s="1"/>
  <c r="V169" i="1"/>
  <c r="W169" i="1" s="1"/>
  <c r="V170" i="1"/>
  <c r="W170" i="1" s="1"/>
  <c r="V171" i="1"/>
  <c r="W171" i="1" s="1"/>
  <c r="V172" i="1"/>
  <c r="W172" i="1" s="1"/>
  <c r="V173" i="1"/>
  <c r="W173" i="1" s="1"/>
  <c r="V174" i="1"/>
  <c r="W174" i="1" s="1"/>
  <c r="V175" i="1"/>
  <c r="W175" i="1" s="1"/>
  <c r="V176" i="1"/>
  <c r="W176" i="1" s="1"/>
  <c r="V177" i="1"/>
  <c r="W177" i="1" s="1"/>
  <c r="V178" i="1"/>
  <c r="W178" i="1" s="1"/>
  <c r="V179" i="1"/>
  <c r="W179" i="1" s="1"/>
  <c r="V180" i="1"/>
  <c r="W180" i="1" s="1"/>
  <c r="V181" i="1"/>
  <c r="W181" i="1" s="1"/>
  <c r="V182" i="1"/>
  <c r="W182" i="1" s="1"/>
  <c r="V183" i="1"/>
  <c r="W183" i="1" s="1"/>
  <c r="V184" i="1"/>
  <c r="W184" i="1" s="1"/>
  <c r="V185" i="1"/>
  <c r="W185" i="1" s="1"/>
  <c r="V186" i="1"/>
  <c r="W186" i="1" s="1"/>
  <c r="V187" i="1"/>
  <c r="W187" i="1" s="1"/>
  <c r="V188" i="1"/>
  <c r="W188" i="1" s="1"/>
  <c r="V189" i="1"/>
  <c r="W189" i="1" s="1"/>
  <c r="V190" i="1"/>
  <c r="W190" i="1" s="1"/>
  <c r="V191" i="1"/>
  <c r="W191" i="1" s="1"/>
  <c r="V192" i="1"/>
  <c r="W192" i="1" s="1"/>
  <c r="V193" i="1"/>
  <c r="W193" i="1" s="1"/>
  <c r="V194" i="1"/>
  <c r="W194" i="1" s="1"/>
  <c r="V195" i="1"/>
  <c r="W195" i="1" s="1"/>
  <c r="V196" i="1"/>
  <c r="W196" i="1" s="1"/>
  <c r="V197" i="1"/>
  <c r="W197" i="1" s="1"/>
  <c r="V198" i="1"/>
  <c r="W198" i="1" s="1"/>
  <c r="V199" i="1"/>
  <c r="W199" i="1" s="1"/>
  <c r="V200" i="1"/>
  <c r="W200" i="1" s="1"/>
  <c r="V201" i="1"/>
  <c r="W201" i="1" s="1"/>
  <c r="V202" i="1"/>
  <c r="W202" i="1" s="1"/>
  <c r="V203" i="1"/>
  <c r="W203" i="1" s="1"/>
  <c r="V204" i="1"/>
  <c r="W204" i="1" s="1"/>
  <c r="V206" i="1"/>
  <c r="W206" i="1" s="1"/>
  <c r="V207" i="1"/>
  <c r="W207" i="1" s="1"/>
  <c r="V208" i="1"/>
  <c r="W208" i="1" s="1"/>
  <c r="V209" i="1"/>
  <c r="W209" i="1" s="1"/>
  <c r="V210" i="1"/>
  <c r="W210" i="1" s="1"/>
  <c r="V211" i="1"/>
  <c r="W211" i="1" s="1"/>
  <c r="V212" i="1"/>
  <c r="W212" i="1" s="1"/>
  <c r="V213" i="1"/>
  <c r="W213" i="1" s="1"/>
  <c r="V214" i="1"/>
  <c r="W214" i="1" s="1"/>
  <c r="V215" i="1"/>
  <c r="W215" i="1" s="1"/>
  <c r="V216" i="1"/>
  <c r="W216" i="1" s="1"/>
  <c r="V217" i="1"/>
  <c r="W217" i="1" s="1"/>
  <c r="V218" i="1"/>
  <c r="W218" i="1" s="1"/>
  <c r="V219" i="1"/>
  <c r="W219" i="1" s="1"/>
  <c r="V220" i="1"/>
  <c r="W220" i="1" s="1"/>
  <c r="V221" i="1"/>
  <c r="W221" i="1" s="1"/>
  <c r="V222" i="1"/>
  <c r="W222" i="1" s="1"/>
  <c r="V223" i="1"/>
  <c r="W223" i="1" s="1"/>
  <c r="V224" i="1"/>
  <c r="W224" i="1" s="1"/>
  <c r="V225" i="1"/>
  <c r="W225" i="1" s="1"/>
  <c r="V226" i="1"/>
  <c r="W226" i="1" s="1"/>
  <c r="V227" i="1"/>
  <c r="W227" i="1" s="1"/>
  <c r="V228" i="1"/>
  <c r="W228" i="1" s="1"/>
  <c r="V229" i="1"/>
  <c r="W229" i="1" s="1"/>
  <c r="V230" i="1"/>
  <c r="W230" i="1" s="1"/>
  <c r="V231" i="1"/>
  <c r="W231" i="1" s="1"/>
  <c r="V232" i="1"/>
  <c r="W232" i="1" s="1"/>
  <c r="V233" i="1"/>
  <c r="W233" i="1" s="1"/>
  <c r="V234" i="1"/>
  <c r="W234" i="1" s="1"/>
  <c r="V235" i="1"/>
  <c r="W235" i="1" s="1"/>
  <c r="V236" i="1"/>
  <c r="W236" i="1" s="1"/>
  <c r="V237" i="1"/>
  <c r="W237" i="1" s="1"/>
  <c r="V238" i="1"/>
  <c r="W238" i="1" s="1"/>
  <c r="V239" i="1"/>
  <c r="W239" i="1" s="1"/>
  <c r="V240" i="1"/>
  <c r="W240" i="1" s="1"/>
  <c r="V241" i="1"/>
  <c r="W241" i="1" s="1"/>
  <c r="V242" i="1"/>
  <c r="W242" i="1" s="1"/>
  <c r="V243" i="1"/>
  <c r="W243" i="1" s="1"/>
  <c r="V244" i="1"/>
  <c r="W244" i="1" s="1"/>
  <c r="V245" i="1"/>
  <c r="W245" i="1" s="1"/>
  <c r="V246" i="1"/>
  <c r="W246" i="1" s="1"/>
  <c r="V247" i="1"/>
  <c r="W247" i="1" s="1"/>
  <c r="V248" i="1"/>
  <c r="W248" i="1" s="1"/>
  <c r="V249" i="1"/>
  <c r="W249" i="1" s="1"/>
  <c r="V250" i="1"/>
  <c r="W250" i="1" s="1"/>
  <c r="V251" i="1"/>
  <c r="W251" i="1" s="1"/>
  <c r="V252" i="1"/>
  <c r="W252" i="1" s="1"/>
  <c r="V253" i="1"/>
  <c r="W253" i="1" s="1"/>
  <c r="V254" i="1"/>
  <c r="W254" i="1" s="1"/>
  <c r="V255" i="1"/>
  <c r="W255" i="1" s="1"/>
  <c r="V256" i="1"/>
  <c r="W256" i="1" s="1"/>
  <c r="V257" i="1"/>
  <c r="W257" i="1" s="1"/>
  <c r="V258" i="1"/>
  <c r="W258" i="1" s="1"/>
  <c r="V259" i="1"/>
  <c r="W259" i="1" s="1"/>
  <c r="V260" i="1"/>
  <c r="W260" i="1" s="1"/>
  <c r="V261" i="1"/>
  <c r="W261" i="1" s="1"/>
  <c r="V262" i="1"/>
  <c r="W262" i="1" s="1"/>
  <c r="V263" i="1"/>
  <c r="W263" i="1" s="1"/>
  <c r="V264" i="1"/>
  <c r="W264" i="1" s="1"/>
  <c r="V265" i="1"/>
  <c r="W265" i="1" s="1"/>
  <c r="V266" i="1"/>
  <c r="W266" i="1" s="1"/>
  <c r="V267" i="1"/>
  <c r="W267" i="1" s="1"/>
  <c r="V268" i="1"/>
  <c r="W268" i="1" s="1"/>
  <c r="V269" i="1"/>
  <c r="W269" i="1" s="1"/>
  <c r="V271" i="1"/>
  <c r="W271" i="1" s="1"/>
  <c r="V272" i="1"/>
  <c r="W272" i="1" s="1"/>
  <c r="V273" i="1"/>
  <c r="W273" i="1" s="1"/>
  <c r="V274" i="1"/>
  <c r="W274" i="1" s="1"/>
  <c r="V275" i="1"/>
  <c r="W275" i="1" s="1"/>
  <c r="V276" i="1"/>
  <c r="W276" i="1" s="1"/>
  <c r="V277" i="1"/>
  <c r="W277" i="1" s="1"/>
  <c r="V278" i="1"/>
  <c r="W278" i="1" s="1"/>
  <c r="V279" i="1"/>
  <c r="W279" i="1" s="1"/>
  <c r="V280" i="1"/>
  <c r="W280" i="1" s="1"/>
  <c r="V281" i="1"/>
  <c r="W281" i="1" s="1"/>
  <c r="V282" i="1"/>
  <c r="W282" i="1" s="1"/>
  <c r="V283" i="1"/>
  <c r="W283" i="1" s="1"/>
  <c r="V284" i="1"/>
  <c r="W284" i="1" s="1"/>
  <c r="V285" i="1"/>
  <c r="W285" i="1" s="1"/>
  <c r="V286" i="1"/>
  <c r="W286" i="1" s="1"/>
  <c r="V287" i="1"/>
  <c r="W287" i="1" s="1"/>
  <c r="V288" i="1"/>
  <c r="W288" i="1" s="1"/>
  <c r="V289" i="1"/>
  <c r="W289" i="1" s="1"/>
  <c r="V290" i="1"/>
  <c r="W290" i="1" s="1"/>
  <c r="V291" i="1"/>
  <c r="W291" i="1" s="1"/>
  <c r="V292" i="1"/>
  <c r="W292" i="1" s="1"/>
  <c r="V293" i="1"/>
  <c r="W293" i="1" s="1"/>
  <c r="V294" i="1"/>
  <c r="W294" i="1" s="1"/>
  <c r="V295" i="1"/>
  <c r="W295" i="1" s="1"/>
  <c r="V296" i="1"/>
  <c r="W296" i="1" s="1"/>
  <c r="V297" i="1"/>
  <c r="W297" i="1" s="1"/>
  <c r="V298" i="1"/>
  <c r="W298" i="1" s="1"/>
  <c r="V299" i="1"/>
  <c r="W299" i="1" s="1"/>
  <c r="V300" i="1"/>
  <c r="W300" i="1" s="1"/>
  <c r="V301" i="1"/>
  <c r="W301" i="1" s="1"/>
  <c r="V302" i="1"/>
  <c r="W302" i="1" s="1"/>
  <c r="V303" i="1"/>
  <c r="W303" i="1" s="1"/>
  <c r="V304" i="1"/>
  <c r="W304" i="1" s="1"/>
  <c r="V305" i="1"/>
  <c r="W305" i="1" s="1"/>
  <c r="V306" i="1"/>
  <c r="W306" i="1" s="1"/>
  <c r="V307" i="1"/>
  <c r="W307" i="1" s="1"/>
  <c r="V308" i="1"/>
  <c r="W308" i="1" s="1"/>
  <c r="V309" i="1"/>
  <c r="W309" i="1" s="1"/>
  <c r="V310" i="1"/>
  <c r="W310" i="1" s="1"/>
  <c r="V311" i="1"/>
  <c r="W311" i="1" s="1"/>
  <c r="V312" i="1"/>
  <c r="W312" i="1" s="1"/>
  <c r="V313" i="1"/>
  <c r="W313" i="1" s="1"/>
  <c r="V314" i="1"/>
  <c r="W314" i="1" s="1"/>
  <c r="V315" i="1"/>
  <c r="W315" i="1" s="1"/>
  <c r="V316" i="1"/>
  <c r="W316" i="1" s="1"/>
  <c r="V317" i="1"/>
  <c r="W317" i="1" s="1"/>
  <c r="V318" i="1"/>
  <c r="W318" i="1" s="1"/>
  <c r="V319" i="1"/>
  <c r="W319" i="1" s="1"/>
  <c r="V320" i="1"/>
  <c r="W320" i="1" s="1"/>
  <c r="V321" i="1"/>
  <c r="W321" i="1" s="1"/>
  <c r="V322" i="1"/>
  <c r="W322" i="1" s="1"/>
  <c r="V323" i="1"/>
  <c r="W323" i="1" s="1"/>
  <c r="V324" i="1"/>
  <c r="W324" i="1" s="1"/>
  <c r="V325" i="1"/>
  <c r="W325" i="1" s="1"/>
  <c r="V326" i="1"/>
  <c r="W326" i="1" s="1"/>
  <c r="V327" i="1"/>
  <c r="W327" i="1" s="1"/>
  <c r="V328" i="1"/>
  <c r="W328" i="1" s="1"/>
  <c r="V329" i="1"/>
  <c r="W329" i="1" s="1"/>
  <c r="V330" i="1"/>
  <c r="W330" i="1" s="1"/>
  <c r="V331" i="1"/>
  <c r="W331" i="1" s="1"/>
  <c r="V332" i="1"/>
  <c r="W332" i="1" s="1"/>
  <c r="V333" i="1"/>
  <c r="W333" i="1" s="1"/>
  <c r="V334" i="1"/>
  <c r="W334" i="1" s="1"/>
  <c r="V336" i="1"/>
  <c r="W336" i="1" s="1"/>
  <c r="V337" i="1"/>
  <c r="W337" i="1" s="1"/>
  <c r="V338" i="1"/>
  <c r="W338" i="1" s="1"/>
  <c r="V339" i="1"/>
  <c r="W339" i="1" s="1"/>
  <c r="V340" i="1"/>
  <c r="W340" i="1" s="1"/>
  <c r="V341" i="1"/>
  <c r="W341" i="1" s="1"/>
  <c r="V342" i="1"/>
  <c r="W342" i="1" s="1"/>
  <c r="V343" i="1"/>
  <c r="W343" i="1" s="1"/>
  <c r="V344" i="1"/>
  <c r="W344" i="1" s="1"/>
  <c r="V345" i="1"/>
  <c r="W345" i="1" s="1"/>
  <c r="V346" i="1"/>
  <c r="W346" i="1" s="1"/>
  <c r="V347" i="1"/>
  <c r="W347" i="1" s="1"/>
  <c r="V348" i="1"/>
  <c r="W348" i="1" s="1"/>
  <c r="V349" i="1"/>
  <c r="W349" i="1" s="1"/>
  <c r="V350" i="1"/>
  <c r="W350" i="1" s="1"/>
  <c r="V351" i="1"/>
  <c r="W351" i="1" s="1"/>
  <c r="V352" i="1"/>
  <c r="W352" i="1" s="1"/>
  <c r="V353" i="1"/>
  <c r="W353" i="1" s="1"/>
  <c r="V354" i="1"/>
  <c r="W354" i="1" s="1"/>
  <c r="V355" i="1"/>
  <c r="W355" i="1" s="1"/>
  <c r="V356" i="1"/>
  <c r="W356" i="1" s="1"/>
  <c r="V357" i="1"/>
  <c r="W357" i="1" s="1"/>
  <c r="V358" i="1"/>
  <c r="W358" i="1" s="1"/>
  <c r="V359" i="1"/>
  <c r="W359" i="1" s="1"/>
  <c r="V360" i="1"/>
  <c r="W360" i="1" s="1"/>
  <c r="V361" i="1"/>
  <c r="W361" i="1" s="1"/>
  <c r="V362" i="1"/>
  <c r="W362" i="1" s="1"/>
  <c r="V363" i="1"/>
  <c r="W363" i="1" s="1"/>
  <c r="V364" i="1"/>
  <c r="W364" i="1" s="1"/>
  <c r="V365" i="1"/>
  <c r="W365" i="1" s="1"/>
  <c r="V366" i="1"/>
  <c r="W366" i="1" s="1"/>
  <c r="V367" i="1"/>
  <c r="W367" i="1" s="1"/>
  <c r="V368" i="1"/>
  <c r="W368" i="1" s="1"/>
  <c r="V369" i="1"/>
  <c r="W369" i="1" s="1"/>
  <c r="V370" i="1"/>
  <c r="W370" i="1" s="1"/>
  <c r="V371" i="1"/>
  <c r="W371" i="1" s="1"/>
  <c r="V372" i="1"/>
  <c r="W372" i="1" s="1"/>
  <c r="V373" i="1"/>
  <c r="W373" i="1" s="1"/>
  <c r="V374" i="1"/>
  <c r="W374" i="1" s="1"/>
  <c r="V375" i="1"/>
  <c r="W375" i="1" s="1"/>
  <c r="V376" i="1"/>
  <c r="W376" i="1" s="1"/>
  <c r="V377" i="1"/>
  <c r="W377" i="1" s="1"/>
  <c r="V378" i="1"/>
  <c r="W378" i="1" s="1"/>
  <c r="V379" i="1"/>
  <c r="W379" i="1" s="1"/>
  <c r="V380" i="1"/>
  <c r="W380" i="1" s="1"/>
  <c r="V381" i="1"/>
  <c r="W381" i="1" s="1"/>
  <c r="V382" i="1"/>
  <c r="W382" i="1" s="1"/>
  <c r="V383" i="1"/>
  <c r="W383" i="1" s="1"/>
  <c r="V384" i="1"/>
  <c r="W384" i="1" s="1"/>
  <c r="V385" i="1"/>
  <c r="W385" i="1" s="1"/>
  <c r="V386" i="1"/>
  <c r="W386" i="1" s="1"/>
  <c r="V387" i="1"/>
  <c r="W387" i="1" s="1"/>
  <c r="V388" i="1"/>
  <c r="W388" i="1" s="1"/>
  <c r="V389" i="1"/>
  <c r="W389" i="1" s="1"/>
  <c r="V390" i="1"/>
  <c r="W390" i="1" s="1"/>
  <c r="V391" i="1"/>
  <c r="W391" i="1" s="1"/>
  <c r="V392" i="1"/>
  <c r="W392" i="1" s="1"/>
  <c r="V393" i="1"/>
  <c r="W393" i="1" s="1"/>
  <c r="V394" i="1"/>
  <c r="W394" i="1" s="1"/>
  <c r="V395" i="1"/>
  <c r="W395" i="1" s="1"/>
  <c r="V396" i="1"/>
  <c r="W396" i="1" s="1"/>
  <c r="V397" i="1"/>
  <c r="W397" i="1" s="1"/>
  <c r="V398" i="1"/>
  <c r="W398" i="1" s="1"/>
  <c r="V399" i="1"/>
  <c r="W399" i="1" s="1"/>
  <c r="V401" i="1"/>
  <c r="W401" i="1" s="1"/>
  <c r="V402" i="1"/>
  <c r="W402" i="1" s="1"/>
  <c r="V403" i="1"/>
  <c r="W403" i="1" s="1"/>
  <c r="V404" i="1"/>
  <c r="W404" i="1" s="1"/>
  <c r="V405" i="1"/>
  <c r="W405" i="1" s="1"/>
  <c r="V406" i="1"/>
  <c r="W406" i="1" s="1"/>
  <c r="V407" i="1"/>
  <c r="W407" i="1" s="1"/>
  <c r="V408" i="1"/>
  <c r="W408" i="1" s="1"/>
  <c r="V409" i="1"/>
  <c r="W409" i="1" s="1"/>
  <c r="V410" i="1"/>
  <c r="W410" i="1" s="1"/>
  <c r="V411" i="1"/>
  <c r="W411" i="1" s="1"/>
  <c r="V412" i="1"/>
  <c r="W412" i="1" s="1"/>
  <c r="V413" i="1"/>
  <c r="W413" i="1" s="1"/>
  <c r="V414" i="1"/>
  <c r="W414" i="1" s="1"/>
  <c r="V415" i="1"/>
  <c r="W415" i="1" s="1"/>
  <c r="V416" i="1"/>
  <c r="W416" i="1" s="1"/>
  <c r="V417" i="1"/>
  <c r="W417" i="1" s="1"/>
  <c r="V418" i="1"/>
  <c r="W418" i="1" s="1"/>
  <c r="V419" i="1"/>
  <c r="W419" i="1" s="1"/>
  <c r="V420" i="1"/>
  <c r="W420" i="1" s="1"/>
  <c r="V421" i="1"/>
  <c r="W421" i="1" s="1"/>
  <c r="V422" i="1"/>
  <c r="W422" i="1" s="1"/>
  <c r="V423" i="1"/>
  <c r="W423" i="1" s="1"/>
  <c r="V424" i="1"/>
  <c r="W424" i="1" s="1"/>
  <c r="V425" i="1"/>
  <c r="W425" i="1" s="1"/>
  <c r="V426" i="1"/>
  <c r="W426" i="1" s="1"/>
  <c r="V427" i="1"/>
  <c r="W427" i="1" s="1"/>
  <c r="V428" i="1"/>
  <c r="W428" i="1" s="1"/>
  <c r="V429" i="1"/>
  <c r="W429" i="1" s="1"/>
  <c r="V430" i="1"/>
  <c r="W430" i="1" s="1"/>
  <c r="V431" i="1"/>
  <c r="W431" i="1" s="1"/>
  <c r="V432" i="1"/>
  <c r="W432" i="1" s="1"/>
  <c r="V433" i="1"/>
  <c r="W433" i="1" s="1"/>
  <c r="V434" i="1"/>
  <c r="W434" i="1" s="1"/>
  <c r="V435" i="1"/>
  <c r="W435" i="1" s="1"/>
  <c r="V436" i="1"/>
  <c r="W436" i="1" s="1"/>
  <c r="V437" i="1"/>
  <c r="W437" i="1" s="1"/>
  <c r="V438" i="1"/>
  <c r="W438" i="1" s="1"/>
  <c r="V439" i="1"/>
  <c r="W439" i="1" s="1"/>
  <c r="V440" i="1"/>
  <c r="W440" i="1" s="1"/>
  <c r="V441" i="1"/>
  <c r="W441" i="1" s="1"/>
  <c r="V442" i="1"/>
  <c r="W442" i="1" s="1"/>
  <c r="V443" i="1"/>
  <c r="W443" i="1" s="1"/>
  <c r="V444" i="1"/>
  <c r="W444" i="1" s="1"/>
  <c r="V445" i="1"/>
  <c r="W445" i="1" s="1"/>
  <c r="V446" i="1"/>
  <c r="W446" i="1" s="1"/>
  <c r="V447" i="1"/>
  <c r="W447" i="1" s="1"/>
  <c r="V448" i="1"/>
  <c r="W448" i="1" s="1"/>
  <c r="V449" i="1"/>
  <c r="W449" i="1" s="1"/>
  <c r="V450" i="1"/>
  <c r="W450" i="1" s="1"/>
  <c r="V451" i="1"/>
  <c r="W451" i="1" s="1"/>
  <c r="V452" i="1"/>
  <c r="W452" i="1" s="1"/>
  <c r="V453" i="1"/>
  <c r="W453" i="1" s="1"/>
  <c r="V454" i="1"/>
  <c r="W454" i="1" s="1"/>
  <c r="V455" i="1"/>
  <c r="W455" i="1" s="1"/>
  <c r="V456" i="1"/>
  <c r="W456" i="1" s="1"/>
  <c r="V457" i="1"/>
  <c r="W457" i="1" s="1"/>
  <c r="V458" i="1"/>
  <c r="W458" i="1" s="1"/>
  <c r="V459" i="1"/>
  <c r="W459" i="1" s="1"/>
  <c r="V460" i="1"/>
  <c r="W460" i="1" s="1"/>
  <c r="V461" i="1"/>
  <c r="W461" i="1" s="1"/>
  <c r="V462" i="1"/>
  <c r="W462" i="1" s="1"/>
  <c r="V463" i="1"/>
  <c r="W463" i="1" s="1"/>
  <c r="V464" i="1"/>
  <c r="W464" i="1" s="1"/>
  <c r="V466" i="1"/>
  <c r="W466" i="1" s="1"/>
  <c r="V467" i="1"/>
  <c r="W467" i="1" s="1"/>
  <c r="V468" i="1"/>
  <c r="W468" i="1" s="1"/>
  <c r="V469" i="1"/>
  <c r="W469" i="1" s="1"/>
  <c r="V470" i="1"/>
  <c r="W470" i="1" s="1"/>
  <c r="V471" i="1"/>
  <c r="W471" i="1" s="1"/>
  <c r="V472" i="1"/>
  <c r="W472" i="1" s="1"/>
  <c r="V473" i="1"/>
  <c r="W473" i="1" s="1"/>
  <c r="V474" i="1"/>
  <c r="W474" i="1" s="1"/>
  <c r="V475" i="1"/>
  <c r="W475" i="1" s="1"/>
  <c r="V476" i="1"/>
  <c r="W476" i="1" s="1"/>
  <c r="V477" i="1"/>
  <c r="W477" i="1" s="1"/>
  <c r="V478" i="1"/>
  <c r="W478" i="1" s="1"/>
  <c r="V479" i="1"/>
  <c r="W479" i="1" s="1"/>
  <c r="V480" i="1"/>
  <c r="W480" i="1" s="1"/>
  <c r="V481" i="1"/>
  <c r="W481" i="1" s="1"/>
  <c r="V482" i="1"/>
  <c r="W482" i="1" s="1"/>
  <c r="V483" i="1"/>
  <c r="W483" i="1" s="1"/>
  <c r="V484" i="1"/>
  <c r="W484" i="1" s="1"/>
  <c r="V485" i="1"/>
  <c r="W485" i="1" s="1"/>
  <c r="V486" i="1"/>
  <c r="W486" i="1" s="1"/>
  <c r="V487" i="1"/>
  <c r="W487" i="1" s="1"/>
  <c r="V488" i="1"/>
  <c r="W488" i="1" s="1"/>
  <c r="V489" i="1"/>
  <c r="W489" i="1" s="1"/>
  <c r="V490" i="1"/>
  <c r="W490" i="1" s="1"/>
  <c r="V491" i="1"/>
  <c r="W491" i="1" s="1"/>
  <c r="V492" i="1"/>
  <c r="W492" i="1" s="1"/>
  <c r="V493" i="1"/>
  <c r="W493" i="1" s="1"/>
  <c r="V494" i="1"/>
  <c r="W494" i="1" s="1"/>
  <c r="V495" i="1"/>
  <c r="W495" i="1" s="1"/>
  <c r="V496" i="1"/>
  <c r="W496" i="1" s="1"/>
  <c r="V497" i="1"/>
  <c r="W497" i="1" s="1"/>
  <c r="V498" i="1"/>
  <c r="W498" i="1" s="1"/>
  <c r="V499" i="1"/>
  <c r="W499" i="1" s="1"/>
  <c r="V500" i="1"/>
  <c r="W500" i="1" s="1"/>
  <c r="V501" i="1"/>
  <c r="W501" i="1" s="1"/>
  <c r="V502" i="1"/>
  <c r="W502" i="1" s="1"/>
  <c r="V503" i="1"/>
  <c r="W503" i="1" s="1"/>
  <c r="V504" i="1"/>
  <c r="W504" i="1" s="1"/>
  <c r="V505" i="1"/>
  <c r="W505" i="1" s="1"/>
  <c r="V506" i="1"/>
  <c r="W506" i="1" s="1"/>
  <c r="V507" i="1"/>
  <c r="W507" i="1" s="1"/>
  <c r="V508" i="1"/>
  <c r="W508" i="1" s="1"/>
  <c r="V509" i="1"/>
  <c r="W509" i="1" s="1"/>
  <c r="V510" i="1"/>
  <c r="W510" i="1" s="1"/>
  <c r="V511" i="1"/>
  <c r="W511" i="1" s="1"/>
  <c r="V512" i="1"/>
  <c r="W512" i="1" s="1"/>
  <c r="V513" i="1"/>
  <c r="W513" i="1" s="1"/>
  <c r="V514" i="1"/>
  <c r="W514" i="1" s="1"/>
  <c r="V515" i="1"/>
  <c r="W515" i="1" s="1"/>
  <c r="V516" i="1"/>
  <c r="W516" i="1" s="1"/>
  <c r="V517" i="1"/>
  <c r="W517" i="1" s="1"/>
  <c r="V518" i="1"/>
  <c r="W518" i="1" s="1"/>
  <c r="V519" i="1"/>
  <c r="W519" i="1" s="1"/>
  <c r="V520" i="1"/>
  <c r="W520" i="1" s="1"/>
  <c r="V521" i="1"/>
  <c r="W521" i="1" s="1"/>
  <c r="V522" i="1"/>
  <c r="W522" i="1" s="1"/>
  <c r="V523" i="1"/>
  <c r="W523" i="1" s="1"/>
  <c r="V524" i="1"/>
  <c r="W524" i="1" s="1"/>
  <c r="V525" i="1"/>
  <c r="W525" i="1" s="1"/>
  <c r="V526" i="1"/>
  <c r="W526" i="1" s="1"/>
  <c r="V527" i="1"/>
  <c r="W527" i="1" s="1"/>
  <c r="V528" i="1"/>
  <c r="W528" i="1" s="1"/>
  <c r="V529" i="1"/>
  <c r="W529" i="1" s="1"/>
  <c r="V531" i="1"/>
  <c r="W531" i="1" s="1"/>
  <c r="V532" i="1"/>
  <c r="W532" i="1" s="1"/>
  <c r="V533" i="1"/>
  <c r="W533" i="1" s="1"/>
  <c r="V534" i="1"/>
  <c r="W534" i="1" s="1"/>
  <c r="V535" i="1"/>
  <c r="W535" i="1" s="1"/>
  <c r="V536" i="1"/>
  <c r="W536" i="1" s="1"/>
  <c r="V537" i="1"/>
  <c r="W537" i="1" s="1"/>
  <c r="V538" i="1"/>
  <c r="W538" i="1" s="1"/>
  <c r="V539" i="1"/>
  <c r="W539" i="1" s="1"/>
  <c r="V540" i="1"/>
  <c r="W540" i="1" s="1"/>
  <c r="V541" i="1"/>
  <c r="W541" i="1" s="1"/>
  <c r="V542" i="1"/>
  <c r="W542" i="1" s="1"/>
  <c r="V543" i="1"/>
  <c r="W543" i="1" s="1"/>
  <c r="V544" i="1"/>
  <c r="W544" i="1" s="1"/>
  <c r="V545" i="1"/>
  <c r="W545" i="1" s="1"/>
  <c r="V546" i="1"/>
  <c r="W546" i="1" s="1"/>
  <c r="V547" i="1"/>
  <c r="W547" i="1" s="1"/>
  <c r="V548" i="1"/>
  <c r="W548" i="1" s="1"/>
  <c r="V549" i="1"/>
  <c r="W549" i="1" s="1"/>
  <c r="V550" i="1"/>
  <c r="W550" i="1" s="1"/>
  <c r="V551" i="1"/>
  <c r="W551" i="1" s="1"/>
  <c r="V552" i="1"/>
  <c r="W552" i="1" s="1"/>
  <c r="V553" i="1"/>
  <c r="W553" i="1" s="1"/>
  <c r="V554" i="1"/>
  <c r="W554" i="1" s="1"/>
  <c r="V555" i="1"/>
  <c r="W555" i="1" s="1"/>
  <c r="V556" i="1"/>
  <c r="W556" i="1" s="1"/>
  <c r="V557" i="1"/>
  <c r="W557" i="1" s="1"/>
  <c r="V558" i="1"/>
  <c r="W558" i="1" s="1"/>
  <c r="V559" i="1"/>
  <c r="W559" i="1" s="1"/>
  <c r="V560" i="1"/>
  <c r="W560" i="1" s="1"/>
  <c r="V561" i="1"/>
  <c r="W561" i="1" s="1"/>
  <c r="V562" i="1"/>
  <c r="W562" i="1" s="1"/>
  <c r="V563" i="1"/>
  <c r="W563" i="1" s="1"/>
  <c r="V564" i="1"/>
  <c r="W564" i="1" s="1"/>
  <c r="V565" i="1"/>
  <c r="W565" i="1" s="1"/>
  <c r="V566" i="1"/>
  <c r="W566" i="1" s="1"/>
  <c r="V567" i="1"/>
  <c r="W567" i="1" s="1"/>
  <c r="V568" i="1"/>
  <c r="W568" i="1" s="1"/>
  <c r="V569" i="1"/>
  <c r="W569" i="1" s="1"/>
  <c r="V570" i="1"/>
  <c r="W570" i="1" s="1"/>
  <c r="V571" i="1"/>
  <c r="W571" i="1" s="1"/>
  <c r="V572" i="1"/>
  <c r="W572" i="1" s="1"/>
  <c r="V573" i="1"/>
  <c r="W573" i="1" s="1"/>
  <c r="V574" i="1"/>
  <c r="W574" i="1" s="1"/>
  <c r="V575" i="1"/>
  <c r="W575" i="1" s="1"/>
  <c r="V576" i="1"/>
  <c r="W576" i="1" s="1"/>
  <c r="V577" i="1"/>
  <c r="W577" i="1" s="1"/>
  <c r="V578" i="1"/>
  <c r="W578" i="1" s="1"/>
  <c r="V579" i="1"/>
  <c r="W579" i="1" s="1"/>
  <c r="V580" i="1"/>
  <c r="W580" i="1" s="1"/>
  <c r="V581" i="1"/>
  <c r="W581" i="1" s="1"/>
  <c r="V582" i="1"/>
  <c r="W582" i="1" s="1"/>
  <c r="V583" i="1"/>
  <c r="W583" i="1" s="1"/>
  <c r="V584" i="1"/>
  <c r="W584" i="1" s="1"/>
  <c r="V585" i="1"/>
  <c r="W585" i="1" s="1"/>
  <c r="V586" i="1"/>
  <c r="W586" i="1" s="1"/>
  <c r="V587" i="1"/>
  <c r="W587" i="1" s="1"/>
  <c r="V588" i="1"/>
  <c r="W588" i="1" s="1"/>
  <c r="V589" i="1"/>
  <c r="W589" i="1" s="1"/>
  <c r="V590" i="1"/>
  <c r="W590" i="1" s="1"/>
  <c r="V591" i="1"/>
  <c r="W591" i="1" s="1"/>
  <c r="V592" i="1"/>
  <c r="W592" i="1" s="1"/>
  <c r="V593" i="1"/>
  <c r="W593" i="1" s="1"/>
  <c r="V594" i="1"/>
  <c r="W594" i="1" s="1"/>
  <c r="V596" i="1"/>
  <c r="W596" i="1" s="1"/>
  <c r="V597" i="1"/>
  <c r="W597" i="1" s="1"/>
  <c r="V598" i="1"/>
  <c r="W598" i="1" s="1"/>
  <c r="V599" i="1"/>
  <c r="W599" i="1" s="1"/>
  <c r="V600" i="1"/>
  <c r="W600" i="1" s="1"/>
  <c r="V601" i="1"/>
  <c r="W601" i="1" s="1"/>
  <c r="V602" i="1"/>
  <c r="W602" i="1" s="1"/>
  <c r="V603" i="1"/>
  <c r="W603" i="1" s="1"/>
  <c r="V604" i="1"/>
  <c r="W604" i="1" s="1"/>
  <c r="V605" i="1"/>
  <c r="W605" i="1" s="1"/>
  <c r="V606" i="1"/>
  <c r="W606" i="1" s="1"/>
  <c r="V607" i="1"/>
  <c r="W607" i="1" s="1"/>
  <c r="V608" i="1"/>
  <c r="W608" i="1" s="1"/>
  <c r="V609" i="1"/>
  <c r="W609" i="1" s="1"/>
  <c r="V610" i="1"/>
  <c r="W610" i="1" s="1"/>
  <c r="V611" i="1"/>
  <c r="W611" i="1" s="1"/>
  <c r="V612" i="1"/>
  <c r="W612" i="1" s="1"/>
  <c r="V613" i="1"/>
  <c r="W613" i="1" s="1"/>
  <c r="V614" i="1"/>
  <c r="W614" i="1" s="1"/>
  <c r="V615" i="1"/>
  <c r="W615" i="1" s="1"/>
  <c r="V616" i="1"/>
  <c r="W616" i="1" s="1"/>
  <c r="V617" i="1"/>
  <c r="W617" i="1" s="1"/>
  <c r="V618" i="1"/>
  <c r="W618" i="1" s="1"/>
  <c r="V619" i="1"/>
  <c r="W619" i="1" s="1"/>
  <c r="V620" i="1"/>
  <c r="W620" i="1" s="1"/>
  <c r="V621" i="1"/>
  <c r="W621" i="1" s="1"/>
  <c r="V622" i="1"/>
  <c r="W622" i="1" s="1"/>
  <c r="V623" i="1"/>
  <c r="W623" i="1" s="1"/>
  <c r="V624" i="1"/>
  <c r="W624" i="1" s="1"/>
  <c r="V625" i="1"/>
  <c r="W625" i="1" s="1"/>
  <c r="V626" i="1"/>
  <c r="W626" i="1" s="1"/>
  <c r="V627" i="1"/>
  <c r="W627" i="1" s="1"/>
  <c r="V628" i="1"/>
  <c r="W628" i="1" s="1"/>
  <c r="V629" i="1"/>
  <c r="W629" i="1" s="1"/>
  <c r="V630" i="1"/>
  <c r="W630" i="1" s="1"/>
  <c r="V631" i="1"/>
  <c r="W631" i="1" s="1"/>
  <c r="V632" i="1"/>
  <c r="W632" i="1" s="1"/>
  <c r="V633" i="1"/>
  <c r="W633" i="1" s="1"/>
  <c r="V634" i="1"/>
  <c r="W634" i="1" s="1"/>
  <c r="V635" i="1"/>
  <c r="W635" i="1" s="1"/>
  <c r="V636" i="1"/>
  <c r="W636" i="1" s="1"/>
  <c r="V637" i="1"/>
  <c r="W637" i="1" s="1"/>
  <c r="V638" i="1"/>
  <c r="W638" i="1" s="1"/>
  <c r="V639" i="1"/>
  <c r="W639" i="1" s="1"/>
  <c r="V640" i="1"/>
  <c r="W640" i="1" s="1"/>
  <c r="V641" i="1"/>
  <c r="W641" i="1" s="1"/>
  <c r="V642" i="1"/>
  <c r="W642" i="1" s="1"/>
  <c r="V643" i="1"/>
  <c r="W643" i="1" s="1"/>
  <c r="V644" i="1"/>
  <c r="W644" i="1" s="1"/>
  <c r="V645" i="1"/>
  <c r="W645" i="1" s="1"/>
  <c r="V646" i="1"/>
  <c r="W646" i="1" s="1"/>
  <c r="V647" i="1"/>
  <c r="W647" i="1" s="1"/>
  <c r="V648" i="1"/>
  <c r="W648" i="1" s="1"/>
  <c r="V649" i="1"/>
  <c r="W649" i="1" s="1"/>
  <c r="V650" i="1"/>
  <c r="W650" i="1" s="1"/>
  <c r="V651" i="1"/>
  <c r="W651" i="1" s="1"/>
  <c r="V652" i="1"/>
  <c r="W652" i="1" s="1"/>
  <c r="V653" i="1"/>
  <c r="W653" i="1" s="1"/>
  <c r="V654" i="1"/>
  <c r="W654" i="1" s="1"/>
  <c r="V655" i="1"/>
  <c r="W655" i="1" s="1"/>
  <c r="V656" i="1"/>
  <c r="W656" i="1" s="1"/>
  <c r="V657" i="1"/>
  <c r="W657" i="1" s="1"/>
  <c r="V658" i="1"/>
  <c r="W658" i="1" s="1"/>
  <c r="V659" i="1"/>
  <c r="W659" i="1" s="1"/>
  <c r="V661" i="1"/>
  <c r="W661" i="1" s="1"/>
  <c r="V662" i="1"/>
  <c r="W662" i="1" s="1"/>
  <c r="V663" i="1"/>
  <c r="W663" i="1" s="1"/>
  <c r="V664" i="1"/>
  <c r="W664" i="1" s="1"/>
  <c r="V665" i="1"/>
  <c r="W665" i="1" s="1"/>
  <c r="V666" i="1"/>
  <c r="W666" i="1" s="1"/>
  <c r="V667" i="1"/>
  <c r="W667" i="1" s="1"/>
  <c r="V668" i="1"/>
  <c r="W668" i="1" s="1"/>
  <c r="V669" i="1"/>
  <c r="W669" i="1" s="1"/>
  <c r="V670" i="1"/>
  <c r="W670" i="1" s="1"/>
  <c r="V671" i="1"/>
  <c r="W671" i="1" s="1"/>
  <c r="V672" i="1"/>
  <c r="W672" i="1" s="1"/>
  <c r="V673" i="1"/>
  <c r="W673" i="1" s="1"/>
  <c r="V674" i="1"/>
  <c r="W674" i="1" s="1"/>
  <c r="V675" i="1"/>
  <c r="W675" i="1" s="1"/>
  <c r="V676" i="1"/>
  <c r="W676" i="1" s="1"/>
  <c r="V677" i="1"/>
  <c r="W677" i="1" s="1"/>
  <c r="V678" i="1"/>
  <c r="W678" i="1" s="1"/>
  <c r="V679" i="1"/>
  <c r="W679" i="1" s="1"/>
  <c r="V680" i="1"/>
  <c r="W680" i="1" s="1"/>
  <c r="V681" i="1"/>
  <c r="W681" i="1" s="1"/>
  <c r="V682" i="1"/>
  <c r="W682" i="1" s="1"/>
  <c r="V683" i="1"/>
  <c r="W683" i="1" s="1"/>
  <c r="V684" i="1"/>
  <c r="W684" i="1" s="1"/>
  <c r="V685" i="1"/>
  <c r="W685" i="1" s="1"/>
  <c r="V686" i="1"/>
  <c r="W686" i="1" s="1"/>
  <c r="V687" i="1"/>
  <c r="W687" i="1" s="1"/>
  <c r="V688" i="1"/>
  <c r="W688" i="1" s="1"/>
  <c r="V689" i="1"/>
  <c r="W689" i="1" s="1"/>
  <c r="V690" i="1"/>
  <c r="W690" i="1" s="1"/>
  <c r="V691" i="1"/>
  <c r="W691" i="1" s="1"/>
  <c r="V692" i="1"/>
  <c r="W692" i="1" s="1"/>
  <c r="V693" i="1"/>
  <c r="W693" i="1" s="1"/>
  <c r="V694" i="1"/>
  <c r="W694" i="1" s="1"/>
  <c r="V695" i="1"/>
  <c r="W695" i="1" s="1"/>
  <c r="V696" i="1"/>
  <c r="W696" i="1" s="1"/>
  <c r="V697" i="1"/>
  <c r="W697" i="1" s="1"/>
  <c r="V698" i="1"/>
  <c r="W698" i="1" s="1"/>
  <c r="V699" i="1"/>
  <c r="W699" i="1" s="1"/>
  <c r="V700" i="1"/>
  <c r="W700" i="1" s="1"/>
  <c r="V701" i="1"/>
  <c r="W701" i="1" s="1"/>
  <c r="V702" i="1"/>
  <c r="W702" i="1" s="1"/>
  <c r="V703" i="1"/>
  <c r="W703" i="1" s="1"/>
  <c r="V704" i="1"/>
  <c r="W704" i="1" s="1"/>
  <c r="V705" i="1"/>
  <c r="W705" i="1" s="1"/>
  <c r="V706" i="1"/>
  <c r="W706" i="1" s="1"/>
  <c r="V707" i="1"/>
  <c r="W707" i="1" s="1"/>
  <c r="V708" i="1"/>
  <c r="W708" i="1" s="1"/>
  <c r="V709" i="1"/>
  <c r="W709" i="1" s="1"/>
  <c r="V710" i="1"/>
  <c r="W710" i="1" s="1"/>
  <c r="V711" i="1"/>
  <c r="W711" i="1" s="1"/>
  <c r="V712" i="1"/>
  <c r="W712" i="1" s="1"/>
  <c r="V713" i="1"/>
  <c r="W713" i="1" s="1"/>
  <c r="V714" i="1"/>
  <c r="W714" i="1" s="1"/>
  <c r="V715" i="1"/>
  <c r="W715" i="1" s="1"/>
  <c r="V716" i="1"/>
  <c r="W716" i="1" s="1"/>
  <c r="V717" i="1"/>
  <c r="W717" i="1" s="1"/>
  <c r="V718" i="1"/>
  <c r="W718" i="1" s="1"/>
  <c r="V719" i="1"/>
  <c r="W719" i="1" s="1"/>
  <c r="V720" i="1"/>
  <c r="W720" i="1" s="1"/>
  <c r="V721" i="1"/>
  <c r="W721" i="1" s="1"/>
  <c r="V722" i="1"/>
  <c r="W722" i="1" s="1"/>
  <c r="V723" i="1"/>
  <c r="W723" i="1" s="1"/>
  <c r="V724" i="1"/>
  <c r="W724" i="1" s="1"/>
  <c r="V726" i="1"/>
  <c r="W726" i="1" s="1"/>
  <c r="V727" i="1"/>
  <c r="W727" i="1" s="1"/>
  <c r="V728" i="1"/>
  <c r="W728" i="1" s="1"/>
  <c r="V729" i="1"/>
  <c r="W729" i="1" s="1"/>
  <c r="V730" i="1"/>
  <c r="W730" i="1" s="1"/>
  <c r="V731" i="1"/>
  <c r="W731" i="1" s="1"/>
  <c r="V732" i="1"/>
  <c r="W732" i="1" s="1"/>
  <c r="V733" i="1"/>
  <c r="W733" i="1" s="1"/>
  <c r="V734" i="1"/>
  <c r="W734" i="1" s="1"/>
  <c r="V735" i="1"/>
  <c r="W735" i="1" s="1"/>
  <c r="V736" i="1"/>
  <c r="W736" i="1" s="1"/>
  <c r="V737" i="1"/>
  <c r="W737" i="1" s="1"/>
  <c r="V738" i="1"/>
  <c r="W738" i="1" s="1"/>
  <c r="V739" i="1"/>
  <c r="W739" i="1" s="1"/>
  <c r="V740" i="1"/>
  <c r="W740" i="1" s="1"/>
  <c r="V741" i="1"/>
  <c r="W741" i="1" s="1"/>
  <c r="V742" i="1"/>
  <c r="W742" i="1" s="1"/>
  <c r="V743" i="1"/>
  <c r="W743" i="1" s="1"/>
  <c r="V744" i="1"/>
  <c r="W744" i="1" s="1"/>
  <c r="V745" i="1"/>
  <c r="W745" i="1" s="1"/>
  <c r="V746" i="1"/>
  <c r="W746" i="1" s="1"/>
  <c r="V747" i="1"/>
  <c r="W747" i="1" s="1"/>
  <c r="V748" i="1"/>
  <c r="W748" i="1" s="1"/>
  <c r="V749" i="1"/>
  <c r="W749" i="1" s="1"/>
  <c r="V750" i="1"/>
  <c r="W750" i="1" s="1"/>
  <c r="V751" i="1"/>
  <c r="W751" i="1" s="1"/>
  <c r="V752" i="1"/>
  <c r="W752" i="1" s="1"/>
  <c r="V753" i="1"/>
  <c r="W753" i="1" s="1"/>
  <c r="V754" i="1"/>
  <c r="W754" i="1" s="1"/>
  <c r="V755" i="1"/>
  <c r="W755" i="1" s="1"/>
  <c r="V756" i="1"/>
  <c r="W756" i="1" s="1"/>
  <c r="V757" i="1"/>
  <c r="W757" i="1" s="1"/>
  <c r="V758" i="1"/>
  <c r="W758" i="1" s="1"/>
  <c r="V759" i="1"/>
  <c r="W759" i="1" s="1"/>
  <c r="V760" i="1"/>
  <c r="W760" i="1" s="1"/>
  <c r="V761" i="1"/>
  <c r="W761" i="1" s="1"/>
  <c r="V762" i="1"/>
  <c r="W762" i="1" s="1"/>
  <c r="V763" i="1"/>
  <c r="W763" i="1" s="1"/>
  <c r="V764" i="1"/>
  <c r="W764" i="1" s="1"/>
  <c r="V765" i="1"/>
  <c r="W765" i="1" s="1"/>
  <c r="V766" i="1"/>
  <c r="W766" i="1" s="1"/>
  <c r="V767" i="1"/>
  <c r="W767" i="1" s="1"/>
  <c r="V768" i="1"/>
  <c r="W768" i="1" s="1"/>
  <c r="V769" i="1"/>
  <c r="W769" i="1" s="1"/>
  <c r="V770" i="1"/>
  <c r="W770" i="1" s="1"/>
  <c r="V771" i="1"/>
  <c r="W771" i="1" s="1"/>
  <c r="V772" i="1"/>
  <c r="W772" i="1" s="1"/>
  <c r="V773" i="1"/>
  <c r="W773" i="1" s="1"/>
  <c r="V774" i="1"/>
  <c r="W774" i="1" s="1"/>
  <c r="V775" i="1"/>
  <c r="W775" i="1" s="1"/>
  <c r="V776" i="1"/>
  <c r="W776" i="1" s="1"/>
  <c r="V777" i="1"/>
  <c r="W777" i="1" s="1"/>
  <c r="V778" i="1"/>
  <c r="W778" i="1" s="1"/>
  <c r="V779" i="1"/>
  <c r="W779" i="1" s="1"/>
  <c r="V780" i="1"/>
  <c r="W780" i="1" s="1"/>
  <c r="V781" i="1"/>
  <c r="W781" i="1" s="1"/>
  <c r="V782" i="1"/>
  <c r="W782" i="1" s="1"/>
  <c r="V783" i="1"/>
  <c r="W783" i="1" s="1"/>
  <c r="V784" i="1"/>
  <c r="W784" i="1" s="1"/>
  <c r="V785" i="1"/>
  <c r="W785" i="1" s="1"/>
  <c r="V786" i="1"/>
  <c r="W786" i="1" s="1"/>
  <c r="V787" i="1"/>
  <c r="W787" i="1" s="1"/>
  <c r="V788" i="1"/>
  <c r="W788" i="1" s="1"/>
  <c r="V789" i="1"/>
  <c r="W789" i="1" s="1"/>
  <c r="V791" i="1"/>
  <c r="W791" i="1" s="1"/>
  <c r="V792" i="1"/>
  <c r="W792" i="1" s="1"/>
  <c r="V793" i="1"/>
  <c r="W793" i="1" s="1"/>
  <c r="V794" i="1"/>
  <c r="W794" i="1" s="1"/>
  <c r="V795" i="1"/>
  <c r="W795" i="1" s="1"/>
  <c r="V796" i="1"/>
  <c r="W796" i="1" s="1"/>
  <c r="V797" i="1"/>
  <c r="W797" i="1" s="1"/>
  <c r="V798" i="1"/>
  <c r="W798" i="1" s="1"/>
  <c r="V799" i="1"/>
  <c r="W799" i="1" s="1"/>
  <c r="V800" i="1"/>
  <c r="W800" i="1" s="1"/>
  <c r="V801" i="1"/>
  <c r="W801" i="1" s="1"/>
  <c r="V802" i="1"/>
  <c r="W802" i="1" s="1"/>
  <c r="V803" i="1"/>
  <c r="W803" i="1" s="1"/>
  <c r="V804" i="1"/>
  <c r="W804" i="1" s="1"/>
  <c r="V805" i="1"/>
  <c r="W805" i="1" s="1"/>
  <c r="V806" i="1"/>
  <c r="W806" i="1" s="1"/>
  <c r="V807" i="1"/>
  <c r="W807" i="1" s="1"/>
  <c r="V808" i="1"/>
  <c r="W808" i="1" s="1"/>
  <c r="V809" i="1"/>
  <c r="W809" i="1" s="1"/>
  <c r="V810" i="1"/>
  <c r="W810" i="1" s="1"/>
  <c r="V811" i="1"/>
  <c r="W811" i="1" s="1"/>
  <c r="V812" i="1"/>
  <c r="W812" i="1" s="1"/>
  <c r="V813" i="1"/>
  <c r="W813" i="1" s="1"/>
  <c r="V814" i="1"/>
  <c r="W814" i="1" s="1"/>
  <c r="V815" i="1"/>
  <c r="W815" i="1" s="1"/>
  <c r="V816" i="1"/>
  <c r="W816" i="1" s="1"/>
  <c r="V817" i="1"/>
  <c r="W817" i="1" s="1"/>
  <c r="V818" i="1"/>
  <c r="W818" i="1" s="1"/>
  <c r="V819" i="1"/>
  <c r="W819" i="1" s="1"/>
  <c r="V820" i="1"/>
  <c r="W820" i="1" s="1"/>
  <c r="V821" i="1"/>
  <c r="W821" i="1" s="1"/>
  <c r="V822" i="1"/>
  <c r="W822" i="1" s="1"/>
  <c r="V823" i="1"/>
  <c r="W823" i="1" s="1"/>
  <c r="V824" i="1"/>
  <c r="W824" i="1" s="1"/>
  <c r="V825" i="1"/>
  <c r="W825" i="1" s="1"/>
  <c r="V826" i="1"/>
  <c r="W826" i="1" s="1"/>
  <c r="V827" i="1"/>
  <c r="W827" i="1" s="1"/>
  <c r="V828" i="1"/>
  <c r="W828" i="1" s="1"/>
  <c r="V829" i="1"/>
  <c r="W829" i="1" s="1"/>
  <c r="V830" i="1"/>
  <c r="W830" i="1" s="1"/>
  <c r="V831" i="1"/>
  <c r="W831" i="1" s="1"/>
  <c r="V832" i="1"/>
  <c r="W832" i="1" s="1"/>
  <c r="V833" i="1"/>
  <c r="W833" i="1" s="1"/>
  <c r="V834" i="1"/>
  <c r="W834" i="1" s="1"/>
  <c r="V835" i="1"/>
  <c r="W835" i="1" s="1"/>
  <c r="V836" i="1"/>
  <c r="W836" i="1" s="1"/>
  <c r="V837" i="1"/>
  <c r="W837" i="1" s="1"/>
  <c r="V838" i="1"/>
  <c r="W838" i="1" s="1"/>
  <c r="V839" i="1"/>
  <c r="W839" i="1" s="1"/>
  <c r="V840" i="1"/>
  <c r="W840" i="1" s="1"/>
  <c r="V841" i="1"/>
  <c r="W841" i="1" s="1"/>
  <c r="V842" i="1"/>
  <c r="W842" i="1" s="1"/>
  <c r="V843" i="1"/>
  <c r="W843" i="1" s="1"/>
  <c r="V844" i="1"/>
  <c r="W844" i="1" s="1"/>
  <c r="V845" i="1"/>
  <c r="W845" i="1" s="1"/>
  <c r="V846" i="1"/>
  <c r="W846" i="1" s="1"/>
  <c r="V847" i="1"/>
  <c r="W847" i="1" s="1"/>
  <c r="V848" i="1"/>
  <c r="W848" i="1" s="1"/>
  <c r="V849" i="1"/>
  <c r="W849" i="1" s="1"/>
  <c r="V850" i="1"/>
  <c r="W850" i="1" s="1"/>
  <c r="V851" i="1"/>
  <c r="W851" i="1" s="1"/>
  <c r="V852" i="1"/>
  <c r="W852" i="1" s="1"/>
  <c r="V853" i="1"/>
  <c r="W853" i="1" s="1"/>
  <c r="V854" i="1"/>
  <c r="W854" i="1" s="1"/>
  <c r="V856" i="1"/>
  <c r="W856" i="1" s="1"/>
  <c r="V857" i="1"/>
  <c r="W857" i="1" s="1"/>
  <c r="V858" i="1"/>
  <c r="W858" i="1" s="1"/>
  <c r="V859" i="1"/>
  <c r="W859" i="1" s="1"/>
  <c r="V860" i="1"/>
  <c r="W860" i="1" s="1"/>
  <c r="V861" i="1"/>
  <c r="W861" i="1" s="1"/>
  <c r="V862" i="1"/>
  <c r="W862" i="1" s="1"/>
  <c r="V863" i="1"/>
  <c r="W863" i="1" s="1"/>
  <c r="V864" i="1"/>
  <c r="W864" i="1" s="1"/>
  <c r="V865" i="1"/>
  <c r="W865" i="1" s="1"/>
  <c r="V866" i="1"/>
  <c r="W866" i="1" s="1"/>
  <c r="V867" i="1"/>
  <c r="W867" i="1" s="1"/>
  <c r="V868" i="1"/>
  <c r="W868" i="1" s="1"/>
  <c r="V869" i="1"/>
  <c r="W869" i="1" s="1"/>
  <c r="V870" i="1"/>
  <c r="W870" i="1" s="1"/>
  <c r="V871" i="1"/>
  <c r="W871" i="1" s="1"/>
  <c r="V872" i="1"/>
  <c r="W872" i="1" s="1"/>
  <c r="V873" i="1"/>
  <c r="W873" i="1" s="1"/>
  <c r="V874" i="1"/>
  <c r="W874" i="1" s="1"/>
  <c r="V875" i="1"/>
  <c r="W875" i="1" s="1"/>
  <c r="V876" i="1"/>
  <c r="W876" i="1" s="1"/>
  <c r="V877" i="1"/>
  <c r="W877" i="1" s="1"/>
  <c r="V878" i="1"/>
  <c r="W878" i="1" s="1"/>
  <c r="V879" i="1"/>
  <c r="W879" i="1" s="1"/>
  <c r="V880" i="1"/>
  <c r="W880" i="1" s="1"/>
  <c r="V881" i="1"/>
  <c r="W881" i="1" s="1"/>
  <c r="V882" i="1"/>
  <c r="W882" i="1" s="1"/>
  <c r="V883" i="1"/>
  <c r="W883" i="1" s="1"/>
  <c r="V884" i="1"/>
  <c r="W884" i="1" s="1"/>
  <c r="V885" i="1"/>
  <c r="W885" i="1" s="1"/>
  <c r="V886" i="1"/>
  <c r="W886" i="1" s="1"/>
  <c r="V887" i="1"/>
  <c r="W887" i="1" s="1"/>
  <c r="V888" i="1"/>
  <c r="W888" i="1" s="1"/>
  <c r="V889" i="1"/>
  <c r="W889" i="1" s="1"/>
  <c r="V890" i="1"/>
  <c r="W890" i="1" s="1"/>
  <c r="V891" i="1"/>
  <c r="W891" i="1" s="1"/>
  <c r="V892" i="1"/>
  <c r="W892" i="1" s="1"/>
  <c r="V893" i="1"/>
  <c r="W893" i="1" s="1"/>
  <c r="V894" i="1"/>
  <c r="W894" i="1" s="1"/>
  <c r="V895" i="1"/>
  <c r="W895" i="1" s="1"/>
  <c r="V896" i="1"/>
  <c r="W896" i="1" s="1"/>
  <c r="V897" i="1"/>
  <c r="W897" i="1" s="1"/>
  <c r="V898" i="1"/>
  <c r="W898" i="1" s="1"/>
  <c r="V899" i="1"/>
  <c r="W899" i="1" s="1"/>
  <c r="V900" i="1"/>
  <c r="W900" i="1" s="1"/>
  <c r="V901" i="1"/>
  <c r="W901" i="1" s="1"/>
  <c r="V902" i="1"/>
  <c r="W902" i="1" s="1"/>
  <c r="V903" i="1"/>
  <c r="W903" i="1" s="1"/>
  <c r="V904" i="1"/>
  <c r="W904" i="1" s="1"/>
  <c r="V905" i="1"/>
  <c r="W905" i="1" s="1"/>
  <c r="V906" i="1"/>
  <c r="W906" i="1" s="1"/>
  <c r="V907" i="1"/>
  <c r="W907" i="1" s="1"/>
  <c r="V908" i="1"/>
  <c r="W908" i="1" s="1"/>
  <c r="V909" i="1"/>
  <c r="W909" i="1" s="1"/>
  <c r="V910" i="1"/>
  <c r="W910" i="1" s="1"/>
  <c r="V911" i="1"/>
  <c r="W911" i="1" s="1"/>
  <c r="V912" i="1"/>
  <c r="W912" i="1" s="1"/>
  <c r="V913" i="1"/>
  <c r="W913" i="1" s="1"/>
  <c r="V914" i="1"/>
  <c r="W914" i="1" s="1"/>
  <c r="V915" i="1"/>
  <c r="W915" i="1" s="1"/>
  <c r="V916" i="1"/>
  <c r="W916" i="1" s="1"/>
  <c r="V917" i="1"/>
  <c r="W917" i="1" s="1"/>
  <c r="V918" i="1"/>
  <c r="W918" i="1" s="1"/>
  <c r="V919" i="1"/>
  <c r="W919" i="1" s="1"/>
  <c r="V921" i="1"/>
  <c r="W921" i="1" s="1"/>
  <c r="V922" i="1"/>
  <c r="W922" i="1" s="1"/>
  <c r="V923" i="1"/>
  <c r="W923" i="1" s="1"/>
  <c r="V924" i="1"/>
  <c r="W924" i="1" s="1"/>
  <c r="V925" i="1"/>
  <c r="W925" i="1" s="1"/>
  <c r="V926" i="1"/>
  <c r="W926" i="1" s="1"/>
  <c r="V927" i="1"/>
  <c r="W927" i="1" s="1"/>
  <c r="V928" i="1"/>
  <c r="W928" i="1" s="1"/>
  <c r="V929" i="1"/>
  <c r="W929" i="1" s="1"/>
  <c r="V930" i="1"/>
  <c r="W930" i="1" s="1"/>
  <c r="V931" i="1"/>
  <c r="W931" i="1" s="1"/>
  <c r="V932" i="1"/>
  <c r="W932" i="1" s="1"/>
  <c r="V933" i="1"/>
  <c r="W933" i="1" s="1"/>
  <c r="V934" i="1"/>
  <c r="W934" i="1" s="1"/>
  <c r="V935" i="1"/>
  <c r="W935" i="1" s="1"/>
  <c r="V936" i="1"/>
  <c r="W936" i="1" s="1"/>
  <c r="V937" i="1"/>
  <c r="W937" i="1" s="1"/>
  <c r="V938" i="1"/>
  <c r="W938" i="1" s="1"/>
  <c r="V939" i="1"/>
  <c r="W939" i="1" s="1"/>
  <c r="V940" i="1"/>
  <c r="W940" i="1" s="1"/>
  <c r="V941" i="1"/>
  <c r="W941" i="1" s="1"/>
  <c r="V942" i="1"/>
  <c r="W942" i="1" s="1"/>
  <c r="V943" i="1"/>
  <c r="W943" i="1" s="1"/>
  <c r="V944" i="1"/>
  <c r="W944" i="1" s="1"/>
  <c r="V945" i="1"/>
  <c r="W945" i="1" s="1"/>
  <c r="V946" i="1"/>
  <c r="W946" i="1" s="1"/>
  <c r="V947" i="1"/>
  <c r="W947" i="1" s="1"/>
  <c r="V948" i="1"/>
  <c r="W948" i="1" s="1"/>
  <c r="V949" i="1"/>
  <c r="W949" i="1" s="1"/>
  <c r="V950" i="1"/>
  <c r="W950" i="1" s="1"/>
  <c r="V951" i="1"/>
  <c r="W951" i="1" s="1"/>
  <c r="V952" i="1"/>
  <c r="W952" i="1" s="1"/>
  <c r="V953" i="1"/>
  <c r="W953" i="1" s="1"/>
  <c r="V954" i="1"/>
  <c r="W954" i="1" s="1"/>
  <c r="V955" i="1"/>
  <c r="W955" i="1" s="1"/>
  <c r="V956" i="1"/>
  <c r="W956" i="1" s="1"/>
  <c r="V957" i="1"/>
  <c r="W957" i="1" s="1"/>
  <c r="V958" i="1"/>
  <c r="W958" i="1" s="1"/>
  <c r="V959" i="1"/>
  <c r="W959" i="1" s="1"/>
  <c r="V960" i="1"/>
  <c r="W960" i="1" s="1"/>
  <c r="V961" i="1"/>
  <c r="W961" i="1" s="1"/>
  <c r="V962" i="1"/>
  <c r="W962" i="1" s="1"/>
  <c r="V963" i="1"/>
  <c r="W963" i="1" s="1"/>
  <c r="V964" i="1"/>
  <c r="W964" i="1" s="1"/>
  <c r="V965" i="1"/>
  <c r="W965" i="1" s="1"/>
  <c r="V966" i="1"/>
  <c r="W966" i="1" s="1"/>
  <c r="V967" i="1"/>
  <c r="W967" i="1" s="1"/>
  <c r="V968" i="1"/>
  <c r="W968" i="1" s="1"/>
  <c r="V969" i="1"/>
  <c r="W969" i="1" s="1"/>
  <c r="V970" i="1"/>
  <c r="W970" i="1" s="1"/>
  <c r="V971" i="1"/>
  <c r="W971" i="1" s="1"/>
  <c r="V972" i="1"/>
  <c r="W972" i="1" s="1"/>
  <c r="V973" i="1"/>
  <c r="W973" i="1" s="1"/>
  <c r="V974" i="1"/>
  <c r="W974" i="1" s="1"/>
  <c r="V975" i="1"/>
  <c r="W975" i="1" s="1"/>
  <c r="V976" i="1"/>
  <c r="W976" i="1" s="1"/>
  <c r="V977" i="1"/>
  <c r="W977" i="1" s="1"/>
  <c r="V978" i="1"/>
  <c r="W978" i="1" s="1"/>
  <c r="V979" i="1"/>
  <c r="W979" i="1" s="1"/>
  <c r="V980" i="1"/>
  <c r="W980" i="1" s="1"/>
  <c r="V981" i="1"/>
  <c r="W981" i="1" s="1"/>
  <c r="V982" i="1"/>
  <c r="W982" i="1" s="1"/>
  <c r="V983" i="1"/>
  <c r="W983" i="1" s="1"/>
  <c r="V984" i="1"/>
  <c r="W984" i="1" s="1"/>
  <c r="V986" i="1"/>
  <c r="W986" i="1" s="1"/>
  <c r="V987" i="1"/>
  <c r="W987" i="1" s="1"/>
  <c r="V988" i="1"/>
  <c r="W988" i="1" s="1"/>
  <c r="V989" i="1"/>
  <c r="W989" i="1" s="1"/>
  <c r="V990" i="1"/>
  <c r="W990" i="1" s="1"/>
  <c r="V991" i="1"/>
  <c r="W991" i="1" s="1"/>
  <c r="V992" i="1"/>
  <c r="W992" i="1" s="1"/>
  <c r="V993" i="1"/>
  <c r="W993" i="1" s="1"/>
  <c r="V994" i="1"/>
  <c r="W994" i="1" s="1"/>
  <c r="V995" i="1"/>
  <c r="W995" i="1" s="1"/>
  <c r="V996" i="1"/>
  <c r="W996" i="1" s="1"/>
  <c r="V997" i="1"/>
  <c r="W997" i="1" s="1"/>
  <c r="V998" i="1"/>
  <c r="W998" i="1" s="1"/>
  <c r="V999" i="1"/>
  <c r="W999" i="1" s="1"/>
  <c r="V1000" i="1"/>
  <c r="W1000" i="1" s="1"/>
  <c r="V1001" i="1"/>
  <c r="W1001" i="1" s="1"/>
  <c r="V1002" i="1"/>
  <c r="W1002" i="1" s="1"/>
  <c r="V1003" i="1"/>
  <c r="W1003" i="1" s="1"/>
  <c r="V1004" i="1"/>
  <c r="W1004" i="1" s="1"/>
  <c r="V1005" i="1"/>
  <c r="W1005" i="1" s="1"/>
  <c r="V1006" i="1"/>
  <c r="W1006" i="1" s="1"/>
  <c r="V1007" i="1"/>
  <c r="W1007" i="1" s="1"/>
  <c r="V1008" i="1"/>
  <c r="W1008" i="1" s="1"/>
  <c r="V1009" i="1"/>
  <c r="W1009" i="1" s="1"/>
  <c r="V1010" i="1"/>
  <c r="W1010" i="1" s="1"/>
  <c r="V1011" i="1"/>
  <c r="W1011" i="1" s="1"/>
  <c r="V1012" i="1"/>
  <c r="W1012" i="1" s="1"/>
  <c r="V1013" i="1"/>
  <c r="W1013" i="1" s="1"/>
  <c r="V1014" i="1"/>
  <c r="W1014" i="1" s="1"/>
  <c r="V1015" i="1"/>
  <c r="W1015" i="1" s="1"/>
  <c r="V1016" i="1"/>
  <c r="W1016" i="1" s="1"/>
  <c r="V1017" i="1"/>
  <c r="W1017" i="1" s="1"/>
  <c r="V1018" i="1"/>
  <c r="W1018" i="1" s="1"/>
  <c r="V1019" i="1"/>
  <c r="W1019" i="1" s="1"/>
  <c r="V1020" i="1"/>
  <c r="W1020" i="1" s="1"/>
  <c r="V1021" i="1"/>
  <c r="W1021" i="1" s="1"/>
  <c r="V1022" i="1"/>
  <c r="W1022" i="1" s="1"/>
  <c r="V1023" i="1"/>
  <c r="W1023" i="1" s="1"/>
  <c r="V1024" i="1"/>
  <c r="W1024" i="1" s="1"/>
  <c r="V1025" i="1"/>
  <c r="W1025" i="1" s="1"/>
  <c r="V1026" i="1"/>
  <c r="W1026" i="1" s="1"/>
  <c r="V1027" i="1"/>
  <c r="W1027" i="1" s="1"/>
  <c r="V1028" i="1"/>
  <c r="W1028" i="1" s="1"/>
  <c r="V1029" i="1"/>
  <c r="W1029" i="1" s="1"/>
  <c r="V1030" i="1"/>
  <c r="W1030" i="1" s="1"/>
  <c r="V1031" i="1"/>
  <c r="W1031" i="1" s="1"/>
  <c r="V1032" i="1"/>
  <c r="W1032" i="1" s="1"/>
  <c r="V1033" i="1"/>
  <c r="W1033" i="1" s="1"/>
  <c r="V1034" i="1"/>
  <c r="W1034" i="1" s="1"/>
  <c r="V1035" i="1"/>
  <c r="W1035" i="1" s="1"/>
  <c r="V1036" i="1"/>
  <c r="W1036" i="1" s="1"/>
  <c r="V1037" i="1"/>
  <c r="W1037" i="1" s="1"/>
  <c r="V1038" i="1"/>
  <c r="W1038" i="1" s="1"/>
  <c r="V1039" i="1"/>
  <c r="W1039" i="1" s="1"/>
  <c r="V1040" i="1"/>
  <c r="W1040" i="1" s="1"/>
  <c r="V1041" i="1"/>
  <c r="W1041" i="1" s="1"/>
  <c r="I6" i="5" l="1"/>
  <c r="H3" i="6" l="1"/>
  <c r="H4" i="6"/>
  <c r="H5" i="6"/>
  <c r="H6" i="6"/>
  <c r="H7" i="6"/>
  <c r="H8" i="6"/>
  <c r="H9" i="6"/>
  <c r="H14" i="6"/>
  <c r="H15" i="6"/>
  <c r="H2" i="6"/>
  <c r="I3" i="5"/>
  <c r="I2" i="5"/>
  <c r="I4" i="5"/>
  <c r="I5" i="5"/>
  <c r="I7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H13" i="6" l="1"/>
  <c r="I8" i="5"/>
  <c r="H12" i="6"/>
  <c r="H11" i="6"/>
  <c r="H10" i="6"/>
  <c r="I9" i="5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2" i="4"/>
  <c r="AD51" i="4" l="1"/>
  <c r="R49" i="4"/>
  <c r="R37" i="4"/>
  <c r="R25" i="4"/>
  <c r="R13" i="4"/>
  <c r="AD39" i="4"/>
  <c r="AD27" i="4"/>
  <c r="N57" i="3"/>
  <c r="N45" i="3"/>
  <c r="AD58" i="4"/>
  <c r="AD46" i="4"/>
  <c r="AD34" i="4"/>
  <c r="R15" i="4"/>
  <c r="R3" i="4"/>
  <c r="R2" i="4"/>
  <c r="R36" i="4"/>
  <c r="R12" i="4"/>
  <c r="R48" i="4"/>
  <c r="R24" i="4"/>
  <c r="AD18" i="4"/>
  <c r="N48" i="3"/>
  <c r="N36" i="3"/>
  <c r="N24" i="3"/>
  <c r="N12" i="3"/>
  <c r="N63" i="3"/>
  <c r="R59" i="4"/>
  <c r="R47" i="4"/>
  <c r="R35" i="4"/>
  <c r="R23" i="4"/>
  <c r="R11" i="4"/>
  <c r="AD38" i="4"/>
  <c r="AD26" i="4"/>
  <c r="N46" i="3"/>
  <c r="N22" i="3"/>
  <c r="R51" i="4"/>
  <c r="R39" i="4"/>
  <c r="R27" i="4"/>
  <c r="N42" i="3"/>
  <c r="R14" i="4"/>
  <c r="AD54" i="4"/>
  <c r="AD42" i="4"/>
  <c r="AD30" i="4"/>
  <c r="R22" i="4"/>
  <c r="AD15" i="4"/>
  <c r="AD3" i="4"/>
  <c r="AD24" i="4"/>
  <c r="AD14" i="4"/>
  <c r="R34" i="4"/>
  <c r="AD16" i="4"/>
  <c r="AD2" i="4"/>
  <c r="AD12" i="4"/>
  <c r="N34" i="3"/>
  <c r="N9" i="3"/>
  <c r="AD56" i="4"/>
  <c r="AD44" i="4"/>
  <c r="AD32" i="4"/>
  <c r="R46" i="4"/>
  <c r="R10" i="4"/>
  <c r="R58" i="4"/>
  <c r="AD4" i="4"/>
  <c r="AD20" i="4"/>
  <c r="AD8" i="4"/>
  <c r="AD52" i="4"/>
  <c r="AD40" i="4"/>
  <c r="AD28" i="4"/>
  <c r="N52" i="3"/>
  <c r="N64" i="3"/>
  <c r="N55" i="3"/>
  <c r="AD17" i="4"/>
  <c r="AD5" i="4"/>
  <c r="AD50" i="4"/>
  <c r="AD49" i="4"/>
  <c r="AD37" i="4"/>
  <c r="AD25" i="4"/>
  <c r="N2" i="3"/>
  <c r="N8" i="3"/>
  <c r="N44" i="3"/>
  <c r="R54" i="4"/>
  <c r="R42" i="4"/>
  <c r="R30" i="4"/>
  <c r="R18" i="4"/>
  <c r="R6" i="4"/>
  <c r="AD13" i="4"/>
  <c r="N23" i="3"/>
  <c r="N11" i="3"/>
  <c r="N21" i="3"/>
  <c r="R50" i="4"/>
  <c r="R38" i="4"/>
  <c r="R26" i="4"/>
  <c r="AD53" i="4"/>
  <c r="AD41" i="4"/>
  <c r="AD29" i="4"/>
  <c r="AD6" i="4"/>
  <c r="R57" i="4"/>
  <c r="R9" i="4"/>
  <c r="N56" i="3"/>
  <c r="AD59" i="4"/>
  <c r="AD47" i="4"/>
  <c r="AD35" i="4"/>
  <c r="AD57" i="4"/>
  <c r="AD45" i="4"/>
  <c r="AD33" i="4"/>
  <c r="R45" i="4"/>
  <c r="R56" i="4"/>
  <c r="R44" i="4"/>
  <c r="R32" i="4"/>
  <c r="R20" i="4"/>
  <c r="R8" i="4"/>
  <c r="AD22" i="4"/>
  <c r="AD10" i="4"/>
  <c r="AD55" i="4"/>
  <c r="AD43" i="4"/>
  <c r="AD31" i="4"/>
  <c r="R21" i="4"/>
  <c r="R55" i="4"/>
  <c r="R43" i="4"/>
  <c r="R31" i="4"/>
  <c r="R19" i="4"/>
  <c r="R7" i="4"/>
  <c r="AD21" i="4"/>
  <c r="AD9" i="4"/>
  <c r="AD23" i="4"/>
  <c r="AD11" i="4"/>
  <c r="N20" i="3"/>
  <c r="R53" i="4"/>
  <c r="R41" i="4"/>
  <c r="R29" i="4"/>
  <c r="R17" i="4"/>
  <c r="R5" i="4"/>
  <c r="AD19" i="4"/>
  <c r="AD7" i="4"/>
  <c r="N16" i="3"/>
  <c r="N10" i="3"/>
  <c r="N58" i="3"/>
  <c r="R52" i="4"/>
  <c r="R40" i="4"/>
  <c r="R28" i="4"/>
  <c r="R16" i="4"/>
  <c r="R4" i="4"/>
  <c r="N43" i="3"/>
  <c r="R33" i="4"/>
  <c r="N68" i="3"/>
  <c r="N59" i="3"/>
  <c r="N35" i="3"/>
  <c r="N33" i="3"/>
  <c r="N13" i="3"/>
  <c r="N37" i="3"/>
  <c r="AD48" i="4"/>
  <c r="AD36" i="4"/>
  <c r="N60" i="3"/>
  <c r="N47" i="3"/>
  <c r="N3" i="3"/>
  <c r="N15" i="3"/>
  <c r="N27" i="3"/>
  <c r="N39" i="3"/>
  <c r="N51" i="3"/>
  <c r="N40" i="3"/>
  <c r="N29" i="3"/>
  <c r="N41" i="3"/>
  <c r="N53" i="3"/>
  <c r="N65" i="3"/>
  <c r="N4" i="3"/>
  <c r="N28" i="3"/>
  <c r="N30" i="3"/>
  <c r="N54" i="3"/>
  <c r="N31" i="3"/>
  <c r="N17" i="3"/>
  <c r="N7" i="3"/>
  <c r="N6" i="3"/>
  <c r="N19" i="3"/>
  <c r="N5" i="3"/>
  <c r="N32" i="3"/>
  <c r="N18" i="3"/>
  <c r="N62" i="3"/>
  <c r="N50" i="3"/>
  <c r="N38" i="3"/>
  <c r="N26" i="3"/>
  <c r="N14" i="3"/>
  <c r="N71" i="3"/>
  <c r="N72" i="3"/>
  <c r="N69" i="3"/>
  <c r="N61" i="3"/>
  <c r="N70" i="3"/>
  <c r="N73" i="3"/>
  <c r="N67" i="3"/>
  <c r="N25" i="3"/>
  <c r="N66" i="3"/>
  <c r="N49" i="3"/>
  <c r="AJ59" i="4" l="1"/>
  <c r="AJ58" i="4"/>
  <c r="AJ57" i="4"/>
  <c r="AJ56" i="4"/>
  <c r="AJ55" i="4"/>
  <c r="AJ54" i="4"/>
  <c r="AJ53" i="4"/>
  <c r="AJ52" i="4"/>
  <c r="AJ51" i="4"/>
  <c r="AJ50" i="4"/>
  <c r="AJ49" i="4"/>
  <c r="AJ48" i="4"/>
  <c r="AJ47" i="4"/>
  <c r="AJ46" i="4"/>
  <c r="AJ45" i="4"/>
  <c r="AJ44" i="4"/>
  <c r="AJ43" i="4"/>
  <c r="AJ42" i="4"/>
  <c r="AJ41" i="4"/>
  <c r="AJ40" i="4"/>
  <c r="AJ39" i="4"/>
  <c r="AJ38" i="4"/>
  <c r="AJ37" i="4"/>
  <c r="AJ36" i="4"/>
  <c r="AJ35" i="4"/>
  <c r="AJ34" i="4"/>
  <c r="AJ33" i="4"/>
  <c r="AJ32" i="4"/>
  <c r="AJ31" i="4"/>
  <c r="AJ30" i="4"/>
  <c r="AJ29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J6" i="4"/>
  <c r="AJ5" i="4"/>
  <c r="AJ4" i="4"/>
  <c r="AJ3" i="4"/>
  <c r="AJ2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X4" i="4"/>
  <c r="X3" i="4"/>
  <c r="X2" i="4"/>
  <c r="J5" i="7" l="1"/>
  <c r="E5" i="7"/>
  <c r="F5" i="7"/>
  <c r="J4" i="7"/>
  <c r="E4" i="7"/>
  <c r="F4" i="7"/>
  <c r="J3" i="7"/>
  <c r="E3" i="7"/>
  <c r="F3" i="7"/>
  <c r="J2" i="7"/>
  <c r="E2" i="7"/>
  <c r="F2" i="7"/>
  <c r="N15" i="6"/>
  <c r="O15" i="6" s="1"/>
  <c r="I15" i="6"/>
  <c r="J15" i="6" s="1"/>
  <c r="N14" i="6"/>
  <c r="O14" i="6" s="1"/>
  <c r="I14" i="6"/>
  <c r="J14" i="6" s="1"/>
  <c r="N13" i="6"/>
  <c r="O13" i="6" s="1"/>
  <c r="I13" i="6"/>
  <c r="J13" i="6" s="1"/>
  <c r="N12" i="6"/>
  <c r="O12" i="6" s="1"/>
  <c r="I12" i="6"/>
  <c r="J12" i="6" s="1"/>
  <c r="N11" i="6"/>
  <c r="O11" i="6" s="1"/>
  <c r="I11" i="6"/>
  <c r="J11" i="6" s="1"/>
  <c r="N10" i="6"/>
  <c r="O10" i="6" s="1"/>
  <c r="I10" i="6"/>
  <c r="J10" i="6" s="1"/>
  <c r="N9" i="6"/>
  <c r="O9" i="6" s="1"/>
  <c r="I9" i="6"/>
  <c r="J9" i="6" s="1"/>
  <c r="N8" i="6"/>
  <c r="O8" i="6" s="1"/>
  <c r="I8" i="6"/>
  <c r="J8" i="6" s="1"/>
  <c r="N7" i="6"/>
  <c r="O7" i="6" s="1"/>
  <c r="I7" i="6"/>
  <c r="J7" i="6" s="1"/>
  <c r="N6" i="6"/>
  <c r="O6" i="6" s="1"/>
  <c r="I6" i="6"/>
  <c r="J6" i="6" s="1"/>
  <c r="N5" i="6"/>
  <c r="O5" i="6" s="1"/>
  <c r="I5" i="6"/>
  <c r="J5" i="6" s="1"/>
  <c r="N4" i="6"/>
  <c r="O4" i="6" s="1"/>
  <c r="I4" i="6"/>
  <c r="J4" i="6" s="1"/>
  <c r="N3" i="6"/>
  <c r="O3" i="6" s="1"/>
  <c r="I3" i="6"/>
  <c r="J3" i="6" s="1"/>
  <c r="N2" i="6"/>
  <c r="O2" i="6" s="1"/>
  <c r="I2" i="6"/>
  <c r="J2" i="6"/>
  <c r="O125" i="5"/>
  <c r="P125" i="5" s="1"/>
  <c r="J125" i="5"/>
  <c r="K125" i="5" s="1"/>
  <c r="O124" i="5"/>
  <c r="P124" i="5" s="1"/>
  <c r="J124" i="5"/>
  <c r="K124" i="5"/>
  <c r="O123" i="5"/>
  <c r="P123" i="5" s="1"/>
  <c r="J123" i="5"/>
  <c r="K123" i="5" s="1"/>
  <c r="O122" i="5"/>
  <c r="P122" i="5" s="1"/>
  <c r="J122" i="5"/>
  <c r="K122" i="5"/>
  <c r="O121" i="5"/>
  <c r="P121" i="5" s="1"/>
  <c r="J121" i="5"/>
  <c r="K121" i="5"/>
  <c r="O120" i="5"/>
  <c r="P120" i="5" s="1"/>
  <c r="J120" i="5"/>
  <c r="K120" i="5"/>
  <c r="O119" i="5"/>
  <c r="P119" i="5" s="1"/>
  <c r="J119" i="5"/>
  <c r="K119" i="5" s="1"/>
  <c r="O118" i="5"/>
  <c r="P118" i="5" s="1"/>
  <c r="J118" i="5"/>
  <c r="K118" i="5" s="1"/>
  <c r="O117" i="5"/>
  <c r="P117" i="5" s="1"/>
  <c r="J117" i="5"/>
  <c r="K117" i="5" s="1"/>
  <c r="O116" i="5"/>
  <c r="P116" i="5" s="1"/>
  <c r="J116" i="5"/>
  <c r="K116" i="5" s="1"/>
  <c r="O115" i="5"/>
  <c r="P115" i="5" s="1"/>
  <c r="J115" i="5"/>
  <c r="K115" i="5" s="1"/>
  <c r="O114" i="5"/>
  <c r="P114" i="5" s="1"/>
  <c r="J114" i="5"/>
  <c r="K114" i="5" s="1"/>
  <c r="O113" i="5"/>
  <c r="P113" i="5" s="1"/>
  <c r="J113" i="5"/>
  <c r="K113" i="5"/>
  <c r="O112" i="5"/>
  <c r="P112" i="5" s="1"/>
  <c r="J112" i="5"/>
  <c r="K112" i="5" s="1"/>
  <c r="O111" i="5"/>
  <c r="P111" i="5" s="1"/>
  <c r="J111" i="5"/>
  <c r="K111" i="5" s="1"/>
  <c r="O110" i="5"/>
  <c r="P110" i="5" s="1"/>
  <c r="J110" i="5"/>
  <c r="K110" i="5"/>
  <c r="O109" i="5"/>
  <c r="P109" i="5" s="1"/>
  <c r="J109" i="5"/>
  <c r="K109" i="5" s="1"/>
  <c r="O108" i="5"/>
  <c r="P108" i="5" s="1"/>
  <c r="J108" i="5"/>
  <c r="K108" i="5"/>
  <c r="O107" i="5"/>
  <c r="P107" i="5" s="1"/>
  <c r="J107" i="5"/>
  <c r="K107" i="5"/>
  <c r="O106" i="5"/>
  <c r="P106" i="5" s="1"/>
  <c r="J106" i="5"/>
  <c r="K106" i="5" s="1"/>
  <c r="O105" i="5"/>
  <c r="P105" i="5" s="1"/>
  <c r="J105" i="5"/>
  <c r="K105" i="5" s="1"/>
  <c r="O104" i="5"/>
  <c r="P104" i="5" s="1"/>
  <c r="J104" i="5"/>
  <c r="K104" i="5" s="1"/>
  <c r="O103" i="5"/>
  <c r="P103" i="5" s="1"/>
  <c r="J103" i="5"/>
  <c r="K103" i="5" s="1"/>
  <c r="O102" i="5"/>
  <c r="P102" i="5" s="1"/>
  <c r="J102" i="5"/>
  <c r="K102" i="5"/>
  <c r="O101" i="5"/>
  <c r="P101" i="5" s="1"/>
  <c r="J101" i="5"/>
  <c r="K101" i="5" s="1"/>
  <c r="O100" i="5"/>
  <c r="P100" i="5" s="1"/>
  <c r="J100" i="5"/>
  <c r="K100" i="5" s="1"/>
  <c r="O99" i="5"/>
  <c r="P99" i="5" s="1"/>
  <c r="J99" i="5"/>
  <c r="K99" i="5" s="1"/>
  <c r="O98" i="5"/>
  <c r="P98" i="5" s="1"/>
  <c r="J98" i="5"/>
  <c r="K98" i="5" s="1"/>
  <c r="O97" i="5"/>
  <c r="P97" i="5" s="1"/>
  <c r="J97" i="5"/>
  <c r="K97" i="5"/>
  <c r="O96" i="5"/>
  <c r="P96" i="5" s="1"/>
  <c r="J96" i="5"/>
  <c r="K96" i="5"/>
  <c r="O95" i="5"/>
  <c r="P95" i="5" s="1"/>
  <c r="J95" i="5"/>
  <c r="K95" i="5"/>
  <c r="O94" i="5"/>
  <c r="P94" i="5" s="1"/>
  <c r="J94" i="5"/>
  <c r="K94" i="5" s="1"/>
  <c r="O93" i="5"/>
  <c r="P93" i="5" s="1"/>
  <c r="J93" i="5"/>
  <c r="K93" i="5" s="1"/>
  <c r="O92" i="5"/>
  <c r="P92" i="5" s="1"/>
  <c r="J92" i="5"/>
  <c r="K92" i="5" s="1"/>
  <c r="O91" i="5"/>
  <c r="P91" i="5" s="1"/>
  <c r="J91" i="5"/>
  <c r="K91" i="5" s="1"/>
  <c r="O90" i="5"/>
  <c r="P90" i="5" s="1"/>
  <c r="J90" i="5"/>
  <c r="K90" i="5"/>
  <c r="O89" i="5"/>
  <c r="P89" i="5" s="1"/>
  <c r="J89" i="5"/>
  <c r="K89" i="5"/>
  <c r="O88" i="5"/>
  <c r="P88" i="5" s="1"/>
  <c r="J88" i="5"/>
  <c r="K88" i="5" s="1"/>
  <c r="O87" i="5"/>
  <c r="P87" i="5" s="1"/>
  <c r="J87" i="5"/>
  <c r="K87" i="5" s="1"/>
  <c r="O86" i="5"/>
  <c r="P86" i="5" s="1"/>
  <c r="J86" i="5"/>
  <c r="K86" i="5" s="1"/>
  <c r="O85" i="5"/>
  <c r="P85" i="5" s="1"/>
  <c r="J85" i="5"/>
  <c r="K85" i="5" s="1"/>
  <c r="O84" i="5"/>
  <c r="P84" i="5" s="1"/>
  <c r="J84" i="5"/>
  <c r="K84" i="5" s="1"/>
  <c r="O83" i="5"/>
  <c r="P83" i="5" s="1"/>
  <c r="J83" i="5"/>
  <c r="K83" i="5" s="1"/>
  <c r="O82" i="5"/>
  <c r="P82" i="5" s="1"/>
  <c r="J82" i="5"/>
  <c r="K82" i="5" s="1"/>
  <c r="O81" i="5"/>
  <c r="P81" i="5" s="1"/>
  <c r="J81" i="5"/>
  <c r="K81" i="5" s="1"/>
  <c r="O80" i="5"/>
  <c r="P80" i="5" s="1"/>
  <c r="J80" i="5"/>
  <c r="K80" i="5" s="1"/>
  <c r="O79" i="5"/>
  <c r="P79" i="5" s="1"/>
  <c r="J79" i="5"/>
  <c r="K79" i="5" s="1"/>
  <c r="O78" i="5"/>
  <c r="P78" i="5" s="1"/>
  <c r="J78" i="5"/>
  <c r="K78" i="5" s="1"/>
  <c r="O77" i="5"/>
  <c r="P77" i="5" s="1"/>
  <c r="J77" i="5"/>
  <c r="K77" i="5" s="1"/>
  <c r="O76" i="5"/>
  <c r="P76" i="5" s="1"/>
  <c r="J76" i="5"/>
  <c r="K76" i="5" s="1"/>
  <c r="O75" i="5"/>
  <c r="P75" i="5" s="1"/>
  <c r="J75" i="5"/>
  <c r="K75" i="5" s="1"/>
  <c r="O74" i="5"/>
  <c r="P74" i="5" s="1"/>
  <c r="J74" i="5"/>
  <c r="K74" i="5" s="1"/>
  <c r="O73" i="5"/>
  <c r="P73" i="5" s="1"/>
  <c r="J73" i="5"/>
  <c r="K73" i="5" s="1"/>
  <c r="O72" i="5"/>
  <c r="P72" i="5" s="1"/>
  <c r="J72" i="5"/>
  <c r="K72" i="5" s="1"/>
  <c r="O71" i="5"/>
  <c r="P71" i="5" s="1"/>
  <c r="J71" i="5"/>
  <c r="K71" i="5" s="1"/>
  <c r="O70" i="5"/>
  <c r="P70" i="5" s="1"/>
  <c r="J70" i="5"/>
  <c r="K70" i="5" s="1"/>
  <c r="O69" i="5"/>
  <c r="P69" i="5" s="1"/>
  <c r="J69" i="5"/>
  <c r="K69" i="5" s="1"/>
  <c r="O68" i="5"/>
  <c r="P68" i="5" s="1"/>
  <c r="J68" i="5"/>
  <c r="K68" i="5" s="1"/>
  <c r="O67" i="5"/>
  <c r="P67" i="5" s="1"/>
  <c r="J67" i="5"/>
  <c r="K67" i="5" s="1"/>
  <c r="O66" i="5"/>
  <c r="P66" i="5" s="1"/>
  <c r="J66" i="5"/>
  <c r="K66" i="5" s="1"/>
  <c r="O65" i="5"/>
  <c r="P65" i="5" s="1"/>
  <c r="J65" i="5"/>
  <c r="K65" i="5" s="1"/>
  <c r="O64" i="5"/>
  <c r="P64" i="5" s="1"/>
  <c r="J64" i="5"/>
  <c r="K64" i="5" s="1"/>
  <c r="O63" i="5"/>
  <c r="P63" i="5" s="1"/>
  <c r="J63" i="5"/>
  <c r="K63" i="5" s="1"/>
  <c r="O62" i="5"/>
  <c r="P62" i="5" s="1"/>
  <c r="J62" i="5"/>
  <c r="K62" i="5" s="1"/>
  <c r="O61" i="5"/>
  <c r="P61" i="5" s="1"/>
  <c r="J61" i="5"/>
  <c r="K61" i="5" s="1"/>
  <c r="O60" i="5"/>
  <c r="P60" i="5" s="1"/>
  <c r="J60" i="5"/>
  <c r="K60" i="5" s="1"/>
  <c r="O59" i="5"/>
  <c r="P59" i="5" s="1"/>
  <c r="J59" i="5"/>
  <c r="K59" i="5" s="1"/>
  <c r="O58" i="5"/>
  <c r="P58" i="5" s="1"/>
  <c r="J58" i="5"/>
  <c r="K58" i="5" s="1"/>
  <c r="O57" i="5"/>
  <c r="P57" i="5" s="1"/>
  <c r="J57" i="5"/>
  <c r="K57" i="5" s="1"/>
  <c r="O56" i="5"/>
  <c r="P56" i="5" s="1"/>
  <c r="J56" i="5"/>
  <c r="K56" i="5" s="1"/>
  <c r="O55" i="5"/>
  <c r="P55" i="5" s="1"/>
  <c r="J55" i="5"/>
  <c r="K55" i="5" s="1"/>
  <c r="O54" i="5"/>
  <c r="P54" i="5" s="1"/>
  <c r="J54" i="5"/>
  <c r="K54" i="5" s="1"/>
  <c r="O53" i="5"/>
  <c r="P53" i="5" s="1"/>
  <c r="J53" i="5"/>
  <c r="K53" i="5" s="1"/>
  <c r="O52" i="5"/>
  <c r="P52" i="5" s="1"/>
  <c r="J52" i="5"/>
  <c r="K52" i="5" s="1"/>
  <c r="O51" i="5"/>
  <c r="P51" i="5" s="1"/>
  <c r="J51" i="5"/>
  <c r="K51" i="5" s="1"/>
  <c r="O50" i="5"/>
  <c r="P50" i="5" s="1"/>
  <c r="J50" i="5"/>
  <c r="K50" i="5" s="1"/>
  <c r="O49" i="5"/>
  <c r="P49" i="5" s="1"/>
  <c r="J49" i="5"/>
  <c r="K49" i="5" s="1"/>
  <c r="O48" i="5"/>
  <c r="P48" i="5" s="1"/>
  <c r="J48" i="5"/>
  <c r="K48" i="5" s="1"/>
  <c r="O47" i="5"/>
  <c r="P47" i="5" s="1"/>
  <c r="J47" i="5"/>
  <c r="K47" i="5" s="1"/>
  <c r="O46" i="5"/>
  <c r="P46" i="5" s="1"/>
  <c r="J46" i="5"/>
  <c r="K46" i="5" s="1"/>
  <c r="O45" i="5"/>
  <c r="P45" i="5" s="1"/>
  <c r="J45" i="5"/>
  <c r="K45" i="5" s="1"/>
  <c r="O44" i="5"/>
  <c r="P44" i="5" s="1"/>
  <c r="J44" i="5"/>
  <c r="K44" i="5" s="1"/>
  <c r="O43" i="5"/>
  <c r="P43" i="5" s="1"/>
  <c r="J43" i="5"/>
  <c r="K43" i="5" s="1"/>
  <c r="O42" i="5"/>
  <c r="P42" i="5" s="1"/>
  <c r="J42" i="5"/>
  <c r="K42" i="5" s="1"/>
  <c r="O41" i="5"/>
  <c r="P41" i="5" s="1"/>
  <c r="J41" i="5"/>
  <c r="K41" i="5" s="1"/>
  <c r="O40" i="5"/>
  <c r="P40" i="5" s="1"/>
  <c r="J40" i="5"/>
  <c r="K40" i="5" s="1"/>
  <c r="O39" i="5"/>
  <c r="P39" i="5" s="1"/>
  <c r="J39" i="5"/>
  <c r="K39" i="5" s="1"/>
  <c r="O38" i="5"/>
  <c r="P38" i="5" s="1"/>
  <c r="J38" i="5"/>
  <c r="K38" i="5" s="1"/>
  <c r="O37" i="5"/>
  <c r="P37" i="5" s="1"/>
  <c r="J37" i="5"/>
  <c r="K37" i="5" s="1"/>
  <c r="O36" i="5"/>
  <c r="P36" i="5" s="1"/>
  <c r="J36" i="5"/>
  <c r="K36" i="5" s="1"/>
  <c r="O35" i="5"/>
  <c r="P35" i="5" s="1"/>
  <c r="J35" i="5"/>
  <c r="K35" i="5" s="1"/>
  <c r="O34" i="5"/>
  <c r="P34" i="5" s="1"/>
  <c r="J34" i="5"/>
  <c r="K34" i="5" s="1"/>
  <c r="O33" i="5"/>
  <c r="P33" i="5" s="1"/>
  <c r="J33" i="5"/>
  <c r="K33" i="5" s="1"/>
  <c r="O32" i="5"/>
  <c r="P32" i="5" s="1"/>
  <c r="J32" i="5"/>
  <c r="K32" i="5" s="1"/>
  <c r="O31" i="5"/>
  <c r="P31" i="5" s="1"/>
  <c r="J31" i="5"/>
  <c r="K31" i="5" s="1"/>
  <c r="O30" i="5"/>
  <c r="P30" i="5" s="1"/>
  <c r="J30" i="5"/>
  <c r="K30" i="5" s="1"/>
  <c r="O29" i="5"/>
  <c r="P29" i="5" s="1"/>
  <c r="J29" i="5"/>
  <c r="K29" i="5" s="1"/>
  <c r="O28" i="5"/>
  <c r="P28" i="5" s="1"/>
  <c r="J28" i="5"/>
  <c r="K28" i="5" s="1"/>
  <c r="O27" i="5"/>
  <c r="P27" i="5" s="1"/>
  <c r="J27" i="5"/>
  <c r="K27" i="5" s="1"/>
  <c r="O26" i="5"/>
  <c r="P26" i="5" s="1"/>
  <c r="J26" i="5"/>
  <c r="K26" i="5" s="1"/>
  <c r="O25" i="5"/>
  <c r="P25" i="5" s="1"/>
  <c r="J25" i="5"/>
  <c r="K25" i="5" s="1"/>
  <c r="O24" i="5"/>
  <c r="P24" i="5" s="1"/>
  <c r="J24" i="5"/>
  <c r="K24" i="5" s="1"/>
  <c r="O23" i="5"/>
  <c r="P23" i="5" s="1"/>
  <c r="J23" i="5"/>
  <c r="K23" i="5" s="1"/>
  <c r="O22" i="5"/>
  <c r="P22" i="5" s="1"/>
  <c r="J22" i="5"/>
  <c r="K22" i="5" s="1"/>
  <c r="O21" i="5"/>
  <c r="P21" i="5" s="1"/>
  <c r="J21" i="5"/>
  <c r="K21" i="5" s="1"/>
  <c r="O20" i="5"/>
  <c r="P20" i="5" s="1"/>
  <c r="J20" i="5"/>
  <c r="K20" i="5" s="1"/>
  <c r="O19" i="5"/>
  <c r="P19" i="5" s="1"/>
  <c r="J19" i="5"/>
  <c r="K19" i="5" s="1"/>
  <c r="O18" i="5"/>
  <c r="P18" i="5" s="1"/>
  <c r="J18" i="5"/>
  <c r="K18" i="5" s="1"/>
  <c r="O17" i="5"/>
  <c r="P17" i="5" s="1"/>
  <c r="J17" i="5"/>
  <c r="K17" i="5" s="1"/>
  <c r="O16" i="5"/>
  <c r="P16" i="5" s="1"/>
  <c r="J16" i="5"/>
  <c r="K16" i="5" s="1"/>
  <c r="O15" i="5"/>
  <c r="P15" i="5" s="1"/>
  <c r="J15" i="5"/>
  <c r="K15" i="5" s="1"/>
  <c r="O14" i="5"/>
  <c r="P14" i="5" s="1"/>
  <c r="J14" i="5"/>
  <c r="K14" i="5"/>
  <c r="O13" i="5"/>
  <c r="P13" i="5" s="1"/>
  <c r="J13" i="5"/>
  <c r="K13" i="5" s="1"/>
  <c r="O12" i="5"/>
  <c r="P12" i="5" s="1"/>
  <c r="J12" i="5"/>
  <c r="K12" i="5" s="1"/>
  <c r="O11" i="5"/>
  <c r="P11" i="5" s="1"/>
  <c r="J11" i="5"/>
  <c r="K11" i="5"/>
  <c r="O10" i="5"/>
  <c r="P10" i="5" s="1"/>
  <c r="J10" i="5"/>
  <c r="K10" i="5" s="1"/>
  <c r="O9" i="5"/>
  <c r="P9" i="5" s="1"/>
  <c r="J9" i="5"/>
  <c r="K9" i="5" s="1"/>
  <c r="O8" i="5"/>
  <c r="P8" i="5" s="1"/>
  <c r="J8" i="5"/>
  <c r="K8" i="5" s="1"/>
  <c r="O7" i="5"/>
  <c r="P7" i="5" s="1"/>
  <c r="J7" i="5"/>
  <c r="K7" i="5" s="1"/>
  <c r="O6" i="5"/>
  <c r="P6" i="5" s="1"/>
  <c r="J6" i="5"/>
  <c r="K6" i="5" s="1"/>
  <c r="O5" i="5"/>
  <c r="P5" i="5" s="1"/>
  <c r="J5" i="5"/>
  <c r="K5" i="5" s="1"/>
  <c r="O4" i="5"/>
  <c r="P4" i="5" s="1"/>
  <c r="J4" i="5"/>
  <c r="K4" i="5" s="1"/>
  <c r="O3" i="5"/>
  <c r="P3" i="5" s="1"/>
  <c r="J3" i="5"/>
  <c r="K3" i="5" s="1"/>
  <c r="AE59" i="4"/>
  <c r="AF59" i="4" s="1"/>
  <c r="T59" i="4"/>
  <c r="L59" i="4"/>
  <c r="G59" i="4"/>
  <c r="H59" i="4" s="1"/>
  <c r="AE58" i="4"/>
  <c r="AF58" i="4" s="1"/>
  <c r="T58" i="4"/>
  <c r="L58" i="4"/>
  <c r="G58" i="4"/>
  <c r="H58" i="4" s="1"/>
  <c r="AE57" i="4"/>
  <c r="AF57" i="4" s="1"/>
  <c r="T57" i="4"/>
  <c r="L57" i="4"/>
  <c r="G57" i="4"/>
  <c r="H57" i="4" s="1"/>
  <c r="AE56" i="4"/>
  <c r="AF56" i="4" s="1"/>
  <c r="T56" i="4"/>
  <c r="L56" i="4"/>
  <c r="G56" i="4"/>
  <c r="H56" i="4" s="1"/>
  <c r="AE55" i="4"/>
  <c r="AF55" i="4" s="1"/>
  <c r="T55" i="4"/>
  <c r="L55" i="4"/>
  <c r="G55" i="4"/>
  <c r="H55" i="4" s="1"/>
  <c r="AE54" i="4"/>
  <c r="AF54" i="4" s="1"/>
  <c r="T54" i="4"/>
  <c r="L54" i="4"/>
  <c r="G54" i="4"/>
  <c r="H54" i="4" s="1"/>
  <c r="AE53" i="4"/>
  <c r="AF53" i="4" s="1"/>
  <c r="T53" i="4"/>
  <c r="L53" i="4"/>
  <c r="G53" i="4"/>
  <c r="H53" i="4" s="1"/>
  <c r="AE52" i="4"/>
  <c r="AF52" i="4" s="1"/>
  <c r="T52" i="4"/>
  <c r="L52" i="4"/>
  <c r="G52" i="4"/>
  <c r="H52" i="4" s="1"/>
  <c r="AE51" i="4"/>
  <c r="AF51" i="4" s="1"/>
  <c r="T51" i="4"/>
  <c r="L51" i="4"/>
  <c r="G51" i="4"/>
  <c r="H51" i="4" s="1"/>
  <c r="AE50" i="4"/>
  <c r="AF50" i="4" s="1"/>
  <c r="T50" i="4"/>
  <c r="L50" i="4"/>
  <c r="G50" i="4"/>
  <c r="H50" i="4" s="1"/>
  <c r="AE49" i="4"/>
  <c r="AF49" i="4" s="1"/>
  <c r="T49" i="4"/>
  <c r="L49" i="4"/>
  <c r="G49" i="4"/>
  <c r="H49" i="4" s="1"/>
  <c r="AE48" i="4"/>
  <c r="AF48" i="4" s="1"/>
  <c r="T48" i="4"/>
  <c r="L48" i="4"/>
  <c r="G48" i="4"/>
  <c r="H48" i="4" s="1"/>
  <c r="AE47" i="4"/>
  <c r="AF47" i="4" s="1"/>
  <c r="T47" i="4"/>
  <c r="L47" i="4"/>
  <c r="G47" i="4"/>
  <c r="H47" i="4" s="1"/>
  <c r="AE46" i="4"/>
  <c r="AF46" i="4" s="1"/>
  <c r="T46" i="4"/>
  <c r="L46" i="4"/>
  <c r="G46" i="4"/>
  <c r="H46" i="4" s="1"/>
  <c r="AE45" i="4"/>
  <c r="AF45" i="4" s="1"/>
  <c r="T45" i="4"/>
  <c r="L45" i="4"/>
  <c r="G45" i="4"/>
  <c r="H45" i="4" s="1"/>
  <c r="AE44" i="4"/>
  <c r="AF44" i="4" s="1"/>
  <c r="T44" i="4"/>
  <c r="L44" i="4"/>
  <c r="G44" i="4"/>
  <c r="H44" i="4" s="1"/>
  <c r="AE43" i="4"/>
  <c r="AF43" i="4" s="1"/>
  <c r="T43" i="4"/>
  <c r="L43" i="4"/>
  <c r="G43" i="4"/>
  <c r="H43" i="4" s="1"/>
  <c r="AE42" i="4"/>
  <c r="AF42" i="4" s="1"/>
  <c r="T42" i="4"/>
  <c r="L42" i="4"/>
  <c r="G42" i="4"/>
  <c r="H42" i="4" s="1"/>
  <c r="AE41" i="4"/>
  <c r="AF41" i="4" s="1"/>
  <c r="T41" i="4"/>
  <c r="L41" i="4"/>
  <c r="G41" i="4"/>
  <c r="H41" i="4" s="1"/>
  <c r="AE40" i="4"/>
  <c r="AF40" i="4" s="1"/>
  <c r="T40" i="4"/>
  <c r="L40" i="4"/>
  <c r="G40" i="4"/>
  <c r="H40" i="4" s="1"/>
  <c r="AE39" i="4"/>
  <c r="AF39" i="4" s="1"/>
  <c r="T39" i="4"/>
  <c r="L39" i="4"/>
  <c r="G39" i="4"/>
  <c r="H39" i="4" s="1"/>
  <c r="AE38" i="4"/>
  <c r="AF38" i="4" s="1"/>
  <c r="T38" i="4"/>
  <c r="L38" i="4"/>
  <c r="G38" i="4"/>
  <c r="H38" i="4" s="1"/>
  <c r="AE37" i="4"/>
  <c r="AF37" i="4" s="1"/>
  <c r="T37" i="4"/>
  <c r="L37" i="4"/>
  <c r="G37" i="4"/>
  <c r="H37" i="4" s="1"/>
  <c r="AE36" i="4"/>
  <c r="AF36" i="4" s="1"/>
  <c r="T36" i="4"/>
  <c r="L36" i="4"/>
  <c r="G36" i="4"/>
  <c r="H36" i="4" s="1"/>
  <c r="AE35" i="4"/>
  <c r="AF35" i="4" s="1"/>
  <c r="T35" i="4"/>
  <c r="L35" i="4"/>
  <c r="G35" i="4"/>
  <c r="H35" i="4" s="1"/>
  <c r="AE34" i="4"/>
  <c r="AF34" i="4" s="1"/>
  <c r="T34" i="4"/>
  <c r="L34" i="4"/>
  <c r="G34" i="4"/>
  <c r="H34" i="4" s="1"/>
  <c r="AE33" i="4"/>
  <c r="AF33" i="4" s="1"/>
  <c r="T33" i="4"/>
  <c r="L33" i="4"/>
  <c r="G33" i="4"/>
  <c r="H33" i="4" s="1"/>
  <c r="AE32" i="4"/>
  <c r="AF32" i="4" s="1"/>
  <c r="T32" i="4"/>
  <c r="L32" i="4"/>
  <c r="G32" i="4"/>
  <c r="H32" i="4" s="1"/>
  <c r="AE31" i="4"/>
  <c r="AF31" i="4" s="1"/>
  <c r="T31" i="4"/>
  <c r="L31" i="4"/>
  <c r="G31" i="4"/>
  <c r="H31" i="4" s="1"/>
  <c r="AE30" i="4"/>
  <c r="AF30" i="4" s="1"/>
  <c r="T30" i="4"/>
  <c r="L30" i="4"/>
  <c r="G30" i="4"/>
  <c r="H30" i="4" s="1"/>
  <c r="AE29" i="4"/>
  <c r="AF29" i="4" s="1"/>
  <c r="T29" i="4"/>
  <c r="L29" i="4"/>
  <c r="G29" i="4"/>
  <c r="H29" i="4" s="1"/>
  <c r="AE28" i="4"/>
  <c r="AF28" i="4" s="1"/>
  <c r="T28" i="4"/>
  <c r="L28" i="4"/>
  <c r="G28" i="4"/>
  <c r="H28" i="4" s="1"/>
  <c r="AE27" i="4"/>
  <c r="AF27" i="4" s="1"/>
  <c r="T27" i="4"/>
  <c r="L27" i="4"/>
  <c r="G27" i="4"/>
  <c r="H27" i="4" s="1"/>
  <c r="AE26" i="4"/>
  <c r="AF26" i="4" s="1"/>
  <c r="T26" i="4"/>
  <c r="L26" i="4"/>
  <c r="G26" i="4"/>
  <c r="H26" i="4" s="1"/>
  <c r="AE25" i="4"/>
  <c r="AF25" i="4" s="1"/>
  <c r="T25" i="4"/>
  <c r="L25" i="4"/>
  <c r="G25" i="4"/>
  <c r="H25" i="4" s="1"/>
  <c r="AE24" i="4"/>
  <c r="AF24" i="4" s="1"/>
  <c r="T24" i="4"/>
  <c r="L24" i="4"/>
  <c r="G24" i="4"/>
  <c r="H24" i="4" s="1"/>
  <c r="AE23" i="4"/>
  <c r="AF23" i="4" s="1"/>
  <c r="T23" i="4"/>
  <c r="L23" i="4"/>
  <c r="G23" i="4"/>
  <c r="H23" i="4" s="1"/>
  <c r="AE22" i="4"/>
  <c r="AF22" i="4" s="1"/>
  <c r="T22" i="4"/>
  <c r="L22" i="4"/>
  <c r="G22" i="4"/>
  <c r="H22" i="4" s="1"/>
  <c r="AE21" i="4"/>
  <c r="AF21" i="4" s="1"/>
  <c r="T21" i="4"/>
  <c r="L21" i="4"/>
  <c r="G21" i="4"/>
  <c r="H21" i="4" s="1"/>
  <c r="AE20" i="4"/>
  <c r="AF20" i="4" s="1"/>
  <c r="T20" i="4"/>
  <c r="L20" i="4"/>
  <c r="G20" i="4"/>
  <c r="H20" i="4" s="1"/>
  <c r="AE19" i="4"/>
  <c r="AF19" i="4" s="1"/>
  <c r="T19" i="4"/>
  <c r="L19" i="4"/>
  <c r="G19" i="4"/>
  <c r="H19" i="4" s="1"/>
  <c r="AE18" i="4"/>
  <c r="AF18" i="4" s="1"/>
  <c r="T18" i="4"/>
  <c r="L18" i="4"/>
  <c r="G18" i="4"/>
  <c r="H18" i="4" s="1"/>
  <c r="AE17" i="4"/>
  <c r="AF17" i="4" s="1"/>
  <c r="T17" i="4"/>
  <c r="L17" i="4"/>
  <c r="G17" i="4"/>
  <c r="H17" i="4" s="1"/>
  <c r="AE16" i="4"/>
  <c r="AF16" i="4" s="1"/>
  <c r="T16" i="4"/>
  <c r="L16" i="4"/>
  <c r="G16" i="4"/>
  <c r="H16" i="4" s="1"/>
  <c r="AE15" i="4"/>
  <c r="AF15" i="4" s="1"/>
  <c r="T15" i="4"/>
  <c r="L15" i="4"/>
  <c r="G15" i="4"/>
  <c r="H15" i="4" s="1"/>
  <c r="AE14" i="4"/>
  <c r="AF14" i="4" s="1"/>
  <c r="T14" i="4"/>
  <c r="L14" i="4"/>
  <c r="G14" i="4"/>
  <c r="H14" i="4" s="1"/>
  <c r="AE13" i="4"/>
  <c r="AF13" i="4" s="1"/>
  <c r="T13" i="4"/>
  <c r="L13" i="4"/>
  <c r="G13" i="4"/>
  <c r="H13" i="4" s="1"/>
  <c r="AE12" i="4"/>
  <c r="AF12" i="4" s="1"/>
  <c r="T12" i="4"/>
  <c r="L12" i="4"/>
  <c r="G12" i="4"/>
  <c r="H12" i="4" s="1"/>
  <c r="AE11" i="4"/>
  <c r="AF11" i="4" s="1"/>
  <c r="T11" i="4"/>
  <c r="L11" i="4"/>
  <c r="G11" i="4"/>
  <c r="H11" i="4" s="1"/>
  <c r="AE10" i="4"/>
  <c r="AF10" i="4" s="1"/>
  <c r="T10" i="4"/>
  <c r="L10" i="4"/>
  <c r="G10" i="4"/>
  <c r="H10" i="4" s="1"/>
  <c r="AE9" i="4"/>
  <c r="AF9" i="4" s="1"/>
  <c r="T9" i="4"/>
  <c r="L9" i="4"/>
  <c r="G9" i="4"/>
  <c r="H9" i="4" s="1"/>
  <c r="AE8" i="4"/>
  <c r="AF8" i="4" s="1"/>
  <c r="T8" i="4"/>
  <c r="L8" i="4"/>
  <c r="G8" i="4"/>
  <c r="H8" i="4" s="1"/>
  <c r="AE7" i="4"/>
  <c r="AF7" i="4" s="1"/>
  <c r="T7" i="4"/>
  <c r="L7" i="4"/>
  <c r="G7" i="4"/>
  <c r="H7" i="4" s="1"/>
  <c r="AE6" i="4"/>
  <c r="AF6" i="4" s="1"/>
  <c r="T6" i="4"/>
  <c r="L6" i="4"/>
  <c r="G6" i="4"/>
  <c r="H6" i="4" s="1"/>
  <c r="AE5" i="4"/>
  <c r="AF5" i="4" s="1"/>
  <c r="T5" i="4"/>
  <c r="L5" i="4"/>
  <c r="G5" i="4"/>
  <c r="H5" i="4" s="1"/>
  <c r="AE4" i="4"/>
  <c r="AF4" i="4" s="1"/>
  <c r="T4" i="4"/>
  <c r="L4" i="4"/>
  <c r="G4" i="4"/>
  <c r="H4" i="4" s="1"/>
  <c r="AE3" i="4"/>
  <c r="AF3" i="4" s="1"/>
  <c r="T3" i="4"/>
  <c r="L3" i="4"/>
  <c r="G3" i="4"/>
  <c r="H3" i="4" s="1"/>
  <c r="T73" i="3"/>
  <c r="U73" i="3" s="1"/>
  <c r="O73" i="3"/>
  <c r="P73" i="3" s="1"/>
  <c r="T72" i="3"/>
  <c r="U72" i="3" s="1"/>
  <c r="O72" i="3"/>
  <c r="P72" i="3" s="1"/>
  <c r="T71" i="3"/>
  <c r="U71" i="3" s="1"/>
  <c r="O71" i="3"/>
  <c r="P71" i="3" s="1"/>
  <c r="T70" i="3"/>
  <c r="U70" i="3" s="1"/>
  <c r="O70" i="3"/>
  <c r="P70" i="3" s="1"/>
  <c r="T69" i="3"/>
  <c r="U69" i="3" s="1"/>
  <c r="O69" i="3"/>
  <c r="P69" i="3" s="1"/>
  <c r="T68" i="3"/>
  <c r="U68" i="3" s="1"/>
  <c r="O68" i="3"/>
  <c r="P68" i="3" s="1"/>
  <c r="T67" i="3"/>
  <c r="U67" i="3" s="1"/>
  <c r="O67" i="3"/>
  <c r="P67" i="3" s="1"/>
  <c r="T66" i="3"/>
  <c r="U66" i="3" s="1"/>
  <c r="O66" i="3"/>
  <c r="P66" i="3" s="1"/>
  <c r="T65" i="3"/>
  <c r="U65" i="3" s="1"/>
  <c r="O65" i="3"/>
  <c r="P65" i="3" s="1"/>
  <c r="T64" i="3"/>
  <c r="U64" i="3" s="1"/>
  <c r="O64" i="3"/>
  <c r="P64" i="3" s="1"/>
  <c r="T63" i="3"/>
  <c r="U63" i="3" s="1"/>
  <c r="O63" i="3"/>
  <c r="P63" i="3" s="1"/>
  <c r="T62" i="3"/>
  <c r="U62" i="3" s="1"/>
  <c r="O62" i="3"/>
  <c r="P62" i="3" s="1"/>
  <c r="T61" i="3"/>
  <c r="U61" i="3" s="1"/>
  <c r="O61" i="3"/>
  <c r="P61" i="3" s="1"/>
  <c r="T60" i="3"/>
  <c r="U60" i="3" s="1"/>
  <c r="O60" i="3"/>
  <c r="P60" i="3" s="1"/>
  <c r="T59" i="3"/>
  <c r="U59" i="3" s="1"/>
  <c r="O59" i="3"/>
  <c r="P59" i="3" s="1"/>
  <c r="T58" i="3"/>
  <c r="U58" i="3" s="1"/>
  <c r="O58" i="3"/>
  <c r="P58" i="3" s="1"/>
  <c r="T57" i="3"/>
  <c r="U57" i="3" s="1"/>
  <c r="O57" i="3"/>
  <c r="P57" i="3" s="1"/>
  <c r="T56" i="3"/>
  <c r="U56" i="3" s="1"/>
  <c r="O56" i="3"/>
  <c r="P56" i="3" s="1"/>
  <c r="T55" i="3"/>
  <c r="U55" i="3" s="1"/>
  <c r="O55" i="3"/>
  <c r="P55" i="3" s="1"/>
  <c r="T54" i="3"/>
  <c r="U54" i="3" s="1"/>
  <c r="O54" i="3"/>
  <c r="P54" i="3" s="1"/>
  <c r="T53" i="3"/>
  <c r="U53" i="3" s="1"/>
  <c r="O53" i="3"/>
  <c r="P53" i="3" s="1"/>
  <c r="T52" i="3"/>
  <c r="U52" i="3" s="1"/>
  <c r="O52" i="3"/>
  <c r="P52" i="3" s="1"/>
  <c r="T51" i="3"/>
  <c r="U51" i="3" s="1"/>
  <c r="O51" i="3"/>
  <c r="P51" i="3" s="1"/>
  <c r="T50" i="3"/>
  <c r="U50" i="3" s="1"/>
  <c r="O50" i="3"/>
  <c r="P50" i="3" s="1"/>
  <c r="T49" i="3"/>
  <c r="U49" i="3" s="1"/>
  <c r="O49" i="3"/>
  <c r="P49" i="3" s="1"/>
  <c r="T48" i="3"/>
  <c r="U48" i="3" s="1"/>
  <c r="O48" i="3"/>
  <c r="P48" i="3" s="1"/>
  <c r="T47" i="3"/>
  <c r="U47" i="3" s="1"/>
  <c r="O47" i="3"/>
  <c r="P47" i="3" s="1"/>
  <c r="T46" i="3"/>
  <c r="U46" i="3" s="1"/>
  <c r="O46" i="3"/>
  <c r="P46" i="3" s="1"/>
  <c r="T45" i="3"/>
  <c r="U45" i="3" s="1"/>
  <c r="O45" i="3"/>
  <c r="P45" i="3" s="1"/>
  <c r="T44" i="3"/>
  <c r="U44" i="3" s="1"/>
  <c r="O44" i="3"/>
  <c r="P44" i="3" s="1"/>
  <c r="T43" i="3"/>
  <c r="U43" i="3" s="1"/>
  <c r="O43" i="3"/>
  <c r="P43" i="3" s="1"/>
  <c r="T42" i="3"/>
  <c r="U42" i="3" s="1"/>
  <c r="O42" i="3"/>
  <c r="P42" i="3" s="1"/>
  <c r="T41" i="3"/>
  <c r="U41" i="3" s="1"/>
  <c r="O41" i="3"/>
  <c r="P41" i="3" s="1"/>
  <c r="T40" i="3"/>
  <c r="U40" i="3" s="1"/>
  <c r="O40" i="3"/>
  <c r="P40" i="3" s="1"/>
  <c r="T39" i="3"/>
  <c r="U39" i="3" s="1"/>
  <c r="O39" i="3"/>
  <c r="P39" i="3" s="1"/>
  <c r="T38" i="3"/>
  <c r="U38" i="3" s="1"/>
  <c r="O38" i="3"/>
  <c r="P38" i="3" s="1"/>
  <c r="T37" i="3"/>
  <c r="U37" i="3" s="1"/>
  <c r="O37" i="3"/>
  <c r="P37" i="3" s="1"/>
  <c r="T36" i="3"/>
  <c r="U36" i="3" s="1"/>
  <c r="O36" i="3"/>
  <c r="P36" i="3" s="1"/>
  <c r="T35" i="3"/>
  <c r="U35" i="3" s="1"/>
  <c r="O35" i="3"/>
  <c r="P35" i="3" s="1"/>
  <c r="T34" i="3"/>
  <c r="U34" i="3" s="1"/>
  <c r="O34" i="3"/>
  <c r="P34" i="3" s="1"/>
  <c r="T33" i="3"/>
  <c r="U33" i="3" s="1"/>
  <c r="O33" i="3"/>
  <c r="P33" i="3" s="1"/>
  <c r="T32" i="3"/>
  <c r="U32" i="3" s="1"/>
  <c r="O32" i="3"/>
  <c r="P32" i="3" s="1"/>
  <c r="T31" i="3"/>
  <c r="U31" i="3" s="1"/>
  <c r="O31" i="3"/>
  <c r="P31" i="3" s="1"/>
  <c r="T30" i="3"/>
  <c r="U30" i="3" s="1"/>
  <c r="O30" i="3"/>
  <c r="P30" i="3" s="1"/>
  <c r="T29" i="3"/>
  <c r="U29" i="3" s="1"/>
  <c r="O29" i="3"/>
  <c r="P29" i="3" s="1"/>
  <c r="T28" i="3"/>
  <c r="U28" i="3" s="1"/>
  <c r="O28" i="3"/>
  <c r="P28" i="3" s="1"/>
  <c r="T27" i="3"/>
  <c r="U27" i="3" s="1"/>
  <c r="O27" i="3"/>
  <c r="P27" i="3" s="1"/>
  <c r="T26" i="3"/>
  <c r="U26" i="3" s="1"/>
  <c r="O26" i="3"/>
  <c r="P26" i="3" s="1"/>
  <c r="T25" i="3"/>
  <c r="U25" i="3" s="1"/>
  <c r="O25" i="3"/>
  <c r="P25" i="3" s="1"/>
  <c r="T24" i="3"/>
  <c r="U24" i="3" s="1"/>
  <c r="O24" i="3"/>
  <c r="P24" i="3" s="1"/>
  <c r="T23" i="3"/>
  <c r="U23" i="3" s="1"/>
  <c r="O23" i="3"/>
  <c r="P23" i="3" s="1"/>
  <c r="T22" i="3"/>
  <c r="U22" i="3" s="1"/>
  <c r="O22" i="3"/>
  <c r="P22" i="3" s="1"/>
  <c r="T21" i="3"/>
  <c r="U21" i="3" s="1"/>
  <c r="O21" i="3"/>
  <c r="P21" i="3" s="1"/>
  <c r="T20" i="3"/>
  <c r="U20" i="3" s="1"/>
  <c r="O20" i="3"/>
  <c r="P20" i="3" s="1"/>
  <c r="T19" i="3"/>
  <c r="U19" i="3" s="1"/>
  <c r="O19" i="3"/>
  <c r="P19" i="3" s="1"/>
  <c r="T18" i="3"/>
  <c r="U18" i="3" s="1"/>
  <c r="O18" i="3"/>
  <c r="P18" i="3" s="1"/>
  <c r="T17" i="3"/>
  <c r="U17" i="3" s="1"/>
  <c r="O17" i="3"/>
  <c r="P17" i="3" s="1"/>
  <c r="T16" i="3"/>
  <c r="U16" i="3" s="1"/>
  <c r="O16" i="3"/>
  <c r="P16" i="3" s="1"/>
  <c r="T15" i="3"/>
  <c r="U15" i="3" s="1"/>
  <c r="O15" i="3"/>
  <c r="P15" i="3" s="1"/>
  <c r="T14" i="3"/>
  <c r="U14" i="3" s="1"/>
  <c r="O14" i="3"/>
  <c r="P14" i="3" s="1"/>
  <c r="T13" i="3"/>
  <c r="U13" i="3" s="1"/>
  <c r="O13" i="3"/>
  <c r="P13" i="3" s="1"/>
  <c r="T12" i="3"/>
  <c r="U12" i="3" s="1"/>
  <c r="O12" i="3"/>
  <c r="P12" i="3" s="1"/>
  <c r="T11" i="3"/>
  <c r="U11" i="3" s="1"/>
  <c r="O11" i="3"/>
  <c r="P11" i="3" s="1"/>
  <c r="T10" i="3"/>
  <c r="U10" i="3" s="1"/>
  <c r="O10" i="3"/>
  <c r="P10" i="3" s="1"/>
  <c r="T9" i="3"/>
  <c r="U9" i="3" s="1"/>
  <c r="O9" i="3"/>
  <c r="P9" i="3" s="1"/>
  <c r="T8" i="3"/>
  <c r="U8" i="3" s="1"/>
  <c r="O8" i="3"/>
  <c r="P8" i="3" s="1"/>
  <c r="T7" i="3"/>
  <c r="U7" i="3" s="1"/>
  <c r="O7" i="3"/>
  <c r="P7" i="3" s="1"/>
  <c r="T6" i="3"/>
  <c r="U6" i="3" s="1"/>
  <c r="O6" i="3"/>
  <c r="P6" i="3" s="1"/>
  <c r="T5" i="3"/>
  <c r="U5" i="3" s="1"/>
  <c r="O5" i="3"/>
  <c r="P5" i="3" s="1"/>
  <c r="T4" i="3"/>
  <c r="U4" i="3" s="1"/>
  <c r="O4" i="3"/>
  <c r="P4" i="3" s="1"/>
  <c r="T3" i="3"/>
  <c r="U3" i="3" s="1"/>
  <c r="O3" i="3"/>
  <c r="P3" i="3" s="1"/>
  <c r="O2" i="5"/>
  <c r="P2" i="5" s="1"/>
  <c r="J2" i="5"/>
  <c r="K2" i="5" s="1"/>
  <c r="AE2" i="4"/>
  <c r="AF2" i="4" s="1"/>
  <c r="T2" i="4"/>
  <c r="L2" i="4"/>
  <c r="G2" i="4"/>
  <c r="H2" i="4" s="1"/>
  <c r="T2" i="3"/>
  <c r="U2" i="3" s="1"/>
  <c r="O2" i="3"/>
  <c r="P2" i="3" s="1"/>
  <c r="H14" i="2"/>
  <c r="H15" i="2"/>
  <c r="H16" i="2" s="1"/>
  <c r="H17" i="2" s="1"/>
  <c r="H18" i="2" s="1"/>
  <c r="C14" i="2"/>
  <c r="C15" i="2" s="1"/>
  <c r="C16" i="2" s="1"/>
  <c r="C17" i="2" s="1"/>
  <c r="C18" i="2" s="1"/>
  <c r="C19" i="2" s="1"/>
  <c r="B14" i="2"/>
  <c r="B15" i="2" s="1"/>
  <c r="B16" i="2" s="1"/>
  <c r="B17" i="2" s="1"/>
  <c r="B18" i="2" s="1"/>
  <c r="G10" i="2"/>
  <c r="G9" i="2"/>
  <c r="G11" i="2"/>
  <c r="G4" i="2"/>
  <c r="G3" i="2"/>
  <c r="G2" i="2"/>
  <c r="G14" i="2" s="1"/>
  <c r="F10" i="2"/>
  <c r="F9" i="2"/>
  <c r="F11" i="2"/>
  <c r="F4" i="2"/>
  <c r="F3" i="2"/>
  <c r="F2" i="2"/>
  <c r="F14" i="2" s="1"/>
  <c r="E10" i="2"/>
  <c r="E9" i="2"/>
  <c r="E11" i="2"/>
  <c r="E4" i="2"/>
  <c r="E3" i="2"/>
  <c r="E2" i="2"/>
  <c r="E14" i="2" s="1"/>
  <c r="D10" i="2"/>
  <c r="D9" i="2"/>
  <c r="D11" i="2"/>
  <c r="D4" i="2"/>
  <c r="D3" i="2"/>
  <c r="D2" i="2"/>
  <c r="R2" i="1"/>
  <c r="E15" i="2" l="1"/>
  <c r="D15" i="2"/>
  <c r="D16" i="2" s="1"/>
  <c r="D17" i="2" s="1"/>
  <c r="D18" i="2" s="1"/>
  <c r="D19" i="2" s="1"/>
  <c r="L98" i="5" s="1"/>
  <c r="F15" i="2"/>
  <c r="F16" i="2" s="1"/>
  <c r="F17" i="2" s="1"/>
  <c r="F18" i="2" s="1"/>
  <c r="F19" i="2" s="1"/>
  <c r="E16" i="2"/>
  <c r="E17" i="2" s="1"/>
  <c r="E18" i="2" s="1"/>
  <c r="E19" i="2" s="1"/>
  <c r="G15" i="2"/>
  <c r="G16" i="2" s="1"/>
  <c r="G17" i="2" s="1"/>
  <c r="G18" i="2" s="1"/>
  <c r="G19" i="2" s="1"/>
  <c r="R8" i="6"/>
  <c r="R4" i="6"/>
  <c r="Q51" i="3" l="1"/>
  <c r="L80" i="5"/>
  <c r="L42" i="5"/>
  <c r="L115" i="5"/>
  <c r="Q29" i="3"/>
  <c r="Q40" i="3"/>
  <c r="Q12" i="3"/>
  <c r="Q31" i="3"/>
  <c r="Q60" i="3"/>
  <c r="Q17" i="3"/>
  <c r="L118" i="5"/>
  <c r="Q38" i="3"/>
  <c r="X38" i="3" s="1"/>
  <c r="Q10" i="3"/>
  <c r="L97" i="5"/>
  <c r="L104" i="5"/>
  <c r="L51" i="5"/>
  <c r="L40" i="5"/>
  <c r="L64" i="5"/>
  <c r="Q52" i="3"/>
  <c r="Q71" i="3"/>
  <c r="L48" i="5"/>
  <c r="L13" i="5"/>
  <c r="L45" i="5"/>
  <c r="L74" i="5"/>
  <c r="L30" i="5"/>
  <c r="L28" i="5"/>
  <c r="L110" i="5"/>
  <c r="L112" i="5"/>
  <c r="L68" i="5"/>
  <c r="L108" i="5"/>
  <c r="L94" i="5"/>
  <c r="L33" i="5"/>
  <c r="L76" i="5"/>
  <c r="Q42" i="3"/>
  <c r="Q46" i="3"/>
  <c r="X46" i="3" s="1"/>
  <c r="L59" i="5"/>
  <c r="L27" i="5"/>
  <c r="L66" i="5"/>
  <c r="L56" i="5"/>
  <c r="Q18" i="3"/>
  <c r="L123" i="5"/>
  <c r="L29" i="5"/>
  <c r="L92" i="5"/>
  <c r="L21" i="5"/>
  <c r="Q64" i="3"/>
  <c r="L50" i="5"/>
  <c r="L96" i="5"/>
  <c r="Q61" i="3"/>
  <c r="X61" i="3" s="1"/>
  <c r="Q41" i="3"/>
  <c r="L87" i="5"/>
  <c r="Q15" i="3"/>
  <c r="Q22" i="3"/>
  <c r="L99" i="5"/>
  <c r="L106" i="5"/>
  <c r="Q70" i="3"/>
  <c r="Q9" i="3"/>
  <c r="Q72" i="3"/>
  <c r="L77" i="5"/>
  <c r="K10" i="6"/>
  <c r="R10" i="6" s="1"/>
  <c r="Q32" i="3"/>
  <c r="X32" i="3" s="1"/>
  <c r="L117" i="5"/>
  <c r="L32" i="5"/>
  <c r="Q49" i="3"/>
  <c r="L41" i="5"/>
  <c r="Q67" i="3"/>
  <c r="L17" i="5"/>
  <c r="L79" i="5"/>
  <c r="Q30" i="3"/>
  <c r="K13" i="6"/>
  <c r="L46" i="5"/>
  <c r="L35" i="5"/>
  <c r="L124" i="5"/>
  <c r="L31" i="5"/>
  <c r="L55" i="5"/>
  <c r="Q55" i="3"/>
  <c r="Q53" i="3"/>
  <c r="L39" i="5"/>
  <c r="Q50" i="3"/>
  <c r="L43" i="5"/>
  <c r="Q19" i="3"/>
  <c r="L37" i="5"/>
  <c r="S2" i="1"/>
  <c r="Q24" i="3"/>
  <c r="X24" i="3" s="1"/>
  <c r="L54" i="5"/>
  <c r="Q62" i="3"/>
  <c r="Q6" i="3"/>
  <c r="L16" i="5"/>
  <c r="Q56" i="3"/>
  <c r="L14" i="5"/>
  <c r="Q28" i="3"/>
  <c r="L10" i="5"/>
  <c r="L38" i="5"/>
  <c r="L47" i="5"/>
  <c r="L82" i="5"/>
  <c r="L69" i="5"/>
  <c r="L107" i="5"/>
  <c r="Q25" i="3"/>
  <c r="Q59" i="3"/>
  <c r="Q37" i="3"/>
  <c r="Q47" i="3"/>
  <c r="L73" i="5"/>
  <c r="L12" i="5"/>
  <c r="L121" i="5"/>
  <c r="Q34" i="3"/>
  <c r="L6" i="5"/>
  <c r="L143" i="5"/>
  <c r="L140" i="5"/>
  <c r="L129" i="5"/>
  <c r="L134" i="5"/>
  <c r="L132" i="5"/>
  <c r="L146" i="5"/>
  <c r="L137" i="5"/>
  <c r="L149" i="5"/>
  <c r="L135" i="5"/>
  <c r="L131" i="5"/>
  <c r="L128" i="5"/>
  <c r="L136" i="5"/>
  <c r="G5" i="7"/>
  <c r="AG3" i="4"/>
  <c r="AG15" i="4"/>
  <c r="AG27" i="4"/>
  <c r="AG39" i="4"/>
  <c r="AG51" i="4"/>
  <c r="U7" i="4"/>
  <c r="U19" i="4"/>
  <c r="U31" i="4"/>
  <c r="U43" i="4"/>
  <c r="U55" i="4"/>
  <c r="I11" i="4"/>
  <c r="I23" i="4"/>
  <c r="I35" i="4"/>
  <c r="I47" i="4"/>
  <c r="I59" i="4"/>
  <c r="I39" i="4"/>
  <c r="U25" i="4"/>
  <c r="U50" i="4"/>
  <c r="U27" i="4"/>
  <c r="U52" i="4"/>
  <c r="G3" i="7"/>
  <c r="AG38" i="4"/>
  <c r="I58" i="4"/>
  <c r="L130" i="5"/>
  <c r="G2" i="7"/>
  <c r="AG4" i="4"/>
  <c r="AG16" i="4"/>
  <c r="AG28" i="4"/>
  <c r="AG40" i="4"/>
  <c r="AG52" i="4"/>
  <c r="U8" i="4"/>
  <c r="U20" i="4"/>
  <c r="U32" i="4"/>
  <c r="U44" i="4"/>
  <c r="U56" i="4"/>
  <c r="I12" i="4"/>
  <c r="I24" i="4"/>
  <c r="I36" i="4"/>
  <c r="I48" i="4"/>
  <c r="I2" i="4"/>
  <c r="I3" i="4"/>
  <c r="AG20" i="4"/>
  <c r="AG44" i="4"/>
  <c r="U24" i="4"/>
  <c r="U2" i="4"/>
  <c r="I28" i="4"/>
  <c r="AG45" i="4"/>
  <c r="U13" i="4"/>
  <c r="I29" i="4"/>
  <c r="AG10" i="4"/>
  <c r="AG34" i="4"/>
  <c r="U26" i="4"/>
  <c r="I18" i="4"/>
  <c r="AG59" i="4"/>
  <c r="I7" i="4"/>
  <c r="AG36" i="4"/>
  <c r="U28" i="4"/>
  <c r="I32" i="4"/>
  <c r="AG25" i="4"/>
  <c r="U5" i="4"/>
  <c r="I9" i="4"/>
  <c r="I57" i="4"/>
  <c r="AG50" i="4"/>
  <c r="U18" i="4"/>
  <c r="L138" i="5"/>
  <c r="AG5" i="4"/>
  <c r="AG17" i="4"/>
  <c r="AG29" i="4"/>
  <c r="AG41" i="4"/>
  <c r="AG53" i="4"/>
  <c r="U9" i="4"/>
  <c r="U21" i="4"/>
  <c r="U33" i="4"/>
  <c r="AN33" i="4" s="1"/>
  <c r="U45" i="4"/>
  <c r="U57" i="4"/>
  <c r="I13" i="4"/>
  <c r="I25" i="4"/>
  <c r="I37" i="4"/>
  <c r="I49" i="4"/>
  <c r="I27" i="4"/>
  <c r="U48" i="4"/>
  <c r="I4" i="4"/>
  <c r="AG57" i="4"/>
  <c r="U49" i="4"/>
  <c r="I53" i="4"/>
  <c r="AG58" i="4"/>
  <c r="I30" i="4"/>
  <c r="AG11" i="4"/>
  <c r="U51" i="4"/>
  <c r="I19" i="4"/>
  <c r="AG2" i="4"/>
  <c r="AG13" i="4"/>
  <c r="U29" i="4"/>
  <c r="AG14" i="4"/>
  <c r="U42" i="4"/>
  <c r="L145" i="5"/>
  <c r="AG6" i="4"/>
  <c r="AG18" i="4"/>
  <c r="AG30" i="4"/>
  <c r="AG42" i="4"/>
  <c r="AG54" i="4"/>
  <c r="U10" i="4"/>
  <c r="U22" i="4"/>
  <c r="U34" i="4"/>
  <c r="U46" i="4"/>
  <c r="U58" i="4"/>
  <c r="I14" i="4"/>
  <c r="I26" i="4"/>
  <c r="I38" i="4"/>
  <c r="I50" i="4"/>
  <c r="I15" i="4"/>
  <c r="L144" i="5"/>
  <c r="AG8" i="4"/>
  <c r="AG32" i="4"/>
  <c r="U12" i="4"/>
  <c r="I16" i="4"/>
  <c r="I52" i="4"/>
  <c r="AG21" i="4"/>
  <c r="I41" i="4"/>
  <c r="AG22" i="4"/>
  <c r="U38" i="4"/>
  <c r="I6" i="4"/>
  <c r="AG47" i="4"/>
  <c r="U39" i="4"/>
  <c r="I43" i="4"/>
  <c r="AG12" i="4"/>
  <c r="U40" i="4"/>
  <c r="I20" i="4"/>
  <c r="L139" i="5"/>
  <c r="AG37" i="4"/>
  <c r="U17" i="4"/>
  <c r="I21" i="4"/>
  <c r="L148" i="5"/>
  <c r="U30" i="4"/>
  <c r="I22" i="4"/>
  <c r="L133" i="5"/>
  <c r="AG7" i="4"/>
  <c r="AG19" i="4"/>
  <c r="AG31" i="4"/>
  <c r="AG43" i="4"/>
  <c r="AG55" i="4"/>
  <c r="U11" i="4"/>
  <c r="U23" i="4"/>
  <c r="U35" i="4"/>
  <c r="U47" i="4"/>
  <c r="U59" i="4"/>
  <c r="I51" i="4"/>
  <c r="AG56" i="4"/>
  <c r="U36" i="4"/>
  <c r="I40" i="4"/>
  <c r="AG33" i="4"/>
  <c r="U37" i="4"/>
  <c r="I5" i="4"/>
  <c r="AG46" i="4"/>
  <c r="U14" i="4"/>
  <c r="I42" i="4"/>
  <c r="L147" i="5"/>
  <c r="AG35" i="4"/>
  <c r="U15" i="4"/>
  <c r="I55" i="4"/>
  <c r="AG48" i="4"/>
  <c r="U16" i="4"/>
  <c r="I8" i="4"/>
  <c r="I56" i="4"/>
  <c r="AG49" i="4"/>
  <c r="U53" i="4"/>
  <c r="I33" i="4"/>
  <c r="G4" i="7"/>
  <c r="U6" i="4"/>
  <c r="I46" i="4"/>
  <c r="L127" i="5"/>
  <c r="AG9" i="4"/>
  <c r="I17" i="4"/>
  <c r="AG23" i="4"/>
  <c r="U3" i="4"/>
  <c r="I31" i="4"/>
  <c r="AG24" i="4"/>
  <c r="I44" i="4"/>
  <c r="U41" i="4"/>
  <c r="I45" i="4"/>
  <c r="AG26" i="4"/>
  <c r="U54" i="4"/>
  <c r="I34" i="4"/>
  <c r="L141" i="5"/>
  <c r="I54" i="4"/>
  <c r="U4" i="4"/>
  <c r="I10" i="4"/>
  <c r="L142" i="5"/>
  <c r="L126" i="5"/>
  <c r="S302" i="1"/>
  <c r="S590" i="1"/>
  <c r="S125" i="1"/>
  <c r="S547" i="1"/>
  <c r="Z547" i="1" s="1"/>
  <c r="S358" i="1"/>
  <c r="Z358" i="1" s="1"/>
  <c r="S150" i="1"/>
  <c r="S770" i="1"/>
  <c r="S817" i="1"/>
  <c r="S669" i="1"/>
  <c r="S503" i="1"/>
  <c r="S905" i="1"/>
  <c r="S606" i="1"/>
  <c r="S939" i="1"/>
  <c r="S792" i="1"/>
  <c r="S642" i="1"/>
  <c r="S471" i="1"/>
  <c r="Z471" i="1" s="1"/>
  <c r="S152" i="1"/>
  <c r="Z152" i="1" s="1"/>
  <c r="S901" i="1"/>
  <c r="S754" i="1"/>
  <c r="S603" i="1"/>
  <c r="S185" i="1"/>
  <c r="S1000" i="1"/>
  <c r="S330" i="1"/>
  <c r="S528" i="1"/>
  <c r="S272" i="1"/>
  <c r="S51" i="1"/>
  <c r="S460" i="1"/>
  <c r="S538" i="1"/>
  <c r="Z538" i="1" s="1"/>
  <c r="S40" i="1"/>
  <c r="Z40" i="1" s="1"/>
  <c r="S814" i="1"/>
  <c r="S1032" i="1"/>
  <c r="S947" i="1"/>
  <c r="S202" i="1"/>
  <c r="S151" i="1"/>
  <c r="S597" i="1"/>
  <c r="S692" i="1"/>
  <c r="S960" i="1"/>
  <c r="S420" i="1"/>
  <c r="S942" i="1"/>
  <c r="S941" i="1"/>
  <c r="S925" i="1"/>
  <c r="Z925" i="1" s="1"/>
  <c r="S850" i="1"/>
  <c r="S1020" i="1"/>
  <c r="S403" i="1"/>
  <c r="S573" i="1"/>
  <c r="S466" i="1"/>
  <c r="S670" i="1"/>
  <c r="S181" i="1"/>
  <c r="S275" i="1"/>
  <c r="S54" i="1"/>
  <c r="S456" i="1"/>
  <c r="S254" i="1"/>
  <c r="S34" i="1"/>
  <c r="Z34" i="1" s="1"/>
  <c r="S321" i="1"/>
  <c r="S107" i="1"/>
  <c r="S861" i="1"/>
  <c r="S714" i="1"/>
  <c r="S555" i="1"/>
  <c r="S366" i="1"/>
  <c r="S159" i="1"/>
  <c r="S271" i="1"/>
  <c r="S994" i="1"/>
  <c r="S847" i="1"/>
  <c r="S701" i="1"/>
  <c r="Z701" i="1" s="1"/>
  <c r="S540" i="1"/>
  <c r="Z540" i="1" s="1"/>
  <c r="S349" i="1"/>
  <c r="S139" i="1"/>
  <c r="S269" i="1"/>
  <c r="S993" i="1"/>
  <c r="S846" i="1"/>
  <c r="S700" i="1"/>
  <c r="S23" i="1"/>
  <c r="S661" i="1"/>
  <c r="S94" i="1"/>
  <c r="S534" i="1"/>
  <c r="S344" i="1"/>
  <c r="S132" i="1"/>
  <c r="Z132" i="1" s="1"/>
  <c r="S657" i="1"/>
  <c r="S805" i="1"/>
  <c r="S655" i="1"/>
  <c r="S487" i="1"/>
  <c r="S819" i="1"/>
  <c r="S120" i="1"/>
  <c r="S927" i="1"/>
  <c r="S779" i="1"/>
  <c r="S629" i="1"/>
  <c r="S457" i="1"/>
  <c r="S223" i="1"/>
  <c r="Z223" i="1" s="1"/>
  <c r="S889" i="1"/>
  <c r="Z889" i="1" s="1"/>
  <c r="S742" i="1"/>
  <c r="S353" i="1"/>
  <c r="S20" i="1"/>
  <c r="S940" i="1"/>
  <c r="S184" i="1"/>
  <c r="S497" i="1"/>
  <c r="S251" i="1"/>
  <c r="S31" i="1"/>
  <c r="S359" i="1"/>
  <c r="S256" i="1"/>
  <c r="S998" i="1"/>
  <c r="S765" i="1"/>
  <c r="Z765" i="1" s="1"/>
  <c r="S984" i="1"/>
  <c r="S435" i="1"/>
  <c r="S57" i="1"/>
  <c r="S1024" i="1"/>
  <c r="S378" i="1"/>
  <c r="S666" i="1"/>
  <c r="S923" i="1"/>
  <c r="S586" i="1"/>
  <c r="S807" i="1"/>
  <c r="S867" i="1"/>
  <c r="S282" i="1"/>
  <c r="Z282" i="1" s="1"/>
  <c r="S802" i="1"/>
  <c r="Z802" i="1" s="1"/>
  <c r="S972" i="1"/>
  <c r="S511" i="1"/>
  <c r="S500" i="1"/>
  <c r="S144" i="1"/>
  <c r="S562" i="1"/>
  <c r="S165" i="1"/>
  <c r="S258" i="1"/>
  <c r="S35" i="1"/>
  <c r="S441" i="1"/>
  <c r="S237" i="1"/>
  <c r="S15" i="1"/>
  <c r="Z15" i="1" s="1"/>
  <c r="S307" i="1"/>
  <c r="Z307" i="1" s="1"/>
  <c r="S89" i="1"/>
  <c r="S848" i="1"/>
  <c r="S702" i="1"/>
  <c r="S541" i="1"/>
  <c r="S350" i="1"/>
  <c r="S140" i="1"/>
  <c r="S241" i="1"/>
  <c r="S982" i="1"/>
  <c r="S835" i="1"/>
  <c r="S689" i="1"/>
  <c r="S526" i="1"/>
  <c r="Z526" i="1" s="1"/>
  <c r="S333" i="1"/>
  <c r="Z333" i="1" s="1"/>
  <c r="S119" i="1"/>
  <c r="S233" i="1"/>
  <c r="S981" i="1"/>
  <c r="S834" i="1"/>
  <c r="S688" i="1"/>
  <c r="S524" i="1"/>
  <c r="S332" i="1"/>
  <c r="S118" i="1"/>
  <c r="S267" i="1"/>
  <c r="S992" i="1"/>
  <c r="S845" i="1"/>
  <c r="Z845" i="1" s="1"/>
  <c r="S699" i="1"/>
  <c r="Z699" i="1" s="1"/>
  <c r="S537" i="1"/>
  <c r="S347" i="1"/>
  <c r="S137" i="1"/>
  <c r="S979" i="1"/>
  <c r="S832" i="1"/>
  <c r="S966" i="1"/>
  <c r="S560" i="1"/>
  <c r="S59" i="1"/>
  <c r="S519" i="1"/>
  <c r="S325" i="1"/>
  <c r="S114" i="1"/>
  <c r="Z114" i="1" s="1"/>
  <c r="S520" i="1"/>
  <c r="Z520" i="1" s="1"/>
  <c r="S793" i="1"/>
  <c r="S643" i="1"/>
  <c r="S472" i="1"/>
  <c r="S721" i="1"/>
  <c r="S219" i="1"/>
  <c r="S914" i="1"/>
  <c r="S767" i="1"/>
  <c r="S617" i="1"/>
  <c r="S442" i="1"/>
  <c r="S1013" i="1"/>
  <c r="S876" i="1"/>
  <c r="Z876" i="1" s="1"/>
  <c r="S730" i="1"/>
  <c r="S58" i="1"/>
  <c r="S257" i="1"/>
  <c r="S866" i="1"/>
  <c r="S1009" i="1"/>
  <c r="S483" i="1"/>
  <c r="S235" i="1"/>
  <c r="S7" i="1"/>
  <c r="S297" i="1"/>
  <c r="S84" i="1"/>
  <c r="S879" i="1"/>
  <c r="S716" i="1"/>
  <c r="Z716" i="1" s="1"/>
  <c r="S948" i="1"/>
  <c r="Z948" i="1" s="1"/>
  <c r="S123" i="1"/>
  <c r="S548" i="1"/>
  <c r="S928" i="1"/>
  <c r="S212" i="1"/>
  <c r="S627" i="1"/>
  <c r="S887" i="1"/>
  <c r="S450" i="1"/>
  <c r="S709" i="1"/>
  <c r="S794" i="1"/>
  <c r="S111" i="1"/>
  <c r="S753" i="1"/>
  <c r="Z753" i="1" s="1"/>
  <c r="S936" i="1"/>
  <c r="Z936" i="1" s="1"/>
  <c r="S413" i="1"/>
  <c r="S881" i="1"/>
  <c r="S777" i="1"/>
  <c r="S357" i="1"/>
  <c r="S149" i="1"/>
  <c r="S238" i="1"/>
  <c r="S17" i="1"/>
  <c r="S422" i="1"/>
  <c r="S218" i="1"/>
  <c r="S484" i="1"/>
  <c r="S290" i="1"/>
  <c r="Z290" i="1" s="1"/>
  <c r="S68" i="1"/>
  <c r="Z68" i="1" s="1"/>
  <c r="S836" i="1"/>
  <c r="S690" i="1"/>
  <c r="S527" i="1"/>
  <c r="S334" i="1"/>
  <c r="S122" i="1"/>
  <c r="S208" i="1"/>
  <c r="S970" i="1"/>
  <c r="S823" i="1"/>
  <c r="S677" i="1"/>
  <c r="S510" i="1"/>
  <c r="S317" i="1"/>
  <c r="Z317" i="1" s="1"/>
  <c r="S103" i="1"/>
  <c r="Z103" i="1" s="1"/>
  <c r="S207" i="1"/>
  <c r="S969" i="1"/>
  <c r="S822" i="1"/>
  <c r="S676" i="1"/>
  <c r="S509" i="1"/>
  <c r="S315" i="1"/>
  <c r="S102" i="1"/>
  <c r="S231" i="1"/>
  <c r="S980" i="1"/>
  <c r="S833" i="1"/>
  <c r="S687" i="1"/>
  <c r="Z687" i="1" s="1"/>
  <c r="S522" i="1"/>
  <c r="Z522" i="1" s="1"/>
  <c r="S331" i="1"/>
  <c r="S117" i="1"/>
  <c r="S967" i="1"/>
  <c r="S820" i="1"/>
  <c r="S868" i="1"/>
  <c r="S491" i="1"/>
  <c r="S24" i="1"/>
  <c r="S504" i="1"/>
  <c r="S311" i="1"/>
  <c r="S93" i="1"/>
  <c r="S312" i="1"/>
  <c r="Z312" i="1" s="1"/>
  <c r="S780" i="1"/>
  <c r="Z780" i="1" s="1"/>
  <c r="S630" i="1"/>
  <c r="S458" i="1"/>
  <c r="S632" i="1"/>
  <c r="S14" i="1"/>
  <c r="S902" i="1"/>
  <c r="S755" i="1"/>
  <c r="S604" i="1"/>
  <c r="S423" i="1"/>
  <c r="S854" i="1"/>
  <c r="S864" i="1"/>
  <c r="S717" i="1"/>
  <c r="Z717" i="1" s="1"/>
  <c r="S978" i="1"/>
  <c r="Z978" i="1" s="1"/>
  <c r="S50" i="1"/>
  <c r="S602" i="1"/>
  <c r="S888" i="1"/>
  <c r="S468" i="1"/>
  <c r="S215" i="1"/>
  <c r="S489" i="1"/>
  <c r="S225" i="1"/>
  <c r="S1012" i="1"/>
  <c r="S415" i="1"/>
  <c r="S680" i="1"/>
  <c r="S911" i="1"/>
  <c r="Z911" i="1" s="1"/>
  <c r="S1014" i="1"/>
  <c r="Z1014" i="1" s="1"/>
  <c r="S196" i="1"/>
  <c r="S878" i="1"/>
  <c r="S76" i="1"/>
  <c r="S601" i="1"/>
  <c r="S837" i="1"/>
  <c r="S327" i="1"/>
  <c r="S620" i="1"/>
  <c r="S720" i="1"/>
  <c r="S1034" i="1"/>
  <c r="S704" i="1"/>
  <c r="S899" i="1"/>
  <c r="S277" i="1"/>
  <c r="Z277" i="1" s="1"/>
  <c r="S167" i="1"/>
  <c r="S452" i="1"/>
  <c r="S342" i="1"/>
  <c r="S131" i="1"/>
  <c r="S220" i="1"/>
  <c r="S587" i="1"/>
  <c r="S406" i="1"/>
  <c r="S197" i="1"/>
  <c r="S469" i="1"/>
  <c r="S273" i="1"/>
  <c r="S52" i="1"/>
  <c r="Z52" i="1" s="1"/>
  <c r="S824" i="1"/>
  <c r="Z824" i="1" s="1"/>
  <c r="S678" i="1"/>
  <c r="S512" i="1"/>
  <c r="S319" i="1"/>
  <c r="S104" i="1"/>
  <c r="S172" i="1"/>
  <c r="S958" i="1"/>
  <c r="S811" i="1"/>
  <c r="S663" i="1"/>
  <c r="S495" i="1"/>
  <c r="S301" i="1"/>
  <c r="S81" i="1"/>
  <c r="Z81" i="1" s="1"/>
  <c r="S170" i="1"/>
  <c r="Z170" i="1" s="1"/>
  <c r="S957" i="1"/>
  <c r="S810" i="1"/>
  <c r="S662" i="1"/>
  <c r="S494" i="1"/>
  <c r="S300" i="1"/>
  <c r="S80" i="1"/>
  <c r="S206" i="1"/>
  <c r="S968" i="1"/>
  <c r="S821" i="1"/>
  <c r="S674" i="1"/>
  <c r="S507" i="1"/>
  <c r="Z507" i="1" s="1"/>
  <c r="S314" i="1"/>
  <c r="Z314" i="1" s="1"/>
  <c r="S100" i="1"/>
  <c r="S955" i="1"/>
  <c r="S808" i="1"/>
  <c r="S658" i="1"/>
  <c r="S492" i="1"/>
  <c r="S782" i="1"/>
  <c r="S436" i="1"/>
  <c r="S1039" i="1"/>
  <c r="S488" i="1"/>
  <c r="S296" i="1"/>
  <c r="S75" i="1"/>
  <c r="S42" i="1"/>
  <c r="Z42" i="1" s="1"/>
  <c r="S768" i="1"/>
  <c r="S618" i="1"/>
  <c r="S443" i="1"/>
  <c r="S549" i="1"/>
  <c r="S1035" i="1"/>
  <c r="S890" i="1"/>
  <c r="S743" i="1"/>
  <c r="S588" i="1"/>
  <c r="S407" i="1"/>
  <c r="S671" i="1"/>
  <c r="S851" i="1"/>
  <c r="Z851" i="1" s="1"/>
  <c r="S705" i="1"/>
  <c r="Z705" i="1" s="1"/>
  <c r="S893" i="1"/>
  <c r="S929" i="1"/>
  <c r="S339" i="1"/>
  <c r="S729" i="1"/>
  <c r="S438" i="1"/>
  <c r="S192" i="1"/>
  <c r="S228" i="1"/>
  <c r="S77" i="1"/>
  <c r="S952" i="1"/>
  <c r="S245" i="1"/>
  <c r="S640" i="1"/>
  <c r="S862" i="1"/>
  <c r="Z862" i="1" s="1"/>
  <c r="S930" i="1"/>
  <c r="S21" i="1"/>
  <c r="S475" i="1"/>
  <c r="S11" i="1"/>
  <c r="S557" i="1"/>
  <c r="S801" i="1"/>
  <c r="S242" i="1"/>
  <c r="S535" i="1"/>
  <c r="S656" i="1"/>
  <c r="S986" i="1"/>
  <c r="S652" i="1"/>
  <c r="Z652" i="1" s="1"/>
  <c r="S825" i="1"/>
  <c r="Z825" i="1" s="1"/>
  <c r="S73" i="1"/>
  <c r="S294" i="1"/>
  <c r="S37" i="1"/>
  <c r="S324" i="1"/>
  <c r="S112" i="1"/>
  <c r="S198" i="1"/>
  <c r="S572" i="1"/>
  <c r="S387" i="1"/>
  <c r="S178" i="1"/>
  <c r="S455" i="1"/>
  <c r="S253" i="1"/>
  <c r="S32" i="1"/>
  <c r="Z32" i="1" s="1"/>
  <c r="S577" i="1"/>
  <c r="S354" i="1"/>
  <c r="S474" i="1"/>
  <c r="S459" i="1"/>
  <c r="S260" i="1"/>
  <c r="S41" i="1"/>
  <c r="S892" i="1"/>
  <c r="S744" i="1"/>
  <c r="S589" i="1"/>
  <c r="S408" i="1"/>
  <c r="S115" i="1"/>
  <c r="Z115" i="1" s="1"/>
  <c r="S1011" i="1"/>
  <c r="Z1011" i="1" s="1"/>
  <c r="S865" i="1"/>
  <c r="S718" i="1"/>
  <c r="S559" i="1"/>
  <c r="S371" i="1"/>
  <c r="S252" i="1"/>
  <c r="S827" i="1"/>
  <c r="S681" i="1"/>
  <c r="S697" i="1"/>
  <c r="S769" i="1"/>
  <c r="S598" i="1"/>
  <c r="S996" i="1"/>
  <c r="S368" i="1"/>
  <c r="Z368" i="1" s="1"/>
  <c r="S161" i="1"/>
  <c r="S990" i="1"/>
  <c r="S85" i="1"/>
  <c r="S426" i="1"/>
  <c r="S1033" i="1"/>
  <c r="S571" i="1"/>
  <c r="S788" i="1"/>
  <c r="S746" i="1"/>
  <c r="S880" i="1"/>
  <c r="S48" i="1"/>
  <c r="Z48" i="1" s="1"/>
  <c r="S961" i="1"/>
  <c r="Z961" i="1" s="1"/>
  <c r="S856" i="1"/>
  <c r="Z856" i="1" s="1"/>
  <c r="S728" i="1"/>
  <c r="S36" i="1"/>
  <c r="S345" i="1"/>
  <c r="S194" i="1"/>
  <c r="S280" i="1"/>
  <c r="S543" i="1"/>
  <c r="S427" i="1"/>
  <c r="S304" i="1"/>
  <c r="S1001" i="1"/>
  <c r="S444" i="1"/>
  <c r="S240" i="1"/>
  <c r="Z240" i="1" s="1"/>
  <c r="S19" i="1"/>
  <c r="Z19" i="1" s="1"/>
  <c r="S477" i="1"/>
  <c r="S732" i="1"/>
  <c r="S575" i="1"/>
  <c r="S392" i="1"/>
  <c r="S633" i="1"/>
  <c r="S999" i="1"/>
  <c r="S852" i="1"/>
  <c r="S706" i="1"/>
  <c r="S545" i="1"/>
  <c r="S356" i="1"/>
  <c r="S1010" i="1"/>
  <c r="Z1010" i="1" s="1"/>
  <c r="S815" i="1"/>
  <c r="Z815" i="1" s="1"/>
  <c r="S667" i="1"/>
  <c r="S607" i="1"/>
  <c r="S708" i="1"/>
  <c r="S379" i="1"/>
  <c r="S849" i="1"/>
  <c r="S351" i="1"/>
  <c r="S142" i="1"/>
  <c r="S917" i="1"/>
  <c r="S989" i="1"/>
  <c r="S289" i="1"/>
  <c r="S985" i="1"/>
  <c r="Z985" i="1" s="1"/>
  <c r="S529" i="1"/>
  <c r="Z529" i="1" s="1"/>
  <c r="S715" i="1"/>
  <c r="S672" i="1"/>
  <c r="S806" i="1"/>
  <c r="S416" i="1"/>
  <c r="S924" i="1"/>
  <c r="S377" i="1"/>
  <c r="S691" i="1"/>
  <c r="S134" i="1"/>
  <c r="S266" i="1"/>
  <c r="S757" i="1"/>
  <c r="S425" i="1"/>
  <c r="Z425" i="1" s="1"/>
  <c r="S224" i="1"/>
  <c r="Z224" i="1" s="1"/>
  <c r="S659" i="1"/>
  <c r="S976" i="1"/>
  <c r="S719" i="1"/>
  <c r="S561" i="1"/>
  <c r="S372" i="1"/>
  <c r="S157" i="1"/>
  <c r="S987" i="1"/>
  <c r="S840" i="1"/>
  <c r="S694" i="1"/>
  <c r="S532" i="1"/>
  <c r="S340" i="1"/>
  <c r="Z340" i="1" s="1"/>
  <c r="S950" i="1"/>
  <c r="Z950" i="1" s="1"/>
  <c r="S803" i="1"/>
  <c r="S653" i="1"/>
  <c r="S505" i="1"/>
  <c r="S576" i="1"/>
  <c r="S146" i="1"/>
  <c r="S740" i="1"/>
  <c r="S389" i="1"/>
  <c r="S230" i="1"/>
  <c r="S696" i="1"/>
  <c r="S409" i="1"/>
  <c r="S201" i="1"/>
  <c r="Z201" i="1" s="1"/>
  <c r="S818" i="1"/>
  <c r="Z818" i="1" s="1"/>
  <c r="S160" i="1"/>
  <c r="S563" i="1"/>
  <c r="S373" i="1"/>
  <c r="S166" i="1"/>
  <c r="S855" i="1"/>
  <c r="S829" i="1"/>
  <c r="S683" i="1"/>
  <c r="S518" i="1"/>
  <c r="S1002" i="1"/>
  <c r="S781" i="1"/>
  <c r="S951" i="1"/>
  <c r="Z951" i="1" s="1"/>
  <c r="S804" i="1"/>
  <c r="S654" i="1"/>
  <c r="S486" i="1"/>
  <c r="S758" i="1"/>
  <c r="S913" i="1"/>
  <c r="S766" i="1"/>
  <c r="S616" i="1"/>
  <c r="S261" i="1"/>
  <c r="Z261" i="1" s="1"/>
  <c r="S16" i="1"/>
  <c r="S523" i="1"/>
  <c r="S542" i="1"/>
  <c r="S685" i="1"/>
  <c r="Z685" i="1" s="1"/>
  <c r="S954" i="1"/>
  <c r="Z954" i="1" s="1"/>
  <c r="S87" i="1"/>
  <c r="S668" i="1"/>
  <c r="S778" i="1"/>
  <c r="S974" i="1"/>
  <c r="S88" i="1"/>
  <c r="S853" i="1"/>
  <c r="S328" i="1"/>
  <c r="S281" i="1"/>
  <c r="S875" i="1"/>
  <c r="S600" i="1"/>
  <c r="S121" i="1"/>
  <c r="Z121" i="1" s="1"/>
  <c r="S937" i="1"/>
  <c r="Z937" i="1" s="1"/>
  <c r="S639" i="1"/>
  <c r="S388" i="1"/>
  <c r="S310" i="1"/>
  <c r="S309" i="1"/>
  <c r="S516" i="1"/>
  <c r="S145" i="1"/>
  <c r="S337" i="1"/>
  <c r="S898" i="1"/>
  <c r="S650" i="1"/>
  <c r="S419" i="1"/>
  <c r="S66" i="1"/>
  <c r="Z66" i="1" s="1"/>
  <c r="S1030" i="1"/>
  <c r="Z1030" i="1" s="1"/>
  <c r="S786" i="1"/>
  <c r="S581" i="1"/>
  <c r="S268" i="1"/>
  <c r="S402" i="1"/>
  <c r="S933" i="1"/>
  <c r="S737" i="1"/>
  <c r="S480" i="1"/>
  <c r="S229" i="1"/>
  <c r="S401" i="1"/>
  <c r="S956" i="1"/>
  <c r="S772" i="1"/>
  <c r="Z772" i="1" s="1"/>
  <c r="S579" i="1"/>
  <c r="Z579" i="1" s="1"/>
  <c r="S299" i="1"/>
  <c r="S25" i="1"/>
  <c r="S869" i="1"/>
  <c r="S686" i="1"/>
  <c r="S506" i="1"/>
  <c r="S298" i="1"/>
  <c r="S78" i="1"/>
  <c r="S707" i="1"/>
  <c r="S623" i="1"/>
  <c r="S395" i="1"/>
  <c r="S1041" i="1"/>
  <c r="Z1041" i="1" s="1"/>
  <c r="S431" i="1"/>
  <c r="Z431" i="1" s="1"/>
  <c r="S214" i="1"/>
  <c r="S1040" i="1"/>
  <c r="S153" i="1"/>
  <c r="S752" i="1"/>
  <c r="S285" i="1"/>
  <c r="S615" i="1"/>
  <c r="S1005" i="1"/>
  <c r="S977" i="1"/>
  <c r="S343" i="1"/>
  <c r="S410" i="1"/>
  <c r="Z410" i="1" s="1"/>
  <c r="S574" i="1"/>
  <c r="S693" i="1"/>
  <c r="Z693" i="1" s="1"/>
  <c r="S414" i="1"/>
  <c r="S67" i="1"/>
  <c r="S113" i="1"/>
  <c r="S211" i="1"/>
  <c r="S953" i="1"/>
  <c r="S826" i="1"/>
  <c r="S556" i="1"/>
  <c r="S1037" i="1"/>
  <c r="Z1037" i="1" s="1"/>
  <c r="S900" i="1"/>
  <c r="S614" i="1"/>
  <c r="S49" i="1"/>
  <c r="Z49" i="1" s="1"/>
  <c r="S295" i="1"/>
  <c r="Z295" i="1" s="1"/>
  <c r="S293" i="1"/>
  <c r="S501" i="1"/>
  <c r="S128" i="1"/>
  <c r="S236" i="1"/>
  <c r="S886" i="1"/>
  <c r="S638" i="1"/>
  <c r="S399" i="1"/>
  <c r="Z399" i="1" s="1"/>
  <c r="S47" i="1"/>
  <c r="S1018" i="1"/>
  <c r="S774" i="1"/>
  <c r="S568" i="1"/>
  <c r="Z568" i="1" s="1"/>
  <c r="S249" i="1"/>
  <c r="S365" i="1"/>
  <c r="S920" i="1"/>
  <c r="S724" i="1"/>
  <c r="S464" i="1"/>
  <c r="S210" i="1"/>
  <c r="S364" i="1"/>
  <c r="S944" i="1"/>
  <c r="S760" i="1"/>
  <c r="S566" i="1"/>
  <c r="S284" i="1"/>
  <c r="S3" i="1"/>
  <c r="Z3" i="1" s="1"/>
  <c r="S857" i="1"/>
  <c r="Z857" i="1" s="1"/>
  <c r="S673" i="1"/>
  <c r="S476" i="1"/>
  <c r="S283" i="1"/>
  <c r="S61" i="1"/>
  <c r="S554" i="1"/>
  <c r="S712" i="1"/>
  <c r="S188" i="1"/>
  <c r="S306" i="1"/>
  <c r="S748" i="1"/>
  <c r="S552" i="1"/>
  <c r="S1027" i="1"/>
  <c r="Z1027" i="1" s="1"/>
  <c r="S844" i="1"/>
  <c r="Z844" i="1" s="1"/>
  <c r="S646" i="1"/>
  <c r="S262" i="1"/>
  <c r="S43" i="1"/>
  <c r="S126" i="1"/>
  <c r="S478" i="1"/>
  <c r="S1003" i="1"/>
  <c r="S621" i="1"/>
  <c r="S323" i="1"/>
  <c r="S335" i="1"/>
  <c r="S645" i="1"/>
  <c r="S209" i="1"/>
  <c r="Z209" i="1" s="1"/>
  <c r="S449" i="1"/>
  <c r="Z449" i="1" s="1"/>
  <c r="S891" i="1"/>
  <c r="S874" i="1"/>
  <c r="S355" i="1"/>
  <c r="S787" i="1"/>
  <c r="S921" i="1"/>
  <c r="S174" i="1"/>
  <c r="Z174" i="1" s="1"/>
  <c r="S138" i="1"/>
  <c r="S463" i="1"/>
  <c r="S771" i="1"/>
  <c r="S713" i="1"/>
  <c r="Z713" i="1" s="1"/>
  <c r="S611" i="1"/>
  <c r="Z611" i="1" s="1"/>
  <c r="S883" i="1"/>
  <c r="Z883" i="1" s="1"/>
  <c r="S943" i="1"/>
  <c r="S308" i="1"/>
  <c r="S885" i="1"/>
  <c r="S580" i="1"/>
  <c r="S918" i="1"/>
  <c r="S764" i="1"/>
  <c r="S55" i="1"/>
  <c r="S190" i="1"/>
  <c r="S29" i="1"/>
  <c r="S1028" i="1"/>
  <c r="S722" i="1"/>
  <c r="Z722" i="1" s="1"/>
  <c r="S731" i="1"/>
  <c r="Z731" i="1" s="1"/>
  <c r="S962" i="1"/>
  <c r="S39" i="1"/>
  <c r="S727" i="1"/>
  <c r="S363" i="1"/>
  <c r="S797" i="1"/>
  <c r="S710" i="1"/>
  <c r="S400" i="1"/>
  <c r="S903" i="1"/>
  <c r="S1025" i="1"/>
  <c r="S517" i="1"/>
  <c r="S641" i="1"/>
  <c r="Z641" i="1" s="1"/>
  <c r="S651" i="1"/>
  <c r="Z651" i="1" s="1"/>
  <c r="S1026" i="1"/>
  <c r="S525" i="1"/>
  <c r="S106" i="1"/>
  <c r="S745" i="1"/>
  <c r="S789" i="1"/>
  <c r="S135" i="1"/>
  <c r="S428" i="1"/>
  <c r="S585" i="1"/>
  <c r="S570" i="1"/>
  <c r="S915" i="1"/>
  <c r="S276" i="1"/>
  <c r="Z276" i="1" s="1"/>
  <c r="S179" i="1"/>
  <c r="Z179" i="1" s="1"/>
  <c r="S485" i="1"/>
  <c r="S108" i="1"/>
  <c r="S217" i="1"/>
  <c r="S873" i="1"/>
  <c r="S625" i="1"/>
  <c r="S383" i="1"/>
  <c r="S30" i="1"/>
  <c r="S1006" i="1"/>
  <c r="S762" i="1"/>
  <c r="S232" i="1"/>
  <c r="S316" i="1"/>
  <c r="S908" i="1"/>
  <c r="Z908" i="1" s="1"/>
  <c r="S448" i="1"/>
  <c r="S932" i="1"/>
  <c r="S263" i="1"/>
  <c r="S461" i="1"/>
  <c r="S783" i="1"/>
  <c r="S631" i="1"/>
  <c r="S292" i="1"/>
  <c r="S1007" i="1"/>
  <c r="S129" i="1"/>
  <c r="Z129" i="1" s="1"/>
  <c r="S162" i="1"/>
  <c r="Z162" i="1" s="1"/>
  <c r="S367" i="1"/>
  <c r="Z367" i="1" s="1"/>
  <c r="S451" i="1"/>
  <c r="Z451" i="1" s="1"/>
  <c r="S397" i="1"/>
  <c r="S895" i="1"/>
  <c r="S991" i="1"/>
  <c r="S204" i="1"/>
  <c r="S156" i="1"/>
  <c r="S64" i="1"/>
  <c r="S447" i="1"/>
  <c r="S759" i="1"/>
  <c r="S65" i="1"/>
  <c r="S45" i="1"/>
  <c r="S647" i="1"/>
  <c r="Z647" i="1" s="1"/>
  <c r="S931" i="1"/>
  <c r="Z931" i="1" s="1"/>
  <c r="S168" i="1"/>
  <c r="S405" i="1"/>
  <c r="S398" i="1"/>
  <c r="S348" i="1"/>
  <c r="S412" i="1"/>
  <c r="S565" i="1"/>
  <c r="S244" i="1"/>
  <c r="S558" i="1"/>
  <c r="S467" i="1"/>
  <c r="S382" i="1"/>
  <c r="S4" i="1"/>
  <c r="Z4" i="1" s="1"/>
  <c r="S906" i="1"/>
  <c r="Z906" i="1" s="1"/>
  <c r="S424" i="1"/>
  <c r="S490" i="1"/>
  <c r="S965" i="1"/>
  <c r="S369" i="1"/>
  <c r="S612" i="1"/>
  <c r="S264" i="1"/>
  <c r="S894" i="1"/>
  <c r="S203" i="1"/>
  <c r="S841" i="1"/>
  <c r="Z841" i="1" s="1"/>
  <c r="S904" i="1"/>
  <c r="S502" i="1"/>
  <c r="Z502" i="1" s="1"/>
  <c r="S628" i="1"/>
  <c r="Z628" i="1" s="1"/>
  <c r="S583" i="1"/>
  <c r="S831" i="1"/>
  <c r="S336" i="1"/>
  <c r="S813" i="1"/>
  <c r="S619" i="1"/>
  <c r="S741" i="1"/>
  <c r="S983" i="1"/>
  <c r="S1036" i="1"/>
  <c r="S499" i="1"/>
  <c r="S1031" i="1"/>
  <c r="S531" i="1"/>
  <c r="Z531" i="1" s="1"/>
  <c r="S259" i="1"/>
  <c r="Z259" i="1" s="1"/>
  <c r="S164" i="1"/>
  <c r="S470" i="1"/>
  <c r="S90" i="1"/>
  <c r="S195" i="1"/>
  <c r="S812" i="1"/>
  <c r="S613" i="1"/>
  <c r="S303" i="1"/>
  <c r="S6" i="1"/>
  <c r="S946" i="1"/>
  <c r="S750" i="1"/>
  <c r="Z750" i="1" s="1"/>
  <c r="S481" i="1"/>
  <c r="S213" i="1"/>
  <c r="Z213" i="1" s="1"/>
  <c r="S130" i="1"/>
  <c r="S896" i="1"/>
  <c r="S648" i="1"/>
  <c r="S432" i="1"/>
  <c r="S173" i="1"/>
  <c r="S169" i="1"/>
  <c r="S919" i="1"/>
  <c r="S736" i="1"/>
  <c r="S493" i="1"/>
  <c r="S247" i="1"/>
  <c r="Z247" i="1" s="1"/>
  <c r="S1015" i="1"/>
  <c r="Z1015" i="1" s="1"/>
  <c r="S796" i="1"/>
  <c r="Z796" i="1" s="1"/>
  <c r="S634" i="1"/>
  <c r="S446" i="1"/>
  <c r="S246" i="1"/>
  <c r="S22" i="1"/>
  <c r="S907" i="1"/>
  <c r="S227" i="1"/>
  <c r="S429" i="1"/>
  <c r="S975" i="1"/>
  <c r="S109" i="1"/>
  <c r="S243" i="1"/>
  <c r="S279" i="1"/>
  <c r="Z279" i="1" s="1"/>
  <c r="S222" i="1"/>
  <c r="Z222" i="1" s="1"/>
  <c r="S53" i="1"/>
  <c r="S270" i="1"/>
  <c r="S725" i="1"/>
  <c r="S62" i="1"/>
  <c r="S96" i="1"/>
  <c r="S205" i="1"/>
  <c r="S608" i="1"/>
  <c r="S433" i="1"/>
  <c r="S381" i="1"/>
  <c r="S660" i="1"/>
  <c r="S592" i="1"/>
  <c r="Z592" i="1" s="1"/>
  <c r="S649" i="1"/>
  <c r="Z649" i="1" s="1"/>
  <c r="S594" i="1"/>
  <c r="Z594" i="1" s="1"/>
  <c r="S26" i="1"/>
  <c r="S578" i="1"/>
  <c r="S482" i="1"/>
  <c r="S46" i="1"/>
  <c r="S27" i="1"/>
  <c r="S154" i="1"/>
  <c r="S360" i="1"/>
  <c r="S1022" i="1"/>
  <c r="S180" i="1"/>
  <c r="S385" i="1"/>
  <c r="Z385" i="1" s="1"/>
  <c r="S872" i="1"/>
  <c r="Z872" i="1" s="1"/>
  <c r="S773" i="1"/>
  <c r="S622" i="1"/>
  <c r="S551" i="1"/>
  <c r="S839" i="1"/>
  <c r="S665" i="1"/>
  <c r="S101" i="1"/>
  <c r="S860" i="1"/>
  <c r="S1016" i="1"/>
  <c r="S536" i="1"/>
  <c r="S265" i="1"/>
  <c r="S756" i="1"/>
  <c r="Z756" i="1" s="1"/>
  <c r="S1023" i="1"/>
  <c r="Z1023" i="1" s="1"/>
  <c r="S390" i="1"/>
  <c r="S795" i="1"/>
  <c r="S384" i="1"/>
  <c r="S734" i="1"/>
  <c r="S191" i="1"/>
  <c r="S514" i="1"/>
  <c r="S610" i="1"/>
  <c r="S515" i="1"/>
  <c r="S584" i="1"/>
  <c r="S964" i="1"/>
  <c r="Z964" i="1" s="1"/>
  <c r="S596" i="1"/>
  <c r="Z596" i="1" s="1"/>
  <c r="S1019" i="1"/>
  <c r="Z1019" i="1" s="1"/>
  <c r="S193" i="1"/>
  <c r="S239" i="1"/>
  <c r="S147" i="1"/>
  <c r="S370" i="1"/>
  <c r="S69" i="1"/>
  <c r="S177" i="1"/>
  <c r="S800" i="1"/>
  <c r="S599" i="1"/>
  <c r="S287" i="1"/>
  <c r="S404" i="1"/>
  <c r="Z404" i="1" s="1"/>
  <c r="S934" i="1"/>
  <c r="Z934" i="1" s="1"/>
  <c r="S738" i="1"/>
  <c r="Z738" i="1" s="1"/>
  <c r="S465" i="1"/>
  <c r="S189" i="1"/>
  <c r="S97" i="1"/>
  <c r="S884" i="1"/>
  <c r="S636" i="1"/>
  <c r="S417" i="1"/>
  <c r="S155" i="1"/>
  <c r="S723" i="1"/>
  <c r="S226" i="1"/>
  <c r="Z226" i="1" s="1"/>
  <c r="S394" i="1"/>
  <c r="S582" i="1"/>
  <c r="Z582" i="1" s="1"/>
  <c r="S871" i="1"/>
  <c r="Z871" i="1" s="1"/>
  <c r="S711" i="1"/>
  <c r="S411" i="1"/>
  <c r="S28" i="1"/>
  <c r="S60" i="1"/>
  <c r="S187" i="1"/>
  <c r="S186" i="1"/>
  <c r="S418" i="1"/>
  <c r="S362" i="1"/>
  <c r="S870" i="1"/>
  <c r="S171" i="1"/>
  <c r="S375" i="1"/>
  <c r="Z375" i="1" s="1"/>
  <c r="S13" i="1"/>
  <c r="Z13" i="1" s="1"/>
  <c r="S637" i="1"/>
  <c r="S785" i="1"/>
  <c r="S858" i="1"/>
  <c r="S735" i="1"/>
  <c r="Z735" i="1" s="1"/>
  <c r="S591" i="1"/>
  <c r="S675" i="1"/>
  <c r="S291" i="1"/>
  <c r="S72" i="1"/>
  <c r="S567" i="1"/>
  <c r="S396" i="1"/>
  <c r="S136" i="1"/>
  <c r="S124" i="1"/>
  <c r="Z124" i="1" s="1"/>
  <c r="S95" i="1"/>
  <c r="S544" i="1"/>
  <c r="S453" i="1"/>
  <c r="S761" i="1"/>
  <c r="S609" i="1"/>
  <c r="S329" i="1"/>
  <c r="Z329" i="1" s="1"/>
  <c r="S473" i="1"/>
  <c r="S695" i="1"/>
  <c r="S963" i="1"/>
  <c r="S158" i="1"/>
  <c r="S326" i="1"/>
  <c r="Z326" i="1" s="1"/>
  <c r="S320" i="1"/>
  <c r="Z320" i="1" s="1"/>
  <c r="S564" i="1"/>
  <c r="S949" i="1"/>
  <c r="S9" i="1"/>
  <c r="S255" i="1"/>
  <c r="S141" i="1"/>
  <c r="S391" i="1"/>
  <c r="S386" i="1"/>
  <c r="S182" i="1"/>
  <c r="S959" i="1"/>
  <c r="S454" i="1"/>
  <c r="Z454" i="1" s="1"/>
  <c r="S200" i="1"/>
  <c r="Z200" i="1" s="1"/>
  <c r="S110" i="1"/>
  <c r="Z110" i="1" s="1"/>
  <c r="S338" i="1"/>
  <c r="S439" i="1"/>
  <c r="S143" i="1"/>
  <c r="S775" i="1"/>
  <c r="S569" i="1"/>
  <c r="S250" i="1"/>
  <c r="S318" i="1"/>
  <c r="S909" i="1"/>
  <c r="S859" i="1"/>
  <c r="Z859" i="1" s="1"/>
  <c r="S99" i="1"/>
  <c r="S635" i="1"/>
  <c r="Z635" i="1" s="1"/>
  <c r="S739" i="1"/>
  <c r="Z739" i="1" s="1"/>
  <c r="S809" i="1"/>
  <c r="S733" i="1"/>
  <c r="S175" i="1"/>
  <c r="S498" i="1"/>
  <c r="S116" i="1"/>
  <c r="S393" i="1"/>
  <c r="S605" i="1"/>
  <c r="S877" i="1"/>
  <c r="S988" i="1"/>
  <c r="S842" i="1"/>
  <c r="S305" i="1"/>
  <c r="Z305" i="1" s="1"/>
  <c r="S430" i="1"/>
  <c r="Z430" i="1" s="1"/>
  <c r="S912" i="1"/>
  <c r="S995" i="1"/>
  <c r="S216" i="1"/>
  <c r="S10" i="1"/>
  <c r="S1038" i="1"/>
  <c r="S148" i="1"/>
  <c r="Z148" i="1" s="1"/>
  <c r="S74" i="1"/>
  <c r="S726" i="1"/>
  <c r="S791" i="1"/>
  <c r="S92" i="1"/>
  <c r="S91" i="1"/>
  <c r="Z91" i="1" s="1"/>
  <c r="S322" i="1"/>
  <c r="Z322" i="1" s="1"/>
  <c r="S421" i="1"/>
  <c r="S127" i="1"/>
  <c r="S763" i="1"/>
  <c r="S496" i="1"/>
  <c r="S234" i="1"/>
  <c r="S133" i="1"/>
  <c r="S897" i="1"/>
  <c r="S798" i="1"/>
  <c r="S747" i="1"/>
  <c r="Z747" i="1" s="1"/>
  <c r="S838" i="1"/>
  <c r="S935" i="1"/>
  <c r="Z935" i="1" s="1"/>
  <c r="S1017" i="1"/>
  <c r="Z1017" i="1" s="1"/>
  <c r="S79" i="1"/>
  <c r="S83" i="1"/>
  <c r="S1021" i="1"/>
  <c r="S274" i="1"/>
  <c r="S33" i="1"/>
  <c r="Z33" i="1" s="1"/>
  <c r="S553" i="1"/>
  <c r="S63" i="1"/>
  <c r="S278" i="1"/>
  <c r="Z278" i="1" s="1"/>
  <c r="S546" i="1"/>
  <c r="S828" i="1"/>
  <c r="Z828" i="1" s="1"/>
  <c r="S938" i="1"/>
  <c r="Z938" i="1" s="1"/>
  <c r="S341" i="1"/>
  <c r="Z341" i="1" s="1"/>
  <c r="S288" i="1"/>
  <c r="S916" i="1"/>
  <c r="S863" i="1"/>
  <c r="S843" i="1"/>
  <c r="S82" i="1"/>
  <c r="S1008" i="1"/>
  <c r="S445" i="1"/>
  <c r="Z445" i="1" s="1"/>
  <c r="S462" i="1"/>
  <c r="S776" i="1"/>
  <c r="S508" i="1"/>
  <c r="Z508" i="1" s="1"/>
  <c r="S376" i="1"/>
  <c r="Z376" i="1" s="1"/>
  <c r="S71" i="1"/>
  <c r="Z71" i="1" s="1"/>
  <c r="S70" i="1"/>
  <c r="S751" i="1"/>
  <c r="S1029" i="1"/>
  <c r="S346" i="1"/>
  <c r="S56" i="1"/>
  <c r="S703" i="1"/>
  <c r="S922" i="1"/>
  <c r="Z922" i="1" s="1"/>
  <c r="S5" i="1"/>
  <c r="S380" i="1"/>
  <c r="S183" i="1"/>
  <c r="Z183" i="1" s="1"/>
  <c r="S533" i="1"/>
  <c r="Z533" i="1" s="1"/>
  <c r="S816" i="1"/>
  <c r="Z816" i="1" s="1"/>
  <c r="S926" i="1"/>
  <c r="S221" i="1"/>
  <c r="S176" i="1"/>
  <c r="S830" i="1"/>
  <c r="S38" i="1"/>
  <c r="S624" i="1"/>
  <c r="S199" i="1"/>
  <c r="S550" i="1"/>
  <c r="Z550" i="1" s="1"/>
  <c r="S682" i="1"/>
  <c r="S790" i="1"/>
  <c r="S12" i="1"/>
  <c r="Z12" i="1" s="1"/>
  <c r="S105" i="1"/>
  <c r="Z105" i="1" s="1"/>
  <c r="S644" i="1"/>
  <c r="S513" i="1"/>
  <c r="S374" i="1"/>
  <c r="S997" i="1"/>
  <c r="S626" i="1"/>
  <c r="S479" i="1"/>
  <c r="Z479" i="1" s="1"/>
  <c r="S973" i="1"/>
  <c r="S679" i="1"/>
  <c r="S684" i="1"/>
  <c r="S971" i="1"/>
  <c r="Z971" i="1" s="1"/>
  <c r="S18" i="1"/>
  <c r="Z18" i="1" s="1"/>
  <c r="S530" i="1"/>
  <c r="Z530" i="1" s="1"/>
  <c r="S163" i="1"/>
  <c r="S352" i="1"/>
  <c r="S910" i="1"/>
  <c r="S664" i="1"/>
  <c r="S434" i="1"/>
  <c r="S86" i="1"/>
  <c r="S8" i="1"/>
  <c r="S799" i="1"/>
  <c r="S595" i="1"/>
  <c r="Z595" i="1" s="1"/>
  <c r="S286" i="1"/>
  <c r="Z286" i="1" s="1"/>
  <c r="S440" i="1"/>
  <c r="Z440" i="1" s="1"/>
  <c r="S945" i="1"/>
  <c r="Z945" i="1" s="1"/>
  <c r="S749" i="1"/>
  <c r="S539" i="1"/>
  <c r="S248" i="1"/>
  <c r="S437" i="1"/>
  <c r="S1004" i="1"/>
  <c r="S784" i="1"/>
  <c r="S593" i="1"/>
  <c r="S361" i="1"/>
  <c r="S44" i="1"/>
  <c r="S882" i="1"/>
  <c r="S698" i="1"/>
  <c r="Z698" i="1" s="1"/>
  <c r="S521" i="1"/>
  <c r="Z521" i="1" s="1"/>
  <c r="S313" i="1"/>
  <c r="S98" i="1"/>
  <c r="L3" i="5"/>
  <c r="L23" i="5"/>
  <c r="Q45" i="3"/>
  <c r="Q68" i="3"/>
  <c r="L18" i="5"/>
  <c r="L22" i="5"/>
  <c r="Q2" i="3"/>
  <c r="X2" i="3" s="1"/>
  <c r="Q66" i="3"/>
  <c r="L78" i="5"/>
  <c r="L102" i="5"/>
  <c r="L62" i="5"/>
  <c r="Q48" i="3"/>
  <c r="L72" i="5"/>
  <c r="Q27" i="3"/>
  <c r="L34" i="5"/>
  <c r="L101" i="5"/>
  <c r="L25" i="5"/>
  <c r="L113" i="5"/>
  <c r="Q21" i="3"/>
  <c r="Q14" i="3"/>
  <c r="L116" i="5"/>
  <c r="L24" i="5"/>
  <c r="L15" i="5"/>
  <c r="L7" i="5"/>
  <c r="L8" i="5"/>
  <c r="L89" i="5"/>
  <c r="Q5" i="3"/>
  <c r="Q44" i="3"/>
  <c r="L122" i="5"/>
  <c r="L19" i="5"/>
  <c r="Q54" i="3"/>
  <c r="K11" i="6"/>
  <c r="R11" i="6" s="1"/>
  <c r="L75" i="5"/>
  <c r="Q3" i="3"/>
  <c r="X3" i="3" s="1"/>
  <c r="Q69" i="3"/>
  <c r="Q20" i="3"/>
  <c r="K12" i="6"/>
  <c r="L26" i="5"/>
  <c r="L63" i="5"/>
  <c r="Q63" i="3"/>
  <c r="L84" i="5"/>
  <c r="Q8" i="3"/>
  <c r="X8" i="3" s="1"/>
  <c r="L120" i="5"/>
  <c r="L91" i="5"/>
  <c r="L20" i="5"/>
  <c r="Q7" i="3"/>
  <c r="X7" i="3" s="1"/>
  <c r="Q23" i="3"/>
  <c r="Q13" i="3"/>
  <c r="Q11" i="3"/>
  <c r="L67" i="5"/>
  <c r="L114" i="5"/>
  <c r="L100" i="5"/>
  <c r="Q4" i="3"/>
  <c r="Q35" i="3"/>
  <c r="Q58" i="3"/>
  <c r="Q65" i="3"/>
  <c r="L58" i="5"/>
  <c r="L11" i="5"/>
  <c r="L49" i="5"/>
  <c r="Q39" i="3"/>
  <c r="L5" i="5"/>
  <c r="Q33" i="3"/>
  <c r="L111" i="5"/>
  <c r="L119" i="5"/>
  <c r="Q26" i="3"/>
  <c r="X26" i="3" s="1"/>
  <c r="L52" i="5"/>
  <c r="L36" i="5"/>
  <c r="L109" i="5"/>
  <c r="L70" i="5"/>
  <c r="L44" i="5"/>
  <c r="L60" i="5"/>
  <c r="L81" i="5"/>
  <c r="Q73" i="3"/>
  <c r="L85" i="5"/>
  <c r="L71" i="5"/>
  <c r="L4" i="5"/>
  <c r="Q36" i="3"/>
  <c r="Q43" i="3"/>
  <c r="X43" i="3" s="1"/>
  <c r="L57" i="5"/>
  <c r="Q57" i="3"/>
  <c r="L83" i="5"/>
  <c r="L2" i="5"/>
  <c r="L53" i="5"/>
  <c r="L86" i="5"/>
  <c r="L9" i="5"/>
  <c r="L95" i="5"/>
  <c r="L88" i="5"/>
  <c r="L105" i="5"/>
  <c r="L93" i="5"/>
  <c r="L61" i="5"/>
  <c r="L65" i="5"/>
  <c r="L90" i="5"/>
  <c r="L125" i="5"/>
  <c r="L103" i="5"/>
  <c r="Q16" i="3"/>
  <c r="X13" i="3"/>
  <c r="X55" i="3"/>
  <c r="S8" i="5"/>
  <c r="Z233" i="1"/>
  <c r="Z246" i="1"/>
  <c r="Z899" i="1"/>
  <c r="Z607" i="1"/>
  <c r="Z443" i="1"/>
  <c r="Z766" i="1"/>
  <c r="Z1032" i="1"/>
  <c r="Z140" i="1"/>
  <c r="Z95" i="1"/>
  <c r="Z744" i="1"/>
  <c r="Z22" i="1"/>
  <c r="Z39" i="1"/>
  <c r="Z456" i="1"/>
  <c r="Z752" i="1"/>
  <c r="Z970" i="1"/>
  <c r="Z674" i="1"/>
  <c r="Z130" i="1"/>
  <c r="Z239" i="1"/>
  <c r="Z616" i="1"/>
  <c r="Z887" i="1"/>
  <c r="Z172" i="1"/>
  <c r="Z901" i="1"/>
  <c r="Z377" i="1"/>
  <c r="Z578" i="1"/>
  <c r="Z343" i="1"/>
  <c r="Z606" i="1"/>
  <c r="Z785" i="1"/>
  <c r="Z77" i="1"/>
  <c r="Z719" i="1"/>
  <c r="Z109" i="1"/>
  <c r="Z619" i="1"/>
  <c r="Z235" i="1"/>
  <c r="Z46" i="1"/>
  <c r="Z544" i="1"/>
  <c r="Z565" i="1"/>
  <c r="Z309" i="1"/>
  <c r="Z837" i="1"/>
  <c r="Z117" i="1"/>
  <c r="Z98" i="1"/>
  <c r="Z252" i="1"/>
  <c r="Z639" i="1"/>
  <c r="Z465" i="1"/>
  <c r="Z681" i="1"/>
  <c r="Z142" i="1"/>
  <c r="Z466" i="1"/>
  <c r="Z370" i="1"/>
  <c r="Z73" i="1"/>
  <c r="Z577" i="1"/>
  <c r="Z69" i="1"/>
  <c r="Z886" i="1"/>
  <c r="Z138" i="1"/>
  <c r="Z119" i="1"/>
  <c r="Z769" i="1"/>
  <c r="Z839" i="1"/>
  <c r="Z335" i="1"/>
  <c r="Z708" i="1"/>
  <c r="Z764" i="1"/>
  <c r="Z581" i="1"/>
  <c r="Z16" i="1"/>
  <c r="Z518" i="1"/>
  <c r="Z924" i="1"/>
  <c r="Z650" i="1"/>
  <c r="Z126" i="1"/>
  <c r="Z661" i="1"/>
  <c r="Z175" i="1"/>
  <c r="Z843" i="1"/>
  <c r="Z939" i="1"/>
  <c r="Z420" i="1"/>
  <c r="Z677" i="1"/>
  <c r="Z20" i="1"/>
  <c r="Z700" i="1"/>
  <c r="Z953" i="1"/>
  <c r="Z83" i="1"/>
  <c r="Z237" i="1"/>
  <c r="Z583" i="1"/>
  <c r="Z811" i="1"/>
  <c r="Z28" i="1"/>
  <c r="Z603" i="1"/>
  <c r="Z874" i="1"/>
  <c r="Z587" i="1"/>
  <c r="Z896" i="1"/>
  <c r="Z297" i="1"/>
  <c r="Z745" i="1"/>
  <c r="Z230" i="1"/>
  <c r="Z269" i="1"/>
  <c r="Z993" i="1"/>
  <c r="Z112" i="1"/>
  <c r="Z895" i="1"/>
  <c r="Z163" i="1"/>
  <c r="Z947" i="1"/>
  <c r="Z229" i="1"/>
  <c r="Z554" i="1"/>
  <c r="Z880" i="1"/>
  <c r="Z673" i="1"/>
  <c r="Z161" i="1"/>
  <c r="Z5" i="1"/>
  <c r="Z1026" i="1"/>
  <c r="Z878" i="1"/>
  <c r="Z108" i="1"/>
  <c r="Z910" i="1"/>
  <c r="Z173" i="1"/>
  <c r="Z413" i="1"/>
  <c r="Z973" i="1"/>
  <c r="Z659" i="1"/>
  <c r="Z225" i="1"/>
  <c r="Z671" i="1"/>
  <c r="Z792" i="1"/>
  <c r="Z1033" i="1"/>
  <c r="Z215" i="1"/>
  <c r="Z495" i="1"/>
  <c r="Z758" i="1"/>
  <c r="Z917" i="1"/>
  <c r="Z806" i="1"/>
  <c r="Z663" i="1"/>
  <c r="Z834" i="1"/>
  <c r="Z422" i="1"/>
  <c r="Z728" i="1"/>
  <c r="Z822" i="1"/>
  <c r="Z85" i="1"/>
  <c r="Z475" i="1"/>
  <c r="Z831" i="1"/>
  <c r="Z855" i="1"/>
  <c r="Z590" i="1"/>
  <c r="Z304" i="1"/>
  <c r="Z1035" i="1"/>
  <c r="Z352" i="1"/>
  <c r="Z122" i="1"/>
  <c r="Z548" i="1"/>
  <c r="Z695" i="1"/>
  <c r="Z76" i="1"/>
  <c r="Z775" i="1"/>
  <c r="Z498" i="1"/>
  <c r="Z760" i="1"/>
  <c r="Z576" i="1"/>
  <c r="Z176" i="1"/>
  <c r="Z29" i="1"/>
  <c r="Z460" i="1"/>
  <c r="Z470" i="1"/>
  <c r="Z135" i="1"/>
  <c r="Z417" i="1"/>
  <c r="Z791" i="1"/>
  <c r="Z655" i="1"/>
  <c r="Z364" i="1"/>
  <c r="Z819" i="1"/>
  <c r="Z310" i="1"/>
  <c r="Z777" i="1"/>
  <c r="Z512" i="1"/>
  <c r="Z992" i="1"/>
  <c r="Z761" i="1"/>
  <c r="Z339" i="1"/>
  <c r="Z499" i="1"/>
  <c r="Z270" i="1"/>
  <c r="Z257" i="1"/>
  <c r="Z829" i="1"/>
  <c r="Z53" i="1"/>
  <c r="Z474" i="1"/>
  <c r="Z1036" i="1"/>
  <c r="Z642" i="1"/>
  <c r="Z888" i="1"/>
  <c r="Z327" i="1"/>
  <c r="Z301" i="1"/>
  <c r="Z302" i="1"/>
  <c r="Z185" i="1"/>
  <c r="Z656" i="1"/>
  <c r="Z779" i="1"/>
  <c r="Z1021" i="1"/>
  <c r="Z192" i="1"/>
  <c r="Z196" i="1"/>
  <c r="Z688" i="1"/>
  <c r="Z941" i="1"/>
  <c r="Z218" i="1"/>
  <c r="Z1024" i="1"/>
  <c r="Z676" i="1"/>
  <c r="Z929" i="1"/>
  <c r="Z14" i="1"/>
  <c r="Z197" i="1"/>
  <c r="Z586" i="1"/>
  <c r="Z491" i="1"/>
  <c r="Z316" i="1"/>
  <c r="Z409" i="1"/>
  <c r="Z490" i="1"/>
  <c r="Z979" i="1"/>
  <c r="Z151" i="1"/>
  <c r="Z868" i="1"/>
  <c r="Z311" i="1"/>
  <c r="Z741" i="1"/>
  <c r="Z1007" i="1"/>
  <c r="Z525" i="1"/>
  <c r="Z488" i="1"/>
  <c r="Z629" i="1"/>
  <c r="Z875" i="1"/>
  <c r="Z672" i="1"/>
  <c r="Z807" i="1"/>
  <c r="Z794" i="1"/>
  <c r="Z914" i="1"/>
  <c r="Z330" i="1"/>
  <c r="Z549" i="1"/>
  <c r="Z781" i="1"/>
  <c r="Z902" i="1"/>
  <c r="Z280" i="1"/>
  <c r="Z598" i="1"/>
  <c r="Z710" i="1"/>
  <c r="Z623" i="1"/>
  <c r="Z918" i="1"/>
  <c r="Z928" i="1"/>
  <c r="Z54" i="1"/>
  <c r="Z714" i="1"/>
  <c r="Z436" i="1"/>
  <c r="Z24" i="1"/>
  <c r="Z75" i="1"/>
  <c r="Z258" i="1"/>
  <c r="Z571" i="1"/>
  <c r="Z848" i="1"/>
  <c r="Z345" i="1"/>
  <c r="Z675" i="1"/>
  <c r="Z473" i="1"/>
  <c r="Z617" i="1"/>
  <c r="Z863" i="1"/>
  <c r="Z500" i="1"/>
  <c r="Z459" i="1"/>
  <c r="Z604" i="1"/>
  <c r="Z850" i="1"/>
  <c r="Z57" i="1"/>
  <c r="Z360" i="1"/>
  <c r="Z511" i="1"/>
  <c r="Z853" i="1"/>
  <c r="Z379" i="1"/>
  <c r="Z679" i="1"/>
  <c r="Z944" i="1"/>
  <c r="Z770" i="1"/>
  <c r="Z771" i="1"/>
  <c r="Z82" i="1"/>
  <c r="Z195" i="1"/>
  <c r="Z555" i="1"/>
  <c r="Z80" i="1"/>
  <c r="Z120" i="1"/>
  <c r="Z915" i="1"/>
  <c r="Z35" i="1"/>
  <c r="Z702" i="1"/>
  <c r="Z709" i="1"/>
  <c r="Z1005" i="1"/>
  <c r="Z442" i="1"/>
  <c r="Z632" i="1"/>
  <c r="Z981" i="1"/>
  <c r="Z260" i="1"/>
  <c r="Z423" i="1"/>
  <c r="Z704" i="1"/>
  <c r="Z969" i="1"/>
  <c r="Z153" i="1"/>
  <c r="Z621" i="1"/>
  <c r="Z630" i="1"/>
  <c r="Z452" i="1"/>
  <c r="Z366" i="1"/>
  <c r="Z206" i="1"/>
  <c r="Z564" i="1"/>
  <c r="Z759" i="1"/>
  <c r="Z768" i="1"/>
  <c r="Z177" i="1"/>
  <c r="Z541" i="1"/>
  <c r="Z353" i="1"/>
  <c r="Z1039" i="1"/>
  <c r="Z56" i="1"/>
  <c r="Z238" i="1"/>
  <c r="Z58" i="1"/>
  <c r="Z41" i="1"/>
  <c r="Z446" i="1"/>
  <c r="Z458" i="1"/>
  <c r="Z778" i="1"/>
  <c r="Z10" i="1"/>
  <c r="Z159" i="1"/>
  <c r="Z968" i="1"/>
  <c r="Z608" i="1"/>
  <c r="Z618" i="1"/>
  <c r="Z913" i="1"/>
  <c r="Z414" i="1"/>
  <c r="Z350" i="1"/>
  <c r="Z823" i="1"/>
  <c r="Z740" i="1"/>
  <c r="Z767" i="1"/>
  <c r="Z631" i="1"/>
  <c r="Z378" i="1"/>
  <c r="Z228" i="1"/>
  <c r="Z686" i="1"/>
  <c r="Z472" i="1"/>
  <c r="Z483" i="1"/>
  <c r="Z26" i="1"/>
  <c r="Z955" i="1"/>
  <c r="Z501" i="1"/>
  <c r="Z885" i="1"/>
  <c r="Z573" i="1"/>
  <c r="Z952" i="1"/>
  <c r="Z615" i="1"/>
  <c r="Z610" i="1"/>
  <c r="Z999" i="1"/>
  <c r="Z401" i="1"/>
  <c r="Z869" i="1"/>
  <c r="Z303" i="1"/>
  <c r="Z299" i="1"/>
  <c r="Z534" i="1"/>
  <c r="Z273" i="1"/>
  <c r="Z835" i="1"/>
  <c r="Z94" i="1"/>
  <c r="Z150" i="1"/>
  <c r="Z994" i="1"/>
  <c r="Z44" i="1"/>
  <c r="Z111" i="1"/>
  <c r="Z9" i="1"/>
  <c r="Z668" i="1"/>
  <c r="Z428" i="1"/>
  <c r="Z692" i="1"/>
  <c r="Z234" i="1"/>
  <c r="Z494" i="1"/>
  <c r="Z995" i="1"/>
  <c r="Z17" i="1"/>
  <c r="Z891" i="1"/>
  <c r="Z489" i="1"/>
  <c r="Z389" i="1"/>
  <c r="Z357" i="1"/>
  <c r="Z23" i="1"/>
  <c r="Z840" i="1"/>
  <c r="Z251" i="1"/>
  <c r="Z566" i="1"/>
  <c r="Z634" i="1"/>
  <c r="Z826" i="1"/>
  <c r="Z288" i="1"/>
  <c r="Z683" i="1"/>
  <c r="Z321" i="1"/>
  <c r="Z804" i="1"/>
  <c r="Z438" i="1"/>
  <c r="Z1016" i="1"/>
  <c r="Z492" i="1"/>
  <c r="Z387" i="1"/>
  <c r="Z47" i="1"/>
  <c r="Z79" i="1"/>
  <c r="Z866" i="1"/>
  <c r="Z513" i="1"/>
  <c r="Z637" i="1"/>
  <c r="Z434" i="1"/>
  <c r="Z575" i="1"/>
  <c r="Z253" i="1"/>
  <c r="Z799" i="1"/>
  <c r="Z156" i="1"/>
  <c r="Z873" i="1"/>
  <c r="Z231" i="1"/>
  <c r="Z181" i="1"/>
  <c r="Z271" i="1"/>
  <c r="Z721" i="1"/>
  <c r="Z680" i="1"/>
  <c r="Z214" i="1"/>
  <c r="Z609" i="1"/>
  <c r="Z283" i="1"/>
  <c r="Z986" i="1"/>
  <c r="Z272" i="1"/>
  <c r="Z865" i="1"/>
  <c r="Z958" i="1"/>
  <c r="Z754" i="1"/>
  <c r="Z408" i="1"/>
  <c r="Z798" i="1"/>
  <c r="Z588" i="1"/>
  <c r="Z242" i="1"/>
  <c r="Z361" i="1"/>
  <c r="Z168" i="1"/>
  <c r="Z627" i="1"/>
  <c r="Z510" i="1"/>
  <c r="Z990" i="1"/>
  <c r="Z372" i="1"/>
  <c r="Z432" i="1"/>
  <c r="Z884" i="1"/>
  <c r="Z545" i="1"/>
  <c r="Z858" i="1"/>
  <c r="Z78" i="1"/>
  <c r="Z1018" i="1"/>
  <c r="Z622" i="1"/>
  <c r="Z386" i="1"/>
  <c r="Z984" i="1"/>
  <c r="Z433" i="1"/>
  <c r="Z560" i="1"/>
  <c r="Z59" i="1"/>
  <c r="Z795" i="1"/>
  <c r="Z87" i="1"/>
  <c r="Z1009" i="1"/>
  <c r="Z755" i="1"/>
  <c r="Z648" i="1"/>
  <c r="Z636" i="1"/>
  <c r="Z782" i="1"/>
  <c r="Z202" i="1"/>
  <c r="Z959" i="1"/>
  <c r="Z154" i="1"/>
  <c r="Z916" i="1"/>
  <c r="Z337" i="1"/>
  <c r="Z435" i="1"/>
  <c r="Z37" i="1"/>
  <c r="Z210" i="1"/>
  <c r="Z645" i="1"/>
  <c r="Z293" i="1"/>
  <c r="Z751" i="1"/>
  <c r="Z854" i="1"/>
  <c r="Z847" i="1"/>
  <c r="Z373" i="1"/>
  <c r="Z975" i="1"/>
  <c r="Z801" i="1"/>
  <c r="Z963" i="1"/>
  <c r="Z972" i="1"/>
  <c r="Z418" i="1"/>
  <c r="Z184" i="1"/>
  <c r="Z444" i="1"/>
  <c r="Z949" i="1"/>
  <c r="Z482" i="1"/>
  <c r="Z797" i="1"/>
  <c r="Z666" i="1"/>
  <c r="Z890" i="1"/>
  <c r="Z774" i="1"/>
  <c r="Z84" i="1"/>
  <c r="Z219" i="1"/>
  <c r="Z143" i="1"/>
  <c r="Z205" i="1"/>
  <c r="Z696" i="1"/>
  <c r="Z27" i="1"/>
  <c r="Z998" i="1"/>
  <c r="Z682" i="1"/>
  <c r="Z144" i="1"/>
  <c r="Z625" i="1"/>
  <c r="Z907" i="1"/>
  <c r="Z419" i="1"/>
  <c r="Z296" i="1"/>
  <c r="Z965" i="1"/>
  <c r="Z846" i="1"/>
  <c r="Z879" i="1"/>
  <c r="Z220" i="1"/>
  <c r="Z591" i="1"/>
  <c r="Z991" i="1"/>
  <c r="Z450" i="1"/>
  <c r="Z535" i="1"/>
  <c r="Z974" i="1"/>
  <c r="Z613" i="1"/>
  <c r="Z662" i="1"/>
  <c r="Z325" i="1"/>
  <c r="Z74" i="1"/>
  <c r="Z448" i="1"/>
  <c r="Z294" i="1"/>
  <c r="Z437" i="1"/>
  <c r="Z569" i="1"/>
  <c r="Z942" i="1"/>
  <c r="Z614" i="1"/>
  <c r="Z580" i="1"/>
  <c r="Z746" i="1"/>
  <c r="Z718" i="1"/>
  <c r="Z788" i="1"/>
  <c r="Z189" i="1"/>
  <c r="Z983" i="1"/>
  <c r="Z250" i="1"/>
  <c r="Z127" i="1"/>
  <c r="Z633" i="1"/>
  <c r="Z694" i="1"/>
  <c r="Z382" i="1"/>
  <c r="Z724" i="1"/>
  <c r="Z877" i="1"/>
  <c r="Z211" i="1"/>
  <c r="Z762" i="1"/>
  <c r="Z298" i="1"/>
  <c r="Z274" i="1"/>
  <c r="Z60" i="1"/>
  <c r="Z912" i="1"/>
  <c r="Z921" i="1"/>
  <c r="Z439" i="1"/>
  <c r="Z900" i="1"/>
  <c r="Z182" i="1"/>
  <c r="Z275" i="1"/>
  <c r="Z93" i="1"/>
  <c r="Z1029" i="1"/>
  <c r="Z505" i="1"/>
  <c r="Z1020" i="1"/>
  <c r="Z416" i="1"/>
  <c r="Z402" i="1"/>
  <c r="Z536" i="1"/>
  <c r="Z523" i="1"/>
  <c r="Z726" i="1"/>
  <c r="Z730" i="1"/>
  <c r="Z803" i="1"/>
  <c r="Z392" i="1"/>
  <c r="Z849" i="1"/>
  <c r="Z1040" i="1"/>
  <c r="Z354" i="1"/>
  <c r="Z180" i="1"/>
  <c r="Z128" i="1"/>
  <c r="Z319" i="1"/>
  <c r="Z324" i="1"/>
  <c r="Z810" i="1"/>
  <c r="Z517" i="1"/>
  <c r="Z155" i="1"/>
  <c r="Z281" i="1"/>
  <c r="Z570" i="1"/>
  <c r="Z567" i="1"/>
  <c r="Z187" i="1"/>
  <c r="Z561" i="1"/>
  <c r="Z484" i="1"/>
  <c r="Z447" i="1"/>
  <c r="Z703" i="1"/>
  <c r="Z160" i="1"/>
  <c r="Z407" i="1"/>
  <c r="Z542" i="1"/>
  <c r="Z539" i="1"/>
  <c r="Z256" i="1"/>
  <c r="Z988" i="1"/>
  <c r="Z113" i="1"/>
  <c r="Z157" i="1"/>
  <c r="Z167" i="1"/>
  <c r="Z1002" i="1"/>
  <c r="Z1034" i="1"/>
  <c r="Z551" i="1"/>
  <c r="Z346" i="1"/>
  <c r="Z477" i="1"/>
  <c r="Z967" i="1"/>
  <c r="Z516" i="1"/>
  <c r="Z897" i="1"/>
  <c r="Z923" i="1"/>
  <c r="Z92" i="1"/>
  <c r="Z665" i="1"/>
  <c r="Z559" i="1"/>
  <c r="Z870" i="1"/>
  <c r="Z506" i="1"/>
  <c r="Z11" i="1"/>
  <c r="Z100" i="1"/>
  <c r="Z426" i="1"/>
  <c r="Z996" i="1"/>
  <c r="Z232" i="1"/>
  <c r="Z306" i="1"/>
  <c r="Z957" i="1"/>
  <c r="Z164" i="1"/>
  <c r="Z351" i="1"/>
  <c r="Z362" i="1"/>
  <c r="Z266" i="1"/>
  <c r="Z236" i="1"/>
  <c r="Z982" i="1"/>
  <c r="Z31" i="1"/>
  <c r="Z783" i="1"/>
  <c r="Z1022" i="1"/>
  <c r="Z332" i="1"/>
  <c r="Z125" i="1"/>
  <c r="Z390" i="1"/>
  <c r="Z715" i="1"/>
  <c r="Z363" i="1"/>
  <c r="Z620" i="1"/>
  <c r="Z748" i="1"/>
  <c r="Z254" i="1"/>
  <c r="Z411" i="1"/>
  <c r="Z427" i="1"/>
  <c r="Z997" i="1"/>
  <c r="Z904" i="1"/>
  <c r="Z977" i="1"/>
  <c r="Z838" i="1"/>
  <c r="Z265" i="1"/>
  <c r="Z552" i="1"/>
  <c r="Z207" i="1"/>
  <c r="Z485" i="1"/>
  <c r="Z537" i="1"/>
  <c r="Z940" i="1"/>
  <c r="Z601" i="1"/>
  <c r="Z860" i="1"/>
  <c r="Z881" i="1"/>
  <c r="Z743" i="1"/>
  <c r="Z626" i="1"/>
  <c r="Z1004" i="1"/>
  <c r="Z820" i="1"/>
  <c r="Z864" i="1"/>
  <c r="Z727" i="1"/>
  <c r="Z660" i="1"/>
  <c r="Z461" i="1"/>
  <c r="Z36" i="1"/>
  <c r="Z980" i="1"/>
  <c r="Z612" i="1"/>
  <c r="Z657" i="1"/>
  <c r="Z509" i="1"/>
  <c r="Z733" i="1"/>
  <c r="Z572" i="1"/>
  <c r="Z1031" i="1"/>
  <c r="Z784" i="1"/>
  <c r="Z313" i="1"/>
  <c r="Z524" i="1"/>
  <c r="Z131" i="1"/>
  <c r="Z107" i="1"/>
  <c r="Z909" i="1"/>
  <c r="Z380" i="1"/>
  <c r="Z812" i="1"/>
  <c r="Z585" i="1"/>
  <c r="Z457" i="1"/>
  <c r="Z644" i="1"/>
  <c r="Z134" i="1"/>
  <c r="Z543" i="1"/>
  <c r="Z757" i="1"/>
  <c r="Z684" i="1"/>
  <c r="Z89" i="1"/>
  <c r="Z65" i="1"/>
  <c r="Z584" i="1"/>
  <c r="Z323" i="1"/>
  <c r="Z599" i="1"/>
  <c r="Z347" i="1"/>
  <c r="Z943" i="1"/>
  <c r="Z145" i="1"/>
  <c r="Z334" i="1"/>
  <c r="Z331" i="1"/>
  <c r="Z689" i="1"/>
  <c r="Z532" i="1"/>
  <c r="Z384" i="1"/>
  <c r="Z476" i="1"/>
  <c r="Z667" i="1"/>
  <c r="Z287" i="1"/>
  <c r="Z478" i="1"/>
  <c r="Z43" i="1"/>
  <c r="Z653" i="1"/>
  <c r="Z690" i="1"/>
  <c r="Z749" i="1"/>
  <c r="Z706" i="1"/>
  <c r="Z776" i="1"/>
  <c r="Z398" i="1"/>
  <c r="Z96" i="1"/>
  <c r="Z836" i="1"/>
  <c r="Z1013" i="1"/>
  <c r="Z51" i="1"/>
  <c r="Z315" i="1"/>
  <c r="Z365" i="1"/>
  <c r="Z852" i="1"/>
  <c r="Z141" i="1"/>
  <c r="Z171" i="1"/>
  <c r="Z133" i="1"/>
  <c r="Z600" i="1"/>
  <c r="Z441" i="1"/>
  <c r="Z903" i="1"/>
  <c r="Z882" i="1"/>
  <c r="Z400" i="1"/>
  <c r="Z1000" i="1"/>
  <c r="Z388" i="1"/>
  <c r="Z344" i="1"/>
  <c r="Z106" i="1"/>
  <c r="Z464" i="1"/>
  <c r="Z920" i="1"/>
  <c r="Z336" i="1"/>
  <c r="Z383" i="1"/>
  <c r="Z137" i="1"/>
  <c r="Z116" i="1"/>
  <c r="Z38" i="1"/>
  <c r="Z86" i="1"/>
  <c r="Z227" i="1"/>
  <c r="Z342" i="1"/>
  <c r="Z249" i="1"/>
  <c r="Z374" i="1"/>
  <c r="Z198" i="1"/>
  <c r="Z101" i="1"/>
  <c r="Z61" i="1"/>
  <c r="Z90" i="1"/>
  <c r="Z30" i="1"/>
  <c r="Z284" i="1"/>
  <c r="Z830" i="1"/>
  <c r="Z355" i="1"/>
  <c r="Z496" i="1"/>
  <c r="Z463" i="1"/>
  <c r="Z244" i="1"/>
  <c r="Z486" i="1"/>
  <c r="Z556" i="1"/>
  <c r="Z553" i="1"/>
  <c r="Z503" i="1"/>
  <c r="Z396" i="1"/>
  <c r="Z245" i="1"/>
  <c r="Z664" i="1"/>
  <c r="Z861" i="1"/>
  <c r="Z729" i="1"/>
  <c r="Z424" i="1"/>
  <c r="Z395" i="1"/>
  <c r="Z697" i="1"/>
  <c r="Z707" i="1"/>
  <c r="Z832" i="1"/>
  <c r="Z248" i="1"/>
  <c r="Z391" i="1"/>
  <c r="Z962" i="1"/>
  <c r="Z104" i="1"/>
  <c r="Z8" i="1"/>
  <c r="Z199" i="1"/>
  <c r="Z55" i="1"/>
  <c r="Z1008" i="1"/>
  <c r="Z188" i="1"/>
  <c r="Z97" i="1"/>
  <c r="Z216" i="1"/>
  <c r="Z527" i="1"/>
  <c r="Z493" i="1"/>
  <c r="Z842" i="1"/>
  <c r="Z515" i="1"/>
  <c r="Z1006" i="1"/>
  <c r="Z63" i="1"/>
  <c r="Z519" i="1"/>
  <c r="Z6" i="1"/>
  <c r="Z263" i="1"/>
  <c r="Z562" i="1"/>
  <c r="Z147" i="1"/>
  <c r="Z88" i="1"/>
  <c r="Z348" i="1"/>
  <c r="Z462" i="1"/>
  <c r="Z711" i="1"/>
  <c r="Z808" i="1"/>
  <c r="Z678" i="1"/>
  <c r="Z827" i="1"/>
  <c r="Z720" i="1"/>
  <c r="Z453" i="1"/>
  <c r="Z487" i="1"/>
  <c r="Z933" i="1"/>
  <c r="Z867" i="1"/>
  <c r="Z146" i="1"/>
  <c r="Z786" i="1"/>
  <c r="Z393" i="1"/>
  <c r="Z241" i="1"/>
  <c r="Z654" i="1"/>
  <c r="Z70" i="1"/>
  <c r="Z932" i="1"/>
  <c r="Z558" i="1"/>
  <c r="Z1012" i="1"/>
  <c r="Z638" i="1"/>
  <c r="Z308" i="1"/>
  <c r="Z397" i="1"/>
  <c r="Z212" i="1"/>
  <c r="Z691" i="1"/>
  <c r="Z723" i="1"/>
  <c r="Z1001" i="1"/>
  <c r="Z497" i="1"/>
  <c r="Z158" i="1"/>
  <c r="Z919" i="1"/>
  <c r="Z7" i="1"/>
  <c r="Z763" i="1"/>
  <c r="Z646" i="1"/>
  <c r="Z328" i="1"/>
  <c r="Z956" i="1"/>
  <c r="Z217" i="1"/>
  <c r="Z139" i="1"/>
  <c r="Z356" i="1"/>
  <c r="Z264" i="1"/>
  <c r="Z790" i="1"/>
  <c r="Z813" i="1"/>
  <c r="Z412" i="1"/>
  <c r="Z468" i="1"/>
  <c r="Z62" i="1"/>
  <c r="Z194" i="1"/>
  <c r="Z191" i="1"/>
  <c r="Z528" i="1"/>
  <c r="Z338" i="1"/>
  <c r="Z99" i="1"/>
  <c r="Z255" i="1"/>
  <c r="Z989" i="1"/>
  <c r="Z25" i="1"/>
  <c r="Z67" i="1"/>
  <c r="Z165" i="1"/>
  <c r="Z64" i="1"/>
  <c r="Z415" i="1"/>
  <c r="Z371" i="1"/>
  <c r="Z50" i="1"/>
  <c r="Z514" i="1"/>
  <c r="Z289" i="1"/>
  <c r="Z349" i="1"/>
  <c r="Z898" i="1"/>
  <c r="Z658" i="1"/>
  <c r="Z725" i="1"/>
  <c r="Z624" i="1"/>
  <c r="Z193" i="1"/>
  <c r="Z467" i="1"/>
  <c r="Z221" i="1"/>
  <c r="Z102" i="1"/>
  <c r="Z149" i="1"/>
  <c r="Z966" i="1"/>
  <c r="Z455" i="1"/>
  <c r="Z190" i="1"/>
  <c r="Z987" i="1"/>
  <c r="Z267" i="1"/>
  <c r="Z291" i="1"/>
  <c r="Z946" i="1"/>
  <c r="Z292" i="1"/>
  <c r="Z1025" i="1"/>
  <c r="Z817" i="1"/>
  <c r="Z45" i="1"/>
  <c r="Z833" i="1"/>
  <c r="Z593" i="1"/>
  <c r="Z123" i="1"/>
  <c r="Z894" i="1"/>
  <c r="X23" i="3"/>
  <c r="X58" i="3"/>
  <c r="X47" i="3"/>
  <c r="X35" i="3"/>
  <c r="X6" i="3"/>
  <c r="X25" i="3"/>
  <c r="X65" i="3"/>
  <c r="X64" i="3"/>
  <c r="AN34" i="4"/>
  <c r="X30" i="3"/>
  <c r="X36" i="3"/>
  <c r="Z2" i="1"/>
  <c r="X44" i="3"/>
  <c r="X49" i="3"/>
  <c r="X12" i="3"/>
  <c r="X9" i="3"/>
  <c r="X18" i="3"/>
  <c r="AN25" i="4"/>
  <c r="X70" i="3"/>
  <c r="X72" i="3"/>
  <c r="X5" i="3"/>
  <c r="X50" i="3"/>
  <c r="S9" i="5"/>
  <c r="X73" i="3"/>
  <c r="X42" i="3"/>
  <c r="X15" i="3"/>
  <c r="X54" i="3"/>
  <c r="X4" i="3"/>
  <c r="X56" i="3"/>
  <c r="X17" i="3"/>
  <c r="X21" i="3"/>
  <c r="X10" i="3"/>
  <c r="R12" i="6"/>
  <c r="X48" i="3"/>
  <c r="X62" i="3"/>
  <c r="X27" i="3"/>
  <c r="X16" i="3"/>
  <c r="X67" i="3"/>
  <c r="X66" i="3"/>
  <c r="X68" i="3"/>
  <c r="X33" i="3"/>
  <c r="X22" i="3"/>
  <c r="X39" i="3"/>
  <c r="X31" i="3"/>
  <c r="X40" i="3"/>
  <c r="X63" i="3"/>
  <c r="X11" i="3"/>
  <c r="X19" i="3"/>
  <c r="X57" i="3"/>
  <c r="N5" i="7"/>
  <c r="X29" i="3"/>
  <c r="X45" i="3"/>
  <c r="X51" i="3"/>
  <c r="R13" i="6"/>
  <c r="X52" i="3"/>
  <c r="AN17" i="4"/>
  <c r="X34" i="3"/>
  <c r="X60" i="3"/>
  <c r="X28" i="3"/>
  <c r="Z737" i="1"/>
  <c r="Z602" i="1"/>
  <c r="Z976" i="1"/>
  <c r="Z429" i="1"/>
  <c r="Z960" i="1"/>
  <c r="Z403" i="1"/>
  <c r="Z204" i="1"/>
  <c r="Z787" i="1"/>
  <c r="Z643" i="1"/>
  <c r="Z557" i="1"/>
  <c r="Z318" i="1"/>
  <c r="Z809" i="1"/>
  <c r="R14" i="6"/>
  <c r="Z504" i="1"/>
  <c r="Z300" i="1"/>
  <c r="Z814" i="1"/>
  <c r="Z359" i="1"/>
  <c r="Z563" i="1"/>
  <c r="R15" i="6"/>
  <c r="Z805" i="1"/>
  <c r="Z589" i="1"/>
  <c r="X20" i="3"/>
  <c r="X37" i="3"/>
  <c r="Z421" i="1"/>
  <c r="Z480" i="1"/>
  <c r="Z892" i="1"/>
  <c r="Z789" i="1"/>
  <c r="Z186" i="1"/>
  <c r="Z574" i="1"/>
  <c r="X71" i="3"/>
  <c r="Z1003" i="1"/>
  <c r="Z793" i="1"/>
  <c r="Z930" i="1"/>
  <c r="X14" i="3"/>
  <c r="Z169" i="1"/>
  <c r="Z732" i="1"/>
  <c r="Z927" i="1"/>
  <c r="Z800" i="1"/>
  <c r="Z72" i="1"/>
  <c r="Z712" i="1"/>
  <c r="Z640" i="1"/>
  <c r="Z736" i="1"/>
  <c r="Z773" i="1"/>
  <c r="Z905" i="1"/>
  <c r="Z742" i="1"/>
  <c r="Z670" i="1"/>
  <c r="Z1038" i="1"/>
  <c r="Z546" i="1"/>
  <c r="Z203" i="1"/>
  <c r="R6" i="6"/>
  <c r="Z481" i="1"/>
  <c r="Z208" i="1"/>
  <c r="Z166" i="1"/>
  <c r="Z21" i="1"/>
  <c r="Z243" i="1"/>
  <c r="X53" i="3"/>
  <c r="Z469" i="1"/>
  <c r="Z268" i="1"/>
  <c r="Z926" i="1"/>
  <c r="Z734" i="1"/>
  <c r="Z136" i="1"/>
  <c r="Z405" i="1"/>
  <c r="Z406" i="1"/>
  <c r="Z262" i="1"/>
  <c r="Z118" i="1"/>
  <c r="Z381" i="1"/>
  <c r="Z178" i="1"/>
  <c r="R2" i="6"/>
  <c r="X69" i="3"/>
  <c r="Z369" i="1"/>
  <c r="Z285" i="1"/>
  <c r="Z394" i="1"/>
  <c r="X41" i="3"/>
  <c r="X59" i="3"/>
  <c r="R9" i="6"/>
  <c r="Z893" i="1"/>
  <c r="Z821" i="1"/>
  <c r="Z669" i="1"/>
  <c r="Z597" i="1"/>
  <c r="Z605" i="1"/>
  <c r="R3" i="6"/>
  <c r="R7" i="6"/>
  <c r="R5" i="6"/>
  <c r="Z1028" i="1"/>
  <c r="AN58" i="4" l="1"/>
  <c r="AN18" i="4"/>
  <c r="AN40" i="4"/>
  <c r="AN45" i="4"/>
  <c r="AN35" i="4"/>
  <c r="AN20" i="4"/>
  <c r="AN27" i="4"/>
  <c r="AN16" i="4"/>
  <c r="AN8" i="4"/>
  <c r="AN4" i="4"/>
  <c r="AN10" i="4"/>
  <c r="AN6" i="4"/>
  <c r="AN22" i="4"/>
  <c r="AN51" i="4"/>
  <c r="AN50" i="4"/>
  <c r="AN56" i="4"/>
  <c r="AN26" i="4"/>
  <c r="AN55" i="4"/>
  <c r="AN46" i="4"/>
  <c r="AN14" i="4"/>
  <c r="AN43" i="4"/>
  <c r="AN7" i="4"/>
  <c r="AN3" i="4"/>
  <c r="AN32" i="4"/>
  <c r="AN36" i="4"/>
  <c r="AN31" i="4"/>
  <c r="AN42" i="4"/>
  <c r="AN52" i="4"/>
  <c r="AN19" i="4"/>
  <c r="AN54" i="4"/>
  <c r="AN24" i="4"/>
  <c r="AN28" i="4"/>
  <c r="AN23" i="4"/>
  <c r="AN2" i="4"/>
  <c r="AN13" i="4"/>
  <c r="AN57" i="4"/>
  <c r="AN49" i="4"/>
  <c r="AN9" i="4"/>
  <c r="AN39" i="4"/>
  <c r="AN44" i="4"/>
  <c r="AN48" i="4"/>
  <c r="AN47" i="4"/>
  <c r="AN59" i="4"/>
  <c r="AN21" i="4"/>
  <c r="AN41" i="4"/>
  <c r="AN30" i="4"/>
  <c r="AN29" i="4"/>
  <c r="AN37" i="4"/>
  <c r="AN11" i="4"/>
  <c r="AN12" i="4"/>
  <c r="AN38" i="4"/>
  <c r="AN53" i="4"/>
  <c r="AN15" i="4"/>
  <c r="AN5" i="4"/>
</calcChain>
</file>

<file path=xl/sharedStrings.xml><?xml version="1.0" encoding="utf-8"?>
<sst xmlns="http://schemas.openxmlformats.org/spreadsheetml/2006/main" count="7426" uniqueCount="1637">
  <si>
    <t>Diagnostiek</t>
  </si>
  <si>
    <t>Consulttype</t>
  </si>
  <si>
    <t>Duur vanaf</t>
  </si>
  <si>
    <t>Setting</t>
  </si>
  <si>
    <t>Beroepscategorie</t>
  </si>
  <si>
    <t>Aantal directe minuten</t>
  </si>
  <si>
    <t>Aantal indirecte minuten</t>
  </si>
  <si>
    <t>Productprijs</t>
  </si>
  <si>
    <t>Productprijs check</t>
  </si>
  <si>
    <t>Opslag kapitaallasten</t>
  </si>
  <si>
    <t>Rente inventaris (0,41%)</t>
  </si>
  <si>
    <t>Financieringslasten (1,55%)</t>
  </si>
  <si>
    <t>Minuutkostprijs (prijspeil 2017)</t>
  </si>
  <si>
    <t>Personeel</t>
  </si>
  <si>
    <t>Materieel</t>
  </si>
  <si>
    <t>85/15</t>
  </si>
  <si>
    <t>75/25</t>
  </si>
  <si>
    <t>90/10</t>
  </si>
  <si>
    <t>0/100</t>
  </si>
  <si>
    <t>2018 (definitief)</t>
  </si>
  <si>
    <t>2019 (definitief)</t>
  </si>
  <si>
    <t>2020 (voolopig)</t>
  </si>
  <si>
    <t>2019 (voorlopig)</t>
  </si>
  <si>
    <t>2020 (definitief)</t>
  </si>
  <si>
    <t>2021 (voolopig)</t>
  </si>
  <si>
    <t>Cumulatief 17-18</t>
  </si>
  <si>
    <t>Cumulatief 17-19</t>
  </si>
  <si>
    <t>Cumulatief 17-20</t>
  </si>
  <si>
    <t>Cumulatief 17-21</t>
  </si>
  <si>
    <t>Cumulatief 20-21</t>
  </si>
  <si>
    <t>Kapitaallasten</t>
  </si>
  <si>
    <t>Tarief</t>
  </si>
  <si>
    <t>Tarief check</t>
  </si>
  <si>
    <t>Groepsgrootte</t>
  </si>
  <si>
    <t>Aantal minuten totaal</t>
  </si>
  <si>
    <t>Aantal minuten declarabel</t>
  </si>
  <si>
    <t>Verzorgingsgraad</t>
  </si>
  <si>
    <t>Beveiligingsniveau</t>
  </si>
  <si>
    <t>Financieringsstroom</t>
  </si>
  <si>
    <t>licht</t>
  </si>
  <si>
    <t>ggz</t>
  </si>
  <si>
    <t>fz</t>
  </si>
  <si>
    <t>Opslag kapitaallasten verblijf</t>
  </si>
  <si>
    <t>Aantal uur dagbesteding</t>
  </si>
  <si>
    <t>Uurkostprijs dagbesteding</t>
  </si>
  <si>
    <t>Productprijs verblijfsdag</t>
  </si>
  <si>
    <t>Aantal minuten vaktherapie</t>
  </si>
  <si>
    <t>Minuutkostprijs vaktherapie (prijspeil 2017)</t>
  </si>
  <si>
    <t>Opslag dagbesteding</t>
  </si>
  <si>
    <t>Opslag dagbesteding check</t>
  </si>
  <si>
    <t>Opslag vaktherapie</t>
  </si>
  <si>
    <t>Behandeling</t>
  </si>
  <si>
    <t>Overige beroepen</t>
  </si>
  <si>
    <t>Arts - specialist (Wet Big artikel 14)</t>
  </si>
  <si>
    <t>Klinisch (neuro)psycholoog (Wet Big artikel 14)</t>
  </si>
  <si>
    <t>Verpleegkundig specialist geestelijke gezondheidszorg (Wet Big artikel 14)</t>
  </si>
  <si>
    <t>Arts (Wet Big artikel 3)</t>
  </si>
  <si>
    <t>Gezondheidszorgpsycholoog (Wet Big artikel 3)</t>
  </si>
  <si>
    <t>Psychotherapeut (Wet Big artikel 3)</t>
  </si>
  <si>
    <t>Verpleegkundige (Wet Big artikel 3)</t>
  </si>
  <si>
    <t>Ambulant – kwaliteitsstatuut sectie II</t>
  </si>
  <si>
    <t>Ambulant – kwaliteitsstatuut sectie III – monodisciplinair</t>
  </si>
  <si>
    <t>Ambulant – kwaliteitsstatuut sectie III – multidisciplinair</t>
  </si>
  <si>
    <t>Outreachend</t>
  </si>
  <si>
    <t>beperkt</t>
  </si>
  <si>
    <t>matig</t>
  </si>
  <si>
    <t>gemiddeld</t>
  </si>
  <si>
    <t>intensief</t>
  </si>
  <si>
    <t>extra intensief</t>
  </si>
  <si>
    <t>zeer intensief</t>
  </si>
  <si>
    <t>Prestatiebeschrijving</t>
  </si>
  <si>
    <t>Verblijfsdag A</t>
  </si>
  <si>
    <t>Verblijfsdag B</t>
  </si>
  <si>
    <t>Verblijfsdag C</t>
  </si>
  <si>
    <t>Verblijfsdag D</t>
  </si>
  <si>
    <t>Verblijfsdag E</t>
  </si>
  <si>
    <t>Verblijfsdag F</t>
  </si>
  <si>
    <t>Verblijfsdag G</t>
  </si>
  <si>
    <t>high intensive care</t>
  </si>
  <si>
    <t>Verblijfsdag H</t>
  </si>
  <si>
    <t>Verblijf met rechtvaardigingsgrond</t>
  </si>
  <si>
    <t>Elektroconvulsietherapie ggz regulier</t>
  </si>
  <si>
    <t>Elektroconvulsietherapie ggz complex</t>
  </si>
  <si>
    <t>Elektroconvulsietherapie fz regulier</t>
  </si>
  <si>
    <t>Elektroconvulsietherapie fz complex</t>
  </si>
  <si>
    <t>Consultatie bij euthanasieverzoeken</t>
  </si>
  <si>
    <t>Onderlinge dienstverlening</t>
  </si>
  <si>
    <t>Intercollegiaal overleg kort Setting ambulant kwaliteitsstatuut sectie II</t>
  </si>
  <si>
    <t>Intercollegiaal overleg lang Setting ambulant kwaliteitsstatuut sectie II</t>
  </si>
  <si>
    <t>Forensisch psychiatrisch toezicht</t>
  </si>
  <si>
    <t>Ambulante dagbesteding</t>
  </si>
  <si>
    <t>Zorgmachtiging Wet verplichte ggz</t>
  </si>
  <si>
    <t>Niet-basispakketzorg consult</t>
  </si>
  <si>
    <t>Niet-basispakketzorg verblijf</t>
  </si>
  <si>
    <t>Rijbewijs: rapporten op verzoek CBR voor rekening van de te keuren persoon (houder resp. aanvrager rijbewijs) omvat 15 min patiëntgeb. tijd en 15 min indirecte tijd (inlezen en rapport schrijven).</t>
  </si>
  <si>
    <t>Rijbewijs: rapporten op verzoek politie, voor rekening van centraal bureau rijvaardigheidsbewijzen (CBR) omvat 15 min. patiëntgebonden tijd en 15 min. indirecte tijd (inlezen en rapport schrijven).</t>
  </si>
  <si>
    <t>Rijbewijs: rapporten op verzoek politie voor rekening van CBR, toeslag icm 119028, per 15 min. extra direct patiënt.geb tijd of per 15 minuten extra indirecte tijd met een maximum van 4 toeslagen.</t>
  </si>
  <si>
    <t>Schriftelijke informatieverstrekking (met toestemming patiënt) aan derden.</t>
  </si>
  <si>
    <t>Acute ggz binnen budget - Overige beroepen - 5 minuten</t>
  </si>
  <si>
    <t>Acute ggz binnen budget - Arts - specialist (Wet Big artikel 14) - 5 minuten</t>
  </si>
  <si>
    <t>Acute ggz binnen budget - Klinisch (neuro) - psycholoog (Wet Big artikel 14) - 5 minuten</t>
  </si>
  <si>
    <t>Acute ggz binnen budget - Verpleegkundig specialist geestelijke gezondheidszorg (Wet Big artikel 14) - 5 minuten</t>
  </si>
  <si>
    <t>Acute ggz binnen budget - Arts (Wet Big artikel 3) - 5 minuten</t>
  </si>
  <si>
    <t>Acute ggz binnen budget - Gezondheidszorgpsycholoog (Wet Big artikel 3) - 5 minuten</t>
  </si>
  <si>
    <t>Acute ggz binnen budget - Psychotherapeut (Wet Big artikel 3) - 5 minuten</t>
  </si>
  <si>
    <t>Acute ggz binnen budget - Verpleegkundige (Wet Big artikel 3) - 5 minuten</t>
  </si>
  <si>
    <t>Acute ggz binnen budget - Overige beroepen - 15 minuten</t>
  </si>
  <si>
    <t>Acute ggz binnen budget - Arts - specialist (Wet Big artikel 14) - 15 minuten</t>
  </si>
  <si>
    <t>Acute ggz binnen budget - Klinisch (neuro) - psycholoog (Wet Big artikel 14) - 15 minuten</t>
  </si>
  <si>
    <t>Acute ggz binnen budget - Verpleegkundig specialist geestelijke gezondheidszorg (Wet Big artikel 14) - 15 minuten</t>
  </si>
  <si>
    <t>Acute ggz binnen budget - Arts (Wet Big artikel 3) - 15 minuten</t>
  </si>
  <si>
    <t>Acute ggz binnen budget - Gezondheidszorgpsycholoog (Wet Big artikel 3) - 15 minuten</t>
  </si>
  <si>
    <t>Acute ggz binnen budget - Psychotherapeut (Wet Big artikel 3) - 15 minuten</t>
  </si>
  <si>
    <t>Acute ggz binnen budget - Verpleegkundige (Wet Big artikel 3) - 15 minuten</t>
  </si>
  <si>
    <t>Acute ggz binnen budget - Overige beroepen - 30 minuten</t>
  </si>
  <si>
    <t>Acute ggz binnen budget - Arts - specialist (Wet Big artikel 14) - 30 minuten</t>
  </si>
  <si>
    <t>Acute ggz binnen budget - Klinisch (neuro) - psycholoog (Wet Big artikel 14) - 30 minuten</t>
  </si>
  <si>
    <t>Acute ggz binnen budget - Verpleegkundig specialist geestelijke gezondheidszorg (Wet Big artikel 14) - 30 minuten</t>
  </si>
  <si>
    <t>Acute ggz binnen budget - Arts (Wet Big artikel 3) - 30 minuten</t>
  </si>
  <si>
    <t>Acute ggz binnen budget - Gezondheidszorgpsycholoog (Wet Big artikel 3) - 30 minuten</t>
  </si>
  <si>
    <t>Acute ggz binnen budget - Psychotherapeut (Wet Big artikel 3) - 30 minuten</t>
  </si>
  <si>
    <t>Acute ggz binnen budget - Verpleegkundige (Wet Big artikel 3) - 30 minuten</t>
  </si>
  <si>
    <t>Acute ggz binnen budget - Overige beroepen - 45 minuten</t>
  </si>
  <si>
    <t>Acute ggz binnen budget - Arts - specialist (Wet Big artikel 14) - 45 minuten</t>
  </si>
  <si>
    <t>Acute ggz binnen budget - Klinisch (neuro) - psycholoog (Wet Big artikel 14) - 45 minuten</t>
  </si>
  <si>
    <t>Acute ggz binnen budget - Verpleegkundig specialist geestelijke gezondheidszorg (Wet Big artikel 14) - 45 minuten</t>
  </si>
  <si>
    <t>Acute ggz binnen budget - Arts (Wet Big artikel 3) - 45 minuten</t>
  </si>
  <si>
    <t>Acute ggz binnen budget - Gezondheidszorgpsycholoog (Wet Big artikel 3) - 45 minuten</t>
  </si>
  <si>
    <t>Acute ggz binnen budget - Psychotherapeut (Wet Big artikel 3) - 45 minuten</t>
  </si>
  <si>
    <t>Acute ggz binnen budget - Verpleegkundige (Wet Big artikel 3) - 45 minuten</t>
  </si>
  <si>
    <t>Acute ggz binnen budget - Overige beroepen - 60 minuten</t>
  </si>
  <si>
    <t>Acute ggz binnen budget - Arts - specialist (Wet Big artikel 14) - 60 minuten</t>
  </si>
  <si>
    <t>Acute ggz binnen budget - Klinisch (neuro) - psycholoog (Wet Big artikel 14) - 60 minuten</t>
  </si>
  <si>
    <t>Acute ggz binnen budget - Verpleegkundig specialist geestelijke gezondheidszorg (Wet Big artikel 14) - 60 minuten</t>
  </si>
  <si>
    <t>Acute ggz binnen budget - Arts (Wet Big artikel 3) - 60 minuten</t>
  </si>
  <si>
    <t>Acute ggz binnen budget - Gezondheidszorgpsycholoog (Wet Big artikel 3) - 60 minuten</t>
  </si>
  <si>
    <t>Acute ggz binnen budget - Psychotherapeut (Wet Big artikel 3) - 60 minuten</t>
  </si>
  <si>
    <t>Acute ggz binnen budget - Verpleegkundige (Wet Big artikel 3) - 60 minuten</t>
  </si>
  <si>
    <t>Acute ggz binnen budget - Overige beroepen - 75 minuten</t>
  </si>
  <si>
    <t>Acute ggz binnen budget - Arts - specialist (Wet Big artikel 14) - 75 minuten</t>
  </si>
  <si>
    <t>Acute ggz binnen budget - Klinisch (neuro) - psycholoog (Wet Big artikel 14) - 75 minuten</t>
  </si>
  <si>
    <t>Acute ggz binnen budget - Verpleegkundig specialist geestelijke gezondheidszorg (Wet Big artikel 14) - 75 minuten</t>
  </si>
  <si>
    <t>Acute ggz binnen budget - Arts (Wet Big artikel 3) - 75 minuten</t>
  </si>
  <si>
    <t>Acute ggz binnen budget - Gezondheidszorgpsycholoog (Wet Big artikel 3) - 75 minuten</t>
  </si>
  <si>
    <t>Acute ggz binnen budget - Psychotherapeut (Wet Big artikel 3) - 75 minuten</t>
  </si>
  <si>
    <t>Acute ggz binnen budget - Verpleegkundige (Wet Big artikel 3) - 75 minuten</t>
  </si>
  <si>
    <t>Acute ggz binnen budget - Overige beroepen - 90 minuten</t>
  </si>
  <si>
    <t>Acute ggz binnen budget - Arts - specialist (Wet Big artikel 14) - 90 minuten</t>
  </si>
  <si>
    <t>Acute ggz binnen budget - Klinisch (neuro) - psycholoog (Wet Big artikel 14) - 90 minuten</t>
  </si>
  <si>
    <t>Acute ggz binnen budget - Verpleegkundig specialist geestelijke gezondheidszorg (Wet Big artikel 14) - 90 minuten</t>
  </si>
  <si>
    <t>Acute ggz binnen budget - Arts (Wet Big artikel 3) - 90 minuten</t>
  </si>
  <si>
    <t>Acute ggz binnen budget - Gezondheidszorgpsycholoog (Wet Big artikel 3) - 90 minuten</t>
  </si>
  <si>
    <t>Acute ggz binnen budget - Psychotherapeut (Wet Big artikel 3) - 90 minuten</t>
  </si>
  <si>
    <t>Acute ggz binnen budget - Verpleegkundige (Wet Big artikel 3) - 90 minuten</t>
  </si>
  <si>
    <t>Acute ggz binnen budget - Overige beroepen - 120 minuten</t>
  </si>
  <si>
    <t>Acute ggz binnen budget - Arts - specialist (Wet Big artikel 14) - 120 minuten</t>
  </si>
  <si>
    <t>Acute ggz binnen budget - Klinisch (neuro) - psycholoog (Wet Big artikel 14) - 120 minuten</t>
  </si>
  <si>
    <t>Acute ggz binnen budget - Verpleegkundig specialist geestelijke gezondheidszorg (Wet Big artikel 14) - 120 minuten</t>
  </si>
  <si>
    <t>Acute ggz binnen budget - Arts (Wet Big artikel 3) - 120 minuten</t>
  </si>
  <si>
    <t>Acute ggz binnen budget - Gezondheidszorgpsycholoog (Wet Big artikel 3) - 120 minuten</t>
  </si>
  <si>
    <t>Acute ggz binnen budget - Psychotherapeut (Wet Big artikel 3) - 120 minuten</t>
  </si>
  <si>
    <t>Acute ggz binnen budget - Verpleegkundige (Wet Big artikel 3) - 120 minuten</t>
  </si>
  <si>
    <t>Verblijfsdag D Acute ggz binnen budget</t>
  </si>
  <si>
    <t>Verblijfsdag E Acute ggz binnen budget</t>
  </si>
  <si>
    <t>Verblijfsdag F Acute ggz binnen budget</t>
  </si>
  <si>
    <t>Verblijfsdag G Acute ggz binnen budget</t>
  </si>
  <si>
    <t>Verblijfsdag H Acute ggz binnen budget</t>
  </si>
  <si>
    <t>ZZP-C 1 inclusief dagbesteding</t>
  </si>
  <si>
    <t>ZZP-C 2 inclusief dagbesteding</t>
  </si>
  <si>
    <t>ZZP-C 3 inclusief dagbesteding</t>
  </si>
  <si>
    <t>ZZP-C 4 inclusief dagbesteding</t>
  </si>
  <si>
    <t>ZZP-C 5 inclusief dagbesteding</t>
  </si>
  <si>
    <t>ZZP-C 6 inclusief dagbesteding</t>
  </si>
  <si>
    <t>ZZP-C 1 exclusief dagbesteding</t>
  </si>
  <si>
    <t>ZZP-C 2 exclusief dagbesteding</t>
  </si>
  <si>
    <t>ZZP-C 3 exclusief dagbesteding</t>
  </si>
  <si>
    <t>ZZP-C 4 exclusief dagbesteding</t>
  </si>
  <si>
    <t>ZZP-C 5 exclusief dagbesteding</t>
  </si>
  <si>
    <t>ZZP-C 6 exclusief dagbesteding</t>
  </si>
  <si>
    <t>ZZP-VG 1 inclusief dagbesteding</t>
  </si>
  <si>
    <t>ZZP-VG 2 inclusief dagbesteding</t>
  </si>
  <si>
    <t>ZZP-VG 3 inclusief dagbesteding</t>
  </si>
  <si>
    <t>ZZP-VG 4 inclusief dagbesteding</t>
  </si>
  <si>
    <t>ZZP-VG 5 inclusief dagbesteding</t>
  </si>
  <si>
    <t>ZZP-VG 6 inclusief dagbesteding</t>
  </si>
  <si>
    <t>ZZP-VG 7 inclusief dagbesteding</t>
  </si>
  <si>
    <t>ZZP-VG 1 exclusief dagbesteding</t>
  </si>
  <si>
    <t>ZZP-VG 2 exclusief dagbesteding</t>
  </si>
  <si>
    <t>ZZP-VG 3 exclusief dagbesteding</t>
  </si>
  <si>
    <t>ZZP-VG 4 exclusief dagbesteding</t>
  </si>
  <si>
    <t>ZZP-VG 5 exclusief dagbesteding</t>
  </si>
  <si>
    <t>ZZP-VG 6 exclusief dagbesteding</t>
  </si>
  <si>
    <t>ZZP-VG 7 exclusief dagbesteding</t>
  </si>
  <si>
    <t>H300 Begeleiding</t>
  </si>
  <si>
    <t>H150 Begeleiding extra</t>
  </si>
  <si>
    <t>H152 Begeleiding speciaal 1 NAH</t>
  </si>
  <si>
    <t>H153 Gespecialiseerde begeleiding (psy)</t>
  </si>
  <si>
    <t>F125 Dagactiviteit (begeleiding) LZA</t>
  </si>
  <si>
    <t>H811 Dagbesteding VG licht</t>
  </si>
  <si>
    <t>H812 Dagbesteding VG midden</t>
  </si>
  <si>
    <t>H813 Dagbesteding VG zwaar</t>
  </si>
  <si>
    <t>H328 Behandeling</t>
  </si>
  <si>
    <t>H329 Behandeling gedragswetenschapper</t>
  </si>
  <si>
    <t>Totaal aantal minuten</t>
  </si>
  <si>
    <t>Tolk gebarentaal / communicatiespecialist 5 minuten</t>
  </si>
  <si>
    <t>Tolk gebarentaal / communicatiespecialist 15 minuten</t>
  </si>
  <si>
    <t>Tolk gebarentaal / communicatiespecialist 45 minuten</t>
  </si>
  <si>
    <t>Tolk gebarentaal / communicatiespecialist 60 minuten</t>
  </si>
  <si>
    <t>Tolk gebarentaal / communicatiespecialist 75 minuten</t>
  </si>
  <si>
    <t>Tolk gebarentaal / communicatiespecialist 90 minuten</t>
  </si>
  <si>
    <t>Tolk gebarentaal / communicatiespecialist 120 minuten</t>
  </si>
  <si>
    <t>Toeslag Spravato</t>
  </si>
  <si>
    <t>Toeslag repetitieve transcraniële magnetische stimulatie</t>
  </si>
  <si>
    <t>Reistijd vanaf 45 minuten - fz</t>
  </si>
  <si>
    <t>Reistijd tot 45 minuten - fz</t>
  </si>
  <si>
    <t>Reistijd vanaf 25 minuten - ggz</t>
  </si>
  <si>
    <t>Reistijd tot 25 minuten - ggz</t>
  </si>
  <si>
    <t>Tolk gebarentaal / communicatiespecialist 30 minuten</t>
  </si>
  <si>
    <t>ggz en fz</t>
  </si>
  <si>
    <t>Oorlogsgerelateerd psychotrauma (op verblijfsdag D)</t>
  </si>
  <si>
    <t>Tbs</t>
  </si>
  <si>
    <t>Sglvg+ (bij beveiligingsniveau 2)</t>
  </si>
  <si>
    <t>Extreem vlucht- en beheersgevaarlijk</t>
  </si>
  <si>
    <t>Opslag vaktherapie check</t>
  </si>
  <si>
    <t>Opslag kapitaallasten vaktherapie</t>
  </si>
  <si>
    <t>Hoogspecialistisch ggz (ambulant en klinisch, met contractvoorwaarde)</t>
  </si>
  <si>
    <t>Opslag kapitaallasten dagbesteding</t>
  </si>
  <si>
    <t>Blok_duur</t>
  </si>
  <si>
    <t>Rijbewijs:rapport op verzoek CBR voor rekening te keuren houder/aanvrager rijbewijs, toeslag icm 119027, per 15 min extra direc.pat.geb tijd of (met voorw.) per 15 min extra indir.tijd,max.2 toeslag.</t>
  </si>
  <si>
    <t>Transitieprestatie</t>
  </si>
  <si>
    <t>Macrocorrectiefactor productprijs</t>
  </si>
  <si>
    <t>interpolatie minuutprijs</t>
  </si>
  <si>
    <t>2021 (definitief)</t>
  </si>
  <si>
    <t>2022 (voorlopig)</t>
  </si>
  <si>
    <t>Cumulatief 17-22</t>
  </si>
  <si>
    <t>Cumulatief 20-22</t>
  </si>
  <si>
    <t>CO0001</t>
  </si>
  <si>
    <t>CO0002</t>
  </si>
  <si>
    <t>CO0003</t>
  </si>
  <si>
    <t>CO0004</t>
  </si>
  <si>
    <t>CO0005</t>
  </si>
  <si>
    <t>CO0006</t>
  </si>
  <si>
    <t>CO0007</t>
  </si>
  <si>
    <t>CO0008</t>
  </si>
  <si>
    <t>CO0009</t>
  </si>
  <si>
    <t>CO0010</t>
  </si>
  <si>
    <t>CO0011</t>
  </si>
  <si>
    <t>CO0012</t>
  </si>
  <si>
    <t>CO0013</t>
  </si>
  <si>
    <t>CO0014</t>
  </si>
  <si>
    <t>CO0015</t>
  </si>
  <si>
    <t>CO0016</t>
  </si>
  <si>
    <t>CO0017</t>
  </si>
  <si>
    <t>CO0018</t>
  </si>
  <si>
    <t>CO0019</t>
  </si>
  <si>
    <t>CO0020</t>
  </si>
  <si>
    <t>CO0021</t>
  </si>
  <si>
    <t>CO0022</t>
  </si>
  <si>
    <t>CO0023</t>
  </si>
  <si>
    <t>CO0024</t>
  </si>
  <si>
    <t>CO0025</t>
  </si>
  <si>
    <t>CO0026</t>
  </si>
  <si>
    <t>CO0027</t>
  </si>
  <si>
    <t>CO0028</t>
  </si>
  <si>
    <t>CO0029</t>
  </si>
  <si>
    <t>CO0030</t>
  </si>
  <si>
    <t>CO0031</t>
  </si>
  <si>
    <t>CO0032</t>
  </si>
  <si>
    <t>CO0033</t>
  </si>
  <si>
    <t>CO0034</t>
  </si>
  <si>
    <t>CO0035</t>
  </si>
  <si>
    <t>CO0036</t>
  </si>
  <si>
    <t>CO0037</t>
  </si>
  <si>
    <t>CO0038</t>
  </si>
  <si>
    <t>CO0039</t>
  </si>
  <si>
    <t>CO0040</t>
  </si>
  <si>
    <t>CO0041</t>
  </si>
  <si>
    <t>CO0042</t>
  </si>
  <si>
    <t>CO0043</t>
  </si>
  <si>
    <t>CO0044</t>
  </si>
  <si>
    <t>CO0045</t>
  </si>
  <si>
    <t>CO0046</t>
  </si>
  <si>
    <t>CO0047</t>
  </si>
  <si>
    <t>CO0048</t>
  </si>
  <si>
    <t>CO0049</t>
  </si>
  <si>
    <t>CO0050</t>
  </si>
  <si>
    <t>CO0051</t>
  </si>
  <si>
    <t>CO0052</t>
  </si>
  <si>
    <t>CO0053</t>
  </si>
  <si>
    <t>CO0054</t>
  </si>
  <si>
    <t>CO0055</t>
  </si>
  <si>
    <t>CO0056</t>
  </si>
  <si>
    <t>CO0057</t>
  </si>
  <si>
    <t>CO0058</t>
  </si>
  <si>
    <t>CO0059</t>
  </si>
  <si>
    <t>CO0060</t>
  </si>
  <si>
    <t>CO0061</t>
  </si>
  <si>
    <t>CO0062</t>
  </si>
  <si>
    <t>CO0063</t>
  </si>
  <si>
    <t>CO0064</t>
  </si>
  <si>
    <t>CO0065</t>
  </si>
  <si>
    <t>CO0066</t>
  </si>
  <si>
    <t>CO0067</t>
  </si>
  <si>
    <t>CO0068</t>
  </si>
  <si>
    <t>CO0069</t>
  </si>
  <si>
    <t>CO0070</t>
  </si>
  <si>
    <t>CO0071</t>
  </si>
  <si>
    <t>CO0072</t>
  </si>
  <si>
    <t>CO0073</t>
  </si>
  <si>
    <t>CO0074</t>
  </si>
  <si>
    <t>CO0075</t>
  </si>
  <si>
    <t>CO0076</t>
  </si>
  <si>
    <t>CO0077</t>
  </si>
  <si>
    <t>CO0078</t>
  </si>
  <si>
    <t>CO0079</t>
  </si>
  <si>
    <t>CO0080</t>
  </si>
  <si>
    <t>CO0081</t>
  </si>
  <si>
    <t>CO0082</t>
  </si>
  <si>
    <t>CO0083</t>
  </si>
  <si>
    <t>CO0084</t>
  </si>
  <si>
    <t>CO0085</t>
  </si>
  <si>
    <t>CO0086</t>
  </si>
  <si>
    <t>CO0087</t>
  </si>
  <si>
    <t>CO0088</t>
  </si>
  <si>
    <t>CO0089</t>
  </si>
  <si>
    <t>CO0090</t>
  </si>
  <si>
    <t>CO0091</t>
  </si>
  <si>
    <t>CO0092</t>
  </si>
  <si>
    <t>CO0093</t>
  </si>
  <si>
    <t>CO0094</t>
  </si>
  <si>
    <t>CO0095</t>
  </si>
  <si>
    <t>CO0096</t>
  </si>
  <si>
    <t>CO0097</t>
  </si>
  <si>
    <t>CO0098</t>
  </si>
  <si>
    <t>CO0099</t>
  </si>
  <si>
    <t>CO0100</t>
  </si>
  <si>
    <t>CO0101</t>
  </si>
  <si>
    <t>CO0102</t>
  </si>
  <si>
    <t>CO0103</t>
  </si>
  <si>
    <t>CO0104</t>
  </si>
  <si>
    <t>CO0105</t>
  </si>
  <si>
    <t>CO0106</t>
  </si>
  <si>
    <t>CO0107</t>
  </si>
  <si>
    <t>CO0108</t>
  </si>
  <si>
    <t>CO0109</t>
  </si>
  <si>
    <t>CO0110</t>
  </si>
  <si>
    <t>CO0111</t>
  </si>
  <si>
    <t>CO0112</t>
  </si>
  <si>
    <t>CO0113</t>
  </si>
  <si>
    <t>CO0114</t>
  </si>
  <si>
    <t>CO0115</t>
  </si>
  <si>
    <t>CO0116</t>
  </si>
  <si>
    <t>CO0117</t>
  </si>
  <si>
    <t>CO0118</t>
  </si>
  <si>
    <t>CO0119</t>
  </si>
  <si>
    <t>CO0120</t>
  </si>
  <si>
    <t>CO0121</t>
  </si>
  <si>
    <t>CO0122</t>
  </si>
  <si>
    <t>CO0123</t>
  </si>
  <si>
    <t>CO0124</t>
  </si>
  <si>
    <t>CO0125</t>
  </si>
  <si>
    <t>CO0126</t>
  </si>
  <si>
    <t>CO0127</t>
  </si>
  <si>
    <t>CO0128</t>
  </si>
  <si>
    <t>CO0129</t>
  </si>
  <si>
    <t>CO0130</t>
  </si>
  <si>
    <t>CO0131</t>
  </si>
  <si>
    <t>CO0132</t>
  </si>
  <si>
    <t>CO0133</t>
  </si>
  <si>
    <t>CO0134</t>
  </si>
  <si>
    <t>CO0135</t>
  </si>
  <si>
    <t>CO0136</t>
  </si>
  <si>
    <t>CO0137</t>
  </si>
  <si>
    <t>CO0138</t>
  </si>
  <si>
    <t>CO0139</t>
  </si>
  <si>
    <t>CO0140</t>
  </si>
  <si>
    <t>CO0141</t>
  </si>
  <si>
    <t>CO0142</t>
  </si>
  <si>
    <t>CO0143</t>
  </si>
  <si>
    <t>CO0144</t>
  </si>
  <si>
    <t>CO0145</t>
  </si>
  <si>
    <t>CO0146</t>
  </si>
  <si>
    <t>CO0147</t>
  </si>
  <si>
    <t>CO0148</t>
  </si>
  <si>
    <t>CO0149</t>
  </si>
  <si>
    <t>CO0150</t>
  </si>
  <si>
    <t>CO0151</t>
  </si>
  <si>
    <t>CO0152</t>
  </si>
  <si>
    <t>CO0153</t>
  </si>
  <si>
    <t>CO0154</t>
  </si>
  <si>
    <t>CO0155</t>
  </si>
  <si>
    <t>CO0156</t>
  </si>
  <si>
    <t>CO0157</t>
  </si>
  <si>
    <t>CO0158</t>
  </si>
  <si>
    <t>CO0159</t>
  </si>
  <si>
    <t>CO0160</t>
  </si>
  <si>
    <t>CO0161</t>
  </si>
  <si>
    <t>CO0162</t>
  </si>
  <si>
    <t>CO0163</t>
  </si>
  <si>
    <t>CO0164</t>
  </si>
  <si>
    <t>CO0165</t>
  </si>
  <si>
    <t>CO0166</t>
  </si>
  <si>
    <t>CO0167</t>
  </si>
  <si>
    <t>CO0168</t>
  </si>
  <si>
    <t>CO0169</t>
  </si>
  <si>
    <t>CO0170</t>
  </si>
  <si>
    <t>CO0171</t>
  </si>
  <si>
    <t>CO0172</t>
  </si>
  <si>
    <t>CO0173</t>
  </si>
  <si>
    <t>CO0174</t>
  </si>
  <si>
    <t>CO0175</t>
  </si>
  <si>
    <t>CO0176</t>
  </si>
  <si>
    <t>CO0177</t>
  </si>
  <si>
    <t>CO0178</t>
  </si>
  <si>
    <t>CO0179</t>
  </si>
  <si>
    <t>CO0180</t>
  </si>
  <si>
    <t>CO0181</t>
  </si>
  <si>
    <t>CO0182</t>
  </si>
  <si>
    <t>CO0183</t>
  </si>
  <si>
    <t>CO0184</t>
  </si>
  <si>
    <t>CO0185</t>
  </si>
  <si>
    <t>CO0186</t>
  </si>
  <si>
    <t>CO0187</t>
  </si>
  <si>
    <t>CO0188</t>
  </si>
  <si>
    <t>CO0189</t>
  </si>
  <si>
    <t>CO0190</t>
  </si>
  <si>
    <t>CO0191</t>
  </si>
  <si>
    <t>CO0192</t>
  </si>
  <si>
    <t>CO0193</t>
  </si>
  <si>
    <t>CO0194</t>
  </si>
  <si>
    <t>CO0195</t>
  </si>
  <si>
    <t>CO0196</t>
  </si>
  <si>
    <t>CO0197</t>
  </si>
  <si>
    <t>CO0198</t>
  </si>
  <si>
    <t>CO0199</t>
  </si>
  <si>
    <t>CO0200</t>
  </si>
  <si>
    <t>CO0201</t>
  </si>
  <si>
    <t>CO0202</t>
  </si>
  <si>
    <t>CO0203</t>
  </si>
  <si>
    <t>CO0204</t>
  </si>
  <si>
    <t>CO0205</t>
  </si>
  <si>
    <t>CO0206</t>
  </si>
  <si>
    <t>CO0207</t>
  </si>
  <si>
    <t>CO0208</t>
  </si>
  <si>
    <t>CO0209</t>
  </si>
  <si>
    <t>CO0210</t>
  </si>
  <si>
    <t>CO0211</t>
  </si>
  <si>
    <t>CO0212</t>
  </si>
  <si>
    <t>CO0213</t>
  </si>
  <si>
    <t>CO0214</t>
  </si>
  <si>
    <t>CO0215</t>
  </si>
  <si>
    <t>CO0216</t>
  </si>
  <si>
    <t>CO0217</t>
  </si>
  <si>
    <t>CO0218</t>
  </si>
  <si>
    <t>CO0219</t>
  </si>
  <si>
    <t>CO0220</t>
  </si>
  <si>
    <t>CO0221</t>
  </si>
  <si>
    <t>CO0222</t>
  </si>
  <si>
    <t>CO0223</t>
  </si>
  <si>
    <t>CO0224</t>
  </si>
  <si>
    <t>CO0225</t>
  </si>
  <si>
    <t>CO0226</t>
  </si>
  <si>
    <t>CO0227</t>
  </si>
  <si>
    <t>CO0228</t>
  </si>
  <si>
    <t>CO0229</t>
  </si>
  <si>
    <t>CO0230</t>
  </si>
  <si>
    <t>CO0231</t>
  </si>
  <si>
    <t>CO0232</t>
  </si>
  <si>
    <t>CO0233</t>
  </si>
  <si>
    <t>CO0234</t>
  </si>
  <si>
    <t>CO0235</t>
  </si>
  <si>
    <t>CO0236</t>
  </si>
  <si>
    <t>CO0237</t>
  </si>
  <si>
    <t>CO0238</t>
  </si>
  <si>
    <t>CO0239</t>
  </si>
  <si>
    <t>CO0240</t>
  </si>
  <si>
    <t>CO0241</t>
  </si>
  <si>
    <t>CO0242</t>
  </si>
  <si>
    <t>CO0243</t>
  </si>
  <si>
    <t>CO0244</t>
  </si>
  <si>
    <t>CO0245</t>
  </si>
  <si>
    <t>CO0246</t>
  </si>
  <si>
    <t>CO0247</t>
  </si>
  <si>
    <t>CO0248</t>
  </si>
  <si>
    <t>CO0249</t>
  </si>
  <si>
    <t>CO0250</t>
  </si>
  <si>
    <t>CO0251</t>
  </si>
  <si>
    <t>CO0252</t>
  </si>
  <si>
    <t>CO0253</t>
  </si>
  <si>
    <t>CO0254</t>
  </si>
  <si>
    <t>CO0255</t>
  </si>
  <si>
    <t>CO0256</t>
  </si>
  <si>
    <t>CO0257</t>
  </si>
  <si>
    <t>CO0258</t>
  </si>
  <si>
    <t>CO0259</t>
  </si>
  <si>
    <t>CO0260</t>
  </si>
  <si>
    <t>CO0261</t>
  </si>
  <si>
    <t>CO0262</t>
  </si>
  <si>
    <t>CO0263</t>
  </si>
  <si>
    <t>CO0264</t>
  </si>
  <si>
    <t>CO0265</t>
  </si>
  <si>
    <t>CO0266</t>
  </si>
  <si>
    <t>CO0267</t>
  </si>
  <si>
    <t>CO0268</t>
  </si>
  <si>
    <t>CO0269</t>
  </si>
  <si>
    <t>CO0270</t>
  </si>
  <si>
    <t>CO0271</t>
  </si>
  <si>
    <t>CO0272</t>
  </si>
  <si>
    <t>CO0273</t>
  </si>
  <si>
    <t>CO0274</t>
  </si>
  <si>
    <t>CO0275</t>
  </si>
  <si>
    <t>CO0276</t>
  </si>
  <si>
    <t>CO0277</t>
  </si>
  <si>
    <t>CO0278</t>
  </si>
  <si>
    <t>CO0279</t>
  </si>
  <si>
    <t>CO0280</t>
  </si>
  <si>
    <t>CO0281</t>
  </si>
  <si>
    <t>CO0282</t>
  </si>
  <si>
    <t>CO0283</t>
  </si>
  <si>
    <t>CO0284</t>
  </si>
  <si>
    <t>CO0285</t>
  </si>
  <si>
    <t>CO0286</t>
  </si>
  <si>
    <t>CO0287</t>
  </si>
  <si>
    <t>CO0288</t>
  </si>
  <si>
    <t>CO0289</t>
  </si>
  <si>
    <t>CO0290</t>
  </si>
  <si>
    <t>CO0291</t>
  </si>
  <si>
    <t>CO0292</t>
  </si>
  <si>
    <t>CO0293</t>
  </si>
  <si>
    <t>CO0294</t>
  </si>
  <si>
    <t>CO0295</t>
  </si>
  <si>
    <t>CO0296</t>
  </si>
  <si>
    <t>CO0297</t>
  </si>
  <si>
    <t>CO0298</t>
  </si>
  <si>
    <t>CO0299</t>
  </si>
  <si>
    <t>CO0300</t>
  </si>
  <si>
    <t>CO0301</t>
  </si>
  <si>
    <t>CO0302</t>
  </si>
  <si>
    <t>CO0303</t>
  </si>
  <si>
    <t>CO0304</t>
  </si>
  <si>
    <t>CO0305</t>
  </si>
  <si>
    <t>CO0306</t>
  </si>
  <si>
    <t>CO0307</t>
  </si>
  <si>
    <t>CO0308</t>
  </si>
  <si>
    <t>CO0309</t>
  </si>
  <si>
    <t>CO0310</t>
  </si>
  <si>
    <t>CO0311</t>
  </si>
  <si>
    <t>CO0312</t>
  </si>
  <si>
    <t>CO0313</t>
  </si>
  <si>
    <t>CO0314</t>
  </si>
  <si>
    <t>CO0315</t>
  </si>
  <si>
    <t>CO0316</t>
  </si>
  <si>
    <t>CO0317</t>
  </si>
  <si>
    <t>CO0318</t>
  </si>
  <si>
    <t>CO0319</t>
  </si>
  <si>
    <t>CO0320</t>
  </si>
  <si>
    <t>CO0321</t>
  </si>
  <si>
    <t>CO0322</t>
  </si>
  <si>
    <t>CO0323</t>
  </si>
  <si>
    <t>CO0324</t>
  </si>
  <si>
    <t>CO0325</t>
  </si>
  <si>
    <t>CO0326</t>
  </si>
  <si>
    <t>CO0327</t>
  </si>
  <si>
    <t>CO0328</t>
  </si>
  <si>
    <t>CO0329</t>
  </si>
  <si>
    <t>CO0330</t>
  </si>
  <si>
    <t>CO0331</t>
  </si>
  <si>
    <t>CO0332</t>
  </si>
  <si>
    <t>CO0333</t>
  </si>
  <si>
    <t>CO0334</t>
  </si>
  <si>
    <t>CO0335</t>
  </si>
  <si>
    <t>CO0336</t>
  </si>
  <si>
    <t>CO0337</t>
  </si>
  <si>
    <t>CO0338</t>
  </si>
  <si>
    <t>CO0339</t>
  </si>
  <si>
    <t>CO0340</t>
  </si>
  <si>
    <t>CO0341</t>
  </si>
  <si>
    <t>CO0342</t>
  </si>
  <si>
    <t>CO0343</t>
  </si>
  <si>
    <t>CO0344</t>
  </si>
  <si>
    <t>CO0345</t>
  </si>
  <si>
    <t>CO0346</t>
  </si>
  <si>
    <t>CO0347</t>
  </si>
  <si>
    <t>CO0348</t>
  </si>
  <si>
    <t>CO0349</t>
  </si>
  <si>
    <t>CO0350</t>
  </si>
  <si>
    <t>CO0351</t>
  </si>
  <si>
    <t>CO0352</t>
  </si>
  <si>
    <t>CO0353</t>
  </si>
  <si>
    <t>CO0354</t>
  </si>
  <si>
    <t>CO0355</t>
  </si>
  <si>
    <t>CO0356</t>
  </si>
  <si>
    <t>CO0357</t>
  </si>
  <si>
    <t>CO0358</t>
  </si>
  <si>
    <t>CO0359</t>
  </si>
  <si>
    <t>CO0360</t>
  </si>
  <si>
    <t>CO0361</t>
  </si>
  <si>
    <t>CO0362</t>
  </si>
  <si>
    <t>CO0363</t>
  </si>
  <si>
    <t>CO0364</t>
  </si>
  <si>
    <t>CO0365</t>
  </si>
  <si>
    <t>CO0366</t>
  </si>
  <si>
    <t>CO0367</t>
  </si>
  <si>
    <t>CO0368</t>
  </si>
  <si>
    <t>CO0369</t>
  </si>
  <si>
    <t>CO0370</t>
  </si>
  <si>
    <t>CO0371</t>
  </si>
  <si>
    <t>CO0372</t>
  </si>
  <si>
    <t>CO0373</t>
  </si>
  <si>
    <t>CO0374</t>
  </si>
  <si>
    <t>CO0375</t>
  </si>
  <si>
    <t>CO0376</t>
  </si>
  <si>
    <t>CO0377</t>
  </si>
  <si>
    <t>CO0378</t>
  </si>
  <si>
    <t>CO0379</t>
  </si>
  <si>
    <t>CO0380</t>
  </si>
  <si>
    <t>CO0381</t>
  </si>
  <si>
    <t>CO0382</t>
  </si>
  <si>
    <t>CO0383</t>
  </si>
  <si>
    <t>CO0384</t>
  </si>
  <si>
    <t>CO0385</t>
  </si>
  <si>
    <t>CO0386</t>
  </si>
  <si>
    <t>CO0387</t>
  </si>
  <si>
    <t>CO0388</t>
  </si>
  <si>
    <t>CO0389</t>
  </si>
  <si>
    <t>CO0390</t>
  </si>
  <si>
    <t>CO0391</t>
  </si>
  <si>
    <t>CO0392</t>
  </si>
  <si>
    <t>CO0393</t>
  </si>
  <si>
    <t>CO0394</t>
  </si>
  <si>
    <t>CO0395</t>
  </si>
  <si>
    <t>CO0396</t>
  </si>
  <si>
    <t>CO0397</t>
  </si>
  <si>
    <t>CO0398</t>
  </si>
  <si>
    <t>CO0399</t>
  </si>
  <si>
    <t>CO0400</t>
  </si>
  <si>
    <t>CO0401</t>
  </si>
  <si>
    <t>CO0402</t>
  </si>
  <si>
    <t>CO0403</t>
  </si>
  <si>
    <t>CO0404</t>
  </si>
  <si>
    <t>CO0405</t>
  </si>
  <si>
    <t>CO0406</t>
  </si>
  <si>
    <t>CO0407</t>
  </si>
  <si>
    <t>CO0408</t>
  </si>
  <si>
    <t>CO0409</t>
  </si>
  <si>
    <t>CO0410</t>
  </si>
  <si>
    <t>CO0411</t>
  </si>
  <si>
    <t>CO0412</t>
  </si>
  <si>
    <t>CO0413</t>
  </si>
  <si>
    <t>CO0414</t>
  </si>
  <si>
    <t>CO0415</t>
  </si>
  <si>
    <t>CO0416</t>
  </si>
  <si>
    <t>CO0417</t>
  </si>
  <si>
    <t>CO0418</t>
  </si>
  <si>
    <t>CO0419</t>
  </si>
  <si>
    <t>CO0420</t>
  </si>
  <si>
    <t>CO0421</t>
  </si>
  <si>
    <t>CO0422</t>
  </si>
  <si>
    <t>CO0423</t>
  </si>
  <si>
    <t>CO0424</t>
  </si>
  <si>
    <t>CO0425</t>
  </si>
  <si>
    <t>CO0426</t>
  </si>
  <si>
    <t>CO0427</t>
  </si>
  <si>
    <t>CO0428</t>
  </si>
  <si>
    <t>CO0429</t>
  </si>
  <si>
    <t>CO0430</t>
  </si>
  <si>
    <t>CO0431</t>
  </si>
  <si>
    <t>CO0432</t>
  </si>
  <si>
    <t>CO0433</t>
  </si>
  <si>
    <t>CO0434</t>
  </si>
  <si>
    <t>CO0435</t>
  </si>
  <si>
    <t>CO0436</t>
  </si>
  <si>
    <t>CO0437</t>
  </si>
  <si>
    <t>CO0438</t>
  </si>
  <si>
    <t>CO0439</t>
  </si>
  <si>
    <t>CO0440</t>
  </si>
  <si>
    <t>CO0441</t>
  </si>
  <si>
    <t>CO0442</t>
  </si>
  <si>
    <t>CO0443</t>
  </si>
  <si>
    <t>CO0444</t>
  </si>
  <si>
    <t>CO0445</t>
  </si>
  <si>
    <t>CO0446</t>
  </si>
  <si>
    <t>CO0447</t>
  </si>
  <si>
    <t>CO0448</t>
  </si>
  <si>
    <t>CO0449</t>
  </si>
  <si>
    <t>CO0450</t>
  </si>
  <si>
    <t>CO0451</t>
  </si>
  <si>
    <t>CO0452</t>
  </si>
  <si>
    <t>CO0453</t>
  </si>
  <si>
    <t>CO0454</t>
  </si>
  <si>
    <t>CO0455</t>
  </si>
  <si>
    <t>CO0456</t>
  </si>
  <si>
    <t>CO0457</t>
  </si>
  <si>
    <t>CO0458</t>
  </si>
  <si>
    <t>CO0459</t>
  </si>
  <si>
    <t>CO0460</t>
  </si>
  <si>
    <t>CO0461</t>
  </si>
  <si>
    <t>CO0462</t>
  </si>
  <si>
    <t>CO0463</t>
  </si>
  <si>
    <t>CO0464</t>
  </si>
  <si>
    <t>CO0465</t>
  </si>
  <si>
    <t>CO0466</t>
  </si>
  <si>
    <t>CO0467</t>
  </si>
  <si>
    <t>CO0468</t>
  </si>
  <si>
    <t>CO0469</t>
  </si>
  <si>
    <t>CO0470</t>
  </si>
  <si>
    <t>CO0471</t>
  </si>
  <si>
    <t>CO0472</t>
  </si>
  <si>
    <t>CO0473</t>
  </si>
  <si>
    <t>CO0474</t>
  </si>
  <si>
    <t>CO0475</t>
  </si>
  <si>
    <t>CO0476</t>
  </si>
  <si>
    <t>CO0477</t>
  </si>
  <si>
    <t>CO0478</t>
  </si>
  <si>
    <t>CO0479</t>
  </si>
  <si>
    <t>CO0480</t>
  </si>
  <si>
    <t>CO0481</t>
  </si>
  <si>
    <t>CO0482</t>
  </si>
  <si>
    <t>CO0483</t>
  </si>
  <si>
    <t>CO0484</t>
  </si>
  <si>
    <t>CO0485</t>
  </si>
  <si>
    <t>CO0486</t>
  </si>
  <si>
    <t>CO0487</t>
  </si>
  <si>
    <t>CO0488</t>
  </si>
  <si>
    <t>CO0489</t>
  </si>
  <si>
    <t>CO0490</t>
  </si>
  <si>
    <t>CO0491</t>
  </si>
  <si>
    <t>CO0492</t>
  </si>
  <si>
    <t>CO0493</t>
  </si>
  <si>
    <t>CO0494</t>
  </si>
  <si>
    <t>CO0495</t>
  </si>
  <si>
    <t>CO0496</t>
  </si>
  <si>
    <t>CO0497</t>
  </si>
  <si>
    <t>CO0498</t>
  </si>
  <si>
    <t>CO0499</t>
  </si>
  <si>
    <t>CO0500</t>
  </si>
  <si>
    <t>CO0501</t>
  </si>
  <si>
    <t>CO0502</t>
  </si>
  <si>
    <t>CO0503</t>
  </si>
  <si>
    <t>CO0504</t>
  </si>
  <si>
    <t>CO0505</t>
  </si>
  <si>
    <t>CO0506</t>
  </si>
  <si>
    <t>CO0507</t>
  </si>
  <si>
    <t>CO0508</t>
  </si>
  <si>
    <t>CO0509</t>
  </si>
  <si>
    <t>CO0510</t>
  </si>
  <si>
    <t>CO0511</t>
  </si>
  <si>
    <t>CO0512</t>
  </si>
  <si>
    <t>CO0513</t>
  </si>
  <si>
    <t>CO0514</t>
  </si>
  <si>
    <t>CO0515</t>
  </si>
  <si>
    <t>CO0516</t>
  </si>
  <si>
    <t>CO0517</t>
  </si>
  <si>
    <t>CO0518</t>
  </si>
  <si>
    <t>CO0519</t>
  </si>
  <si>
    <t>CO0520</t>
  </si>
  <si>
    <t>CO0521</t>
  </si>
  <si>
    <t>CO0522</t>
  </si>
  <si>
    <t>CO0523</t>
  </si>
  <si>
    <t>CO0524</t>
  </si>
  <si>
    <t>CO0525</t>
  </si>
  <si>
    <t>CO0526</t>
  </si>
  <si>
    <t>CO0527</t>
  </si>
  <si>
    <t>CO0528</t>
  </si>
  <si>
    <t>CO0529</t>
  </si>
  <si>
    <t>CO0530</t>
  </si>
  <si>
    <t>CO0531</t>
  </si>
  <si>
    <t>CO0532</t>
  </si>
  <si>
    <t>CO0533</t>
  </si>
  <si>
    <t>CO0534</t>
  </si>
  <si>
    <t>CO0535</t>
  </si>
  <si>
    <t>CO0536</t>
  </si>
  <si>
    <t>CO0537</t>
  </si>
  <si>
    <t>CO0538</t>
  </si>
  <si>
    <t>CO0539</t>
  </si>
  <si>
    <t>CO0540</t>
  </si>
  <si>
    <t>CO0541</t>
  </si>
  <si>
    <t>CO0542</t>
  </si>
  <si>
    <t>CO0543</t>
  </si>
  <si>
    <t>CO0544</t>
  </si>
  <si>
    <t>CO0545</t>
  </si>
  <si>
    <t>CO0546</t>
  </si>
  <si>
    <t>CO0547</t>
  </si>
  <si>
    <t>CO0548</t>
  </si>
  <si>
    <t>CO0549</t>
  </si>
  <si>
    <t>CO0550</t>
  </si>
  <si>
    <t>CO0551</t>
  </si>
  <si>
    <t>CO0552</t>
  </si>
  <si>
    <t>CO0553</t>
  </si>
  <si>
    <t>CO0554</t>
  </si>
  <si>
    <t>CO0555</t>
  </si>
  <si>
    <t>CO0556</t>
  </si>
  <si>
    <t>CO0557</t>
  </si>
  <si>
    <t>CO0558</t>
  </si>
  <si>
    <t>CO0559</t>
  </si>
  <si>
    <t>CO0560</t>
  </si>
  <si>
    <t>CO0561</t>
  </si>
  <si>
    <t>CO0562</t>
  </si>
  <si>
    <t>CO0563</t>
  </si>
  <si>
    <t>CO0564</t>
  </si>
  <si>
    <t>CO0565</t>
  </si>
  <si>
    <t>CO0566</t>
  </si>
  <si>
    <t>CO0567</t>
  </si>
  <si>
    <t>CO0568</t>
  </si>
  <si>
    <t>CO0569</t>
  </si>
  <si>
    <t>CO0570</t>
  </si>
  <si>
    <t>CO0571</t>
  </si>
  <si>
    <t>CO0572</t>
  </si>
  <si>
    <t>CO0573</t>
  </si>
  <si>
    <t>CO0574</t>
  </si>
  <si>
    <t>CO0575</t>
  </si>
  <si>
    <t>CO0576</t>
  </si>
  <si>
    <t>CO0577</t>
  </si>
  <si>
    <t>CO0578</t>
  </si>
  <si>
    <t>CO0579</t>
  </si>
  <si>
    <t>CO0580</t>
  </si>
  <si>
    <t>CO0581</t>
  </si>
  <si>
    <t>CO0582</t>
  </si>
  <si>
    <t>CO0583</t>
  </si>
  <si>
    <t>CO0584</t>
  </si>
  <si>
    <t>CO0585</t>
  </si>
  <si>
    <t>CO0586</t>
  </si>
  <si>
    <t>CO0587</t>
  </si>
  <si>
    <t>CO0588</t>
  </si>
  <si>
    <t>CO0589</t>
  </si>
  <si>
    <t>CO0590</t>
  </si>
  <si>
    <t>CO0591</t>
  </si>
  <si>
    <t>CO0592</t>
  </si>
  <si>
    <t>CO0593</t>
  </si>
  <si>
    <t>CO0594</t>
  </si>
  <si>
    <t>CO0595</t>
  </si>
  <si>
    <t>CO0596</t>
  </si>
  <si>
    <t>CO0597</t>
  </si>
  <si>
    <t>CO0598</t>
  </si>
  <si>
    <t>CO0599</t>
  </si>
  <si>
    <t>CO0600</t>
  </si>
  <si>
    <t>CO0601</t>
  </si>
  <si>
    <t>CO0602</t>
  </si>
  <si>
    <t>CO0603</t>
  </si>
  <si>
    <t>CO0604</t>
  </si>
  <si>
    <t>CO0605</t>
  </si>
  <si>
    <t>CO0606</t>
  </si>
  <si>
    <t>CO0607</t>
  </si>
  <si>
    <t>CO0608</t>
  </si>
  <si>
    <t>CO0609</t>
  </si>
  <si>
    <t>CO0610</t>
  </si>
  <si>
    <t>CO0611</t>
  </si>
  <si>
    <t>CO0612</t>
  </si>
  <si>
    <t>CO0613</t>
  </si>
  <si>
    <t>CO0614</t>
  </si>
  <si>
    <t>CO0615</t>
  </si>
  <si>
    <t>CO0616</t>
  </si>
  <si>
    <t>CO0617</t>
  </si>
  <si>
    <t>CO0618</t>
  </si>
  <si>
    <t>CO0619</t>
  </si>
  <si>
    <t>CO0620</t>
  </si>
  <si>
    <t>CO0621</t>
  </si>
  <si>
    <t>CO0622</t>
  </si>
  <si>
    <t>CO0623</t>
  </si>
  <si>
    <t>CO0624</t>
  </si>
  <si>
    <t>CO0625</t>
  </si>
  <si>
    <t>CO0626</t>
  </si>
  <si>
    <t>CO0627</t>
  </si>
  <si>
    <t>CO0628</t>
  </si>
  <si>
    <t>CO0629</t>
  </si>
  <si>
    <t>CO0630</t>
  </si>
  <si>
    <t>CO0631</t>
  </si>
  <si>
    <t>CO0632</t>
  </si>
  <si>
    <t>CO0633</t>
  </si>
  <si>
    <t>CO0634</t>
  </si>
  <si>
    <t>CO0635</t>
  </si>
  <si>
    <t>CO0636</t>
  </si>
  <si>
    <t>CO0637</t>
  </si>
  <si>
    <t>CO0638</t>
  </si>
  <si>
    <t>CO0639</t>
  </si>
  <si>
    <t>CO0640</t>
  </si>
  <si>
    <t>CO0641</t>
  </si>
  <si>
    <t>CO0642</t>
  </si>
  <si>
    <t>CO0643</t>
  </si>
  <si>
    <t>CO0644</t>
  </si>
  <si>
    <t>CO0645</t>
  </si>
  <si>
    <t>CO0646</t>
  </si>
  <si>
    <t>CO0647</t>
  </si>
  <si>
    <t>CO0648</t>
  </si>
  <si>
    <t>CO0649</t>
  </si>
  <si>
    <t>CO0650</t>
  </si>
  <si>
    <t>CO0651</t>
  </si>
  <si>
    <t>CO0652</t>
  </si>
  <si>
    <t>CO0653</t>
  </si>
  <si>
    <t>CO0654</t>
  </si>
  <si>
    <t>CO0655</t>
  </si>
  <si>
    <t>CO0656</t>
  </si>
  <si>
    <t>CO0657</t>
  </si>
  <si>
    <t>CO0658</t>
  </si>
  <si>
    <t>CO0659</t>
  </si>
  <si>
    <t>CO0660</t>
  </si>
  <si>
    <t>CO0661</t>
  </si>
  <si>
    <t>CO0662</t>
  </si>
  <si>
    <t>CO0663</t>
  </si>
  <si>
    <t>CO0664</t>
  </si>
  <si>
    <t>CO0665</t>
  </si>
  <si>
    <t>CO0666</t>
  </si>
  <si>
    <t>CO0667</t>
  </si>
  <si>
    <t>CO0668</t>
  </si>
  <si>
    <t>CO0669</t>
  </si>
  <si>
    <t>CO0670</t>
  </si>
  <si>
    <t>CO0671</t>
  </si>
  <si>
    <t>CO0672</t>
  </si>
  <si>
    <t>CO0673</t>
  </si>
  <si>
    <t>CO0674</t>
  </si>
  <si>
    <t>CO0675</t>
  </si>
  <si>
    <t>CO0676</t>
  </si>
  <si>
    <t>CO0677</t>
  </si>
  <si>
    <t>CO0678</t>
  </si>
  <si>
    <t>CO0679</t>
  </si>
  <si>
    <t>CO0680</t>
  </si>
  <si>
    <t>CO0681</t>
  </si>
  <si>
    <t>CO0682</t>
  </si>
  <si>
    <t>CO0683</t>
  </si>
  <si>
    <t>CO0684</t>
  </si>
  <si>
    <t>CO0685</t>
  </si>
  <si>
    <t>CO0686</t>
  </si>
  <si>
    <t>CO0687</t>
  </si>
  <si>
    <t>CO0688</t>
  </si>
  <si>
    <t>CO0689</t>
  </si>
  <si>
    <t>CO0690</t>
  </si>
  <si>
    <t>CO0691</t>
  </si>
  <si>
    <t>CO0692</t>
  </si>
  <si>
    <t>CO0693</t>
  </si>
  <si>
    <t>CO0694</t>
  </si>
  <si>
    <t>CO0695</t>
  </si>
  <si>
    <t>CO0696</t>
  </si>
  <si>
    <t>CO0697</t>
  </si>
  <si>
    <t>CO0698</t>
  </si>
  <si>
    <t>CO0699</t>
  </si>
  <si>
    <t>CO0700</t>
  </si>
  <si>
    <t>CO0701</t>
  </si>
  <si>
    <t>CO0702</t>
  </si>
  <si>
    <t>CO0703</t>
  </si>
  <si>
    <t>CO0704</t>
  </si>
  <si>
    <t>CO0705</t>
  </si>
  <si>
    <t>CO0706</t>
  </si>
  <si>
    <t>CO0707</t>
  </si>
  <si>
    <t>CO0708</t>
  </si>
  <si>
    <t>CO0709</t>
  </si>
  <si>
    <t>CO0710</t>
  </si>
  <si>
    <t>CO0711</t>
  </si>
  <si>
    <t>CO0712</t>
  </si>
  <si>
    <t>CO0713</t>
  </si>
  <si>
    <t>CO0714</t>
  </si>
  <si>
    <t>CO0715</t>
  </si>
  <si>
    <t>CO0716</t>
  </si>
  <si>
    <t>CO0717</t>
  </si>
  <si>
    <t>CO0718</t>
  </si>
  <si>
    <t>CO0719</t>
  </si>
  <si>
    <t>CO0720</t>
  </si>
  <si>
    <t>CO0721</t>
  </si>
  <si>
    <t>CO0722</t>
  </si>
  <si>
    <t>CO0723</t>
  </si>
  <si>
    <t>CO0724</t>
  </si>
  <si>
    <t>CO0725</t>
  </si>
  <si>
    <t>CO0726</t>
  </si>
  <si>
    <t>CO0727</t>
  </si>
  <si>
    <t>CO0728</t>
  </si>
  <si>
    <t>CO0729</t>
  </si>
  <si>
    <t>CO0730</t>
  </si>
  <si>
    <t>CO0731</t>
  </si>
  <si>
    <t>CO0732</t>
  </si>
  <si>
    <t>CO0733</t>
  </si>
  <si>
    <t>CO0734</t>
  </si>
  <si>
    <t>CO0735</t>
  </si>
  <si>
    <t>CO0736</t>
  </si>
  <si>
    <t>CO0737</t>
  </si>
  <si>
    <t>CO0738</t>
  </si>
  <si>
    <t>CO0739</t>
  </si>
  <si>
    <t>CO0740</t>
  </si>
  <si>
    <t>CO0741</t>
  </si>
  <si>
    <t>CO0742</t>
  </si>
  <si>
    <t>CO0743</t>
  </si>
  <si>
    <t>CO0744</t>
  </si>
  <si>
    <t>CO0745</t>
  </si>
  <si>
    <t>CO0746</t>
  </si>
  <si>
    <t>CO0747</t>
  </si>
  <si>
    <t>CO0748</t>
  </si>
  <si>
    <t>CO0749</t>
  </si>
  <si>
    <t>CO0750</t>
  </si>
  <si>
    <t>CO0751</t>
  </si>
  <si>
    <t>CO0752</t>
  </si>
  <si>
    <t>CO0753</t>
  </si>
  <si>
    <t>CO0754</t>
  </si>
  <si>
    <t>CO0755</t>
  </si>
  <si>
    <t>CO0756</t>
  </si>
  <si>
    <t>CO0757</t>
  </si>
  <si>
    <t>CO0758</t>
  </si>
  <si>
    <t>CO0759</t>
  </si>
  <si>
    <t>CO0760</t>
  </si>
  <si>
    <t>CO0761</t>
  </si>
  <si>
    <t>CO0762</t>
  </si>
  <si>
    <t>CO0763</t>
  </si>
  <si>
    <t>CO0764</t>
  </si>
  <si>
    <t>CO0765</t>
  </si>
  <si>
    <t>CO0766</t>
  </si>
  <si>
    <t>CO0767</t>
  </si>
  <si>
    <t>CO0768</t>
  </si>
  <si>
    <t>CO0769</t>
  </si>
  <si>
    <t>CO0770</t>
  </si>
  <si>
    <t>CO0771</t>
  </si>
  <si>
    <t>CO0772</t>
  </si>
  <si>
    <t>CO0773</t>
  </si>
  <si>
    <t>CO0774</t>
  </si>
  <si>
    <t>CO0775</t>
  </si>
  <si>
    <t>CO0776</t>
  </si>
  <si>
    <t>CO0777</t>
  </si>
  <si>
    <t>CO0778</t>
  </si>
  <si>
    <t>CO0779</t>
  </si>
  <si>
    <t>CO0780</t>
  </si>
  <si>
    <t>CO0781</t>
  </si>
  <si>
    <t>CO0782</t>
  </si>
  <si>
    <t>CO0783</t>
  </si>
  <si>
    <t>CO0784</t>
  </si>
  <si>
    <t>CO0785</t>
  </si>
  <si>
    <t>CO0786</t>
  </si>
  <si>
    <t>CO0787</t>
  </si>
  <si>
    <t>CO0788</t>
  </si>
  <si>
    <t>CO0789</t>
  </si>
  <si>
    <t>CO0790</t>
  </si>
  <si>
    <t>CO0791</t>
  </si>
  <si>
    <t>CO0792</t>
  </si>
  <si>
    <t>CO0793</t>
  </si>
  <si>
    <t>CO0794</t>
  </si>
  <si>
    <t>CO0795</t>
  </si>
  <si>
    <t>CO0796</t>
  </si>
  <si>
    <t>CO0797</t>
  </si>
  <si>
    <t>CO0798</t>
  </si>
  <si>
    <t>CO0799</t>
  </si>
  <si>
    <t>CO0800</t>
  </si>
  <si>
    <t>CO0801</t>
  </si>
  <si>
    <t>CO0802</t>
  </si>
  <si>
    <t>CO0803</t>
  </si>
  <si>
    <t>CO0804</t>
  </si>
  <si>
    <t>CO0805</t>
  </si>
  <si>
    <t>CO0806</t>
  </si>
  <si>
    <t>CO0807</t>
  </si>
  <si>
    <t>CO0808</t>
  </si>
  <si>
    <t>CO0809</t>
  </si>
  <si>
    <t>CO0810</t>
  </si>
  <si>
    <t>CO0811</t>
  </si>
  <si>
    <t>CO0812</t>
  </si>
  <si>
    <t>CO0813</t>
  </si>
  <si>
    <t>CO0814</t>
  </si>
  <si>
    <t>CO0815</t>
  </si>
  <si>
    <t>CO0816</t>
  </si>
  <si>
    <t>CO0817</t>
  </si>
  <si>
    <t>CO0818</t>
  </si>
  <si>
    <t>CO0819</t>
  </si>
  <si>
    <t>CO0820</t>
  </si>
  <si>
    <t>CO0821</t>
  </si>
  <si>
    <t>CO0822</t>
  </si>
  <si>
    <t>CO0823</t>
  </si>
  <si>
    <t>CO0824</t>
  </si>
  <si>
    <t>CO0825</t>
  </si>
  <si>
    <t>CO0826</t>
  </si>
  <si>
    <t>CO0827</t>
  </si>
  <si>
    <t>CO0828</t>
  </si>
  <si>
    <t>CO0829</t>
  </si>
  <si>
    <t>CO0830</t>
  </si>
  <si>
    <t>CO0831</t>
  </si>
  <si>
    <t>CO0832</t>
  </si>
  <si>
    <t>CO0833</t>
  </si>
  <si>
    <t>CO0834</t>
  </si>
  <si>
    <t>CO0835</t>
  </si>
  <si>
    <t>CO0836</t>
  </si>
  <si>
    <t>CO0837</t>
  </si>
  <si>
    <t>CO0838</t>
  </si>
  <si>
    <t>CO0839</t>
  </si>
  <si>
    <t>CO0840</t>
  </si>
  <si>
    <t>CO0841</t>
  </si>
  <si>
    <t>CO0842</t>
  </si>
  <si>
    <t>CO0843</t>
  </si>
  <si>
    <t>CO0844</t>
  </si>
  <si>
    <t>CO0845</t>
  </si>
  <si>
    <t>CO0846</t>
  </si>
  <si>
    <t>CO0847</t>
  </si>
  <si>
    <t>CO0848</t>
  </si>
  <si>
    <t>CO0849</t>
  </si>
  <si>
    <t>CO0850</t>
  </si>
  <si>
    <t>CO0851</t>
  </si>
  <si>
    <t>CO0852</t>
  </si>
  <si>
    <t>CO0853</t>
  </si>
  <si>
    <t>CO0854</t>
  </si>
  <si>
    <t>CO0855</t>
  </si>
  <si>
    <t>CO0856</t>
  </si>
  <si>
    <t>CO0857</t>
  </si>
  <si>
    <t>CO0858</t>
  </si>
  <si>
    <t>CO0859</t>
  </si>
  <si>
    <t>CO0860</t>
  </si>
  <si>
    <t>CO0861</t>
  </si>
  <si>
    <t>CO0862</t>
  </si>
  <si>
    <t>CO0863</t>
  </si>
  <si>
    <t>CO0864</t>
  </si>
  <si>
    <t>CO0865</t>
  </si>
  <si>
    <t>CO0866</t>
  </si>
  <si>
    <t>CO0867</t>
  </si>
  <si>
    <t>CO0868</t>
  </si>
  <si>
    <t>CO0869</t>
  </si>
  <si>
    <t>CO0870</t>
  </si>
  <si>
    <t>CO0871</t>
  </si>
  <si>
    <t>CO0872</t>
  </si>
  <si>
    <t>CO0873</t>
  </si>
  <si>
    <t>CO0874</t>
  </si>
  <si>
    <t>CO0875</t>
  </si>
  <si>
    <t>CO0876</t>
  </si>
  <si>
    <t>CO0877</t>
  </si>
  <si>
    <t>CO0878</t>
  </si>
  <si>
    <t>CO0879</t>
  </si>
  <si>
    <t>CO0880</t>
  </si>
  <si>
    <t>CO0881</t>
  </si>
  <si>
    <t>CO0882</t>
  </si>
  <si>
    <t>CO0883</t>
  </si>
  <si>
    <t>CO0884</t>
  </si>
  <si>
    <t>CO0885</t>
  </si>
  <si>
    <t>CO0886</t>
  </si>
  <si>
    <t>CO0887</t>
  </si>
  <si>
    <t>CO0888</t>
  </si>
  <si>
    <t>CO0889</t>
  </si>
  <si>
    <t>CO0890</t>
  </si>
  <si>
    <t>CO0891</t>
  </si>
  <si>
    <t>CO0892</t>
  </si>
  <si>
    <t>CO0893</t>
  </si>
  <si>
    <t>CO0894</t>
  </si>
  <si>
    <t>CO0895</t>
  </si>
  <si>
    <t>CO0896</t>
  </si>
  <si>
    <t>CO0897</t>
  </si>
  <si>
    <t>CO0898</t>
  </si>
  <si>
    <t>CO0899</t>
  </si>
  <si>
    <t>CO0900</t>
  </si>
  <si>
    <t>CO0901</t>
  </si>
  <si>
    <t>CO0902</t>
  </si>
  <si>
    <t>CO0903</t>
  </si>
  <si>
    <t>CO0904</t>
  </si>
  <si>
    <t>CO0905</t>
  </si>
  <si>
    <t>CO0906</t>
  </si>
  <si>
    <t>CO0907</t>
  </si>
  <si>
    <t>CO0908</t>
  </si>
  <si>
    <t>CO0909</t>
  </si>
  <si>
    <t>CO0910</t>
  </si>
  <si>
    <t>CO0911</t>
  </si>
  <si>
    <t>CO0912</t>
  </si>
  <si>
    <t>CO0913</t>
  </si>
  <si>
    <t>CO0914</t>
  </si>
  <si>
    <t>CO0915</t>
  </si>
  <si>
    <t>CO0916</t>
  </si>
  <si>
    <t>CO0917</t>
  </si>
  <si>
    <t>CO0918</t>
  </si>
  <si>
    <t>CO0919</t>
  </si>
  <si>
    <t>CO0920</t>
  </si>
  <si>
    <t>CO0921</t>
  </si>
  <si>
    <t>CO0922</t>
  </si>
  <si>
    <t>CO0923</t>
  </si>
  <si>
    <t>CO0924</t>
  </si>
  <si>
    <t>CO0925</t>
  </si>
  <si>
    <t>CO0926</t>
  </si>
  <si>
    <t>CO0927</t>
  </si>
  <si>
    <t>CO0928</t>
  </si>
  <si>
    <t>CO0929</t>
  </si>
  <si>
    <t>CO0930</t>
  </si>
  <si>
    <t>CO0931</t>
  </si>
  <si>
    <t>CO0932</t>
  </si>
  <si>
    <t>CO0933</t>
  </si>
  <si>
    <t>CO0934</t>
  </si>
  <si>
    <t>CO0935</t>
  </si>
  <si>
    <t>CO0936</t>
  </si>
  <si>
    <t>CO0937</t>
  </si>
  <si>
    <t>CO0938</t>
  </si>
  <si>
    <t>CO0939</t>
  </si>
  <si>
    <t>CO0940</t>
  </si>
  <si>
    <t>CO0941</t>
  </si>
  <si>
    <t>CO0942</t>
  </si>
  <si>
    <t>CO0943</t>
  </si>
  <si>
    <t>CO0944</t>
  </si>
  <si>
    <t>CO0945</t>
  </si>
  <si>
    <t>CO0946</t>
  </si>
  <si>
    <t>CO0947</t>
  </si>
  <si>
    <t>CO0948</t>
  </si>
  <si>
    <t>CO0949</t>
  </si>
  <si>
    <t>CO0950</t>
  </si>
  <si>
    <t>CO0951</t>
  </si>
  <si>
    <t>CO0952</t>
  </si>
  <si>
    <t>CO0953</t>
  </si>
  <si>
    <t>CO0954</t>
  </si>
  <si>
    <t>CO0955</t>
  </si>
  <si>
    <t>CO0956</t>
  </si>
  <si>
    <t>CO0957</t>
  </si>
  <si>
    <t>CO0958</t>
  </si>
  <si>
    <t>CO0959</t>
  </si>
  <si>
    <t>CO0960</t>
  </si>
  <si>
    <t>CO0961</t>
  </si>
  <si>
    <t>CO0962</t>
  </si>
  <si>
    <t>CO0963</t>
  </si>
  <si>
    <t>CO0964</t>
  </si>
  <si>
    <t>CO0965</t>
  </si>
  <si>
    <t>CO0966</t>
  </si>
  <si>
    <t>CO0967</t>
  </si>
  <si>
    <t>CO0968</t>
  </si>
  <si>
    <t>CO0969</t>
  </si>
  <si>
    <t>CO0970</t>
  </si>
  <si>
    <t>CO0971</t>
  </si>
  <si>
    <t>CO0972</t>
  </si>
  <si>
    <t>CO0973</t>
  </si>
  <si>
    <t>CO0974</t>
  </si>
  <si>
    <t>CO0975</t>
  </si>
  <si>
    <t>CO0976</t>
  </si>
  <si>
    <t>CO0977</t>
  </si>
  <si>
    <t>CO0978</t>
  </si>
  <si>
    <t>CO0979</t>
  </si>
  <si>
    <t>CO0980</t>
  </si>
  <si>
    <t>CO0981</t>
  </si>
  <si>
    <t>CO0982</t>
  </si>
  <si>
    <t>CO0983</t>
  </si>
  <si>
    <t>CO0984</t>
  </si>
  <si>
    <t>CO0985</t>
  </si>
  <si>
    <t>CO0986</t>
  </si>
  <si>
    <t>CO0987</t>
  </si>
  <si>
    <t>CO0988</t>
  </si>
  <si>
    <t>CO0989</t>
  </si>
  <si>
    <t>CO0990</t>
  </si>
  <si>
    <t>CO0991</t>
  </si>
  <si>
    <t>CO0992</t>
  </si>
  <si>
    <t>CO0993</t>
  </si>
  <si>
    <t>CO0994</t>
  </si>
  <si>
    <t>CO0995</t>
  </si>
  <si>
    <t>CO0996</t>
  </si>
  <si>
    <t>CO0997</t>
  </si>
  <si>
    <t>CO0998</t>
  </si>
  <si>
    <t>CO0999</t>
  </si>
  <si>
    <t>CO1000</t>
  </si>
  <si>
    <t>CO1001</t>
  </si>
  <si>
    <t>CO1002</t>
  </si>
  <si>
    <t>CO1003</t>
  </si>
  <si>
    <t>CO1004</t>
  </si>
  <si>
    <t>CO1005</t>
  </si>
  <si>
    <t>CO1006</t>
  </si>
  <si>
    <t>CO1007</t>
  </si>
  <si>
    <t>CO1008</t>
  </si>
  <si>
    <t>CO1009</t>
  </si>
  <si>
    <t>CO1010</t>
  </si>
  <si>
    <t>CO1011</t>
  </si>
  <si>
    <t>CO1012</t>
  </si>
  <si>
    <t>CO1013</t>
  </si>
  <si>
    <t>CO1014</t>
  </si>
  <si>
    <t>CO1015</t>
  </si>
  <si>
    <t>CO1016</t>
  </si>
  <si>
    <t>CO1017</t>
  </si>
  <si>
    <t>CO1018</t>
  </si>
  <si>
    <t>CO1019</t>
  </si>
  <si>
    <t>CO1020</t>
  </si>
  <si>
    <t>CO1021</t>
  </si>
  <si>
    <t>CO1022</t>
  </si>
  <si>
    <t>CO1023</t>
  </si>
  <si>
    <t>CO1024</t>
  </si>
  <si>
    <t>CO1025</t>
  </si>
  <si>
    <t>CO1026</t>
  </si>
  <si>
    <t>CO1027</t>
  </si>
  <si>
    <t>CO1028</t>
  </si>
  <si>
    <t>CO1029</t>
  </si>
  <si>
    <t>CO1030</t>
  </si>
  <si>
    <t>CO1031</t>
  </si>
  <si>
    <t>CO1032</t>
  </si>
  <si>
    <t>CO1033</t>
  </si>
  <si>
    <t>CO1034</t>
  </si>
  <si>
    <t>CO1035</t>
  </si>
  <si>
    <t>CO1036</t>
  </si>
  <si>
    <t>CO1037</t>
  </si>
  <si>
    <t>CO1038</t>
  </si>
  <si>
    <t>CO1039</t>
  </si>
  <si>
    <t>CO1040</t>
  </si>
  <si>
    <t>GC0001</t>
  </si>
  <si>
    <t>GC0002</t>
  </si>
  <si>
    <t>GC0003</t>
  </si>
  <si>
    <t>GC0004</t>
  </si>
  <si>
    <t>GC0005</t>
  </si>
  <si>
    <t>GC0006</t>
  </si>
  <si>
    <t>GC0007</t>
  </si>
  <si>
    <t>GC0008</t>
  </si>
  <si>
    <t>GC0009</t>
  </si>
  <si>
    <t>GC0010</t>
  </si>
  <si>
    <t>GC0011</t>
  </si>
  <si>
    <t>GC0012</t>
  </si>
  <si>
    <t>GC0013</t>
  </si>
  <si>
    <t>GC0014</t>
  </si>
  <si>
    <t>GC0015</t>
  </si>
  <si>
    <t>GC0016</t>
  </si>
  <si>
    <t>GC0017</t>
  </si>
  <si>
    <t>GC0018</t>
  </si>
  <si>
    <t>GC0019</t>
  </si>
  <si>
    <t>GC0020</t>
  </si>
  <si>
    <t>GC0021</t>
  </si>
  <si>
    <t>GC0022</t>
  </si>
  <si>
    <t>GC0023</t>
  </si>
  <si>
    <t>GC0024</t>
  </si>
  <si>
    <t>GC0025</t>
  </si>
  <si>
    <t>GC0026</t>
  </si>
  <si>
    <t>GC0027</t>
  </si>
  <si>
    <t>GC0028</t>
  </si>
  <si>
    <t>GC0029</t>
  </si>
  <si>
    <t>GC0030</t>
  </si>
  <si>
    <t>GC0031</t>
  </si>
  <si>
    <t>GC0032</t>
  </si>
  <si>
    <t>GC0033</t>
  </si>
  <si>
    <t>GC0034</t>
  </si>
  <si>
    <t>GC0035</t>
  </si>
  <si>
    <t>GC0036</t>
  </si>
  <si>
    <t>GC0037</t>
  </si>
  <si>
    <t>GC0038</t>
  </si>
  <si>
    <t>GC0039</t>
  </si>
  <si>
    <t>GC0040</t>
  </si>
  <si>
    <t>GC0041</t>
  </si>
  <si>
    <t>GC0042</t>
  </si>
  <si>
    <t>GC0043</t>
  </si>
  <si>
    <t>GC0044</t>
  </si>
  <si>
    <t>GC0045</t>
  </si>
  <si>
    <t>GC0046</t>
  </si>
  <si>
    <t>GC0047</t>
  </si>
  <si>
    <t>GC0048</t>
  </si>
  <si>
    <t>GC0049</t>
  </si>
  <si>
    <t>GC0050</t>
  </si>
  <si>
    <t>GC0051</t>
  </si>
  <si>
    <t>GC0052</t>
  </si>
  <si>
    <t>GC0053</t>
  </si>
  <si>
    <t>GC0054</t>
  </si>
  <si>
    <t>GC0055</t>
  </si>
  <si>
    <t>GC0056</t>
  </si>
  <si>
    <t>GC0057</t>
  </si>
  <si>
    <t>GC0058</t>
  </si>
  <si>
    <t>GC0059</t>
  </si>
  <si>
    <t>GC0060</t>
  </si>
  <si>
    <t>GC0061</t>
  </si>
  <si>
    <t>GC0062</t>
  </si>
  <si>
    <t>GC0063</t>
  </si>
  <si>
    <t>GC0064</t>
  </si>
  <si>
    <t>GC0065</t>
  </si>
  <si>
    <t>GC0066</t>
  </si>
  <si>
    <t>GC0067</t>
  </si>
  <si>
    <t>GC0068</t>
  </si>
  <si>
    <t>GC0069</t>
  </si>
  <si>
    <t>GC0070</t>
  </si>
  <si>
    <t>GC0071</t>
  </si>
  <si>
    <t>GC0072</t>
  </si>
  <si>
    <t>VD0001</t>
  </si>
  <si>
    <t>VD0002</t>
  </si>
  <si>
    <t>VD0003</t>
  </si>
  <si>
    <t>VD0004</t>
  </si>
  <si>
    <t>VD0005</t>
  </si>
  <si>
    <t>VD0006</t>
  </si>
  <si>
    <t>VD0007</t>
  </si>
  <si>
    <t>VD0008</t>
  </si>
  <si>
    <t>VD0009</t>
  </si>
  <si>
    <t>VD0010</t>
  </si>
  <si>
    <t>VD0011</t>
  </si>
  <si>
    <t>VD0012</t>
  </si>
  <si>
    <t>VD0013</t>
  </si>
  <si>
    <t>VD0014</t>
  </si>
  <si>
    <t>VD0015</t>
  </si>
  <si>
    <t>VD0016</t>
  </si>
  <si>
    <t>VD0017</t>
  </si>
  <si>
    <t>VD0018</t>
  </si>
  <si>
    <t>VD0019</t>
  </si>
  <si>
    <t>VD0020</t>
  </si>
  <si>
    <t>VD0021</t>
  </si>
  <si>
    <t>VD0022</t>
  </si>
  <si>
    <t>VD0023</t>
  </si>
  <si>
    <t>VD0024</t>
  </si>
  <si>
    <t>VD0025</t>
  </si>
  <si>
    <t>VD0026</t>
  </si>
  <si>
    <t>VD0027</t>
  </si>
  <si>
    <t>VD0028</t>
  </si>
  <si>
    <t>VD0029</t>
  </si>
  <si>
    <t>VD0030</t>
  </si>
  <si>
    <t>VD0031</t>
  </si>
  <si>
    <t>VD0032</t>
  </si>
  <si>
    <t>VD0033</t>
  </si>
  <si>
    <t>VD0034</t>
  </si>
  <si>
    <t>VD0035</t>
  </si>
  <si>
    <t>VD0036</t>
  </si>
  <si>
    <t>VD0037</t>
  </si>
  <si>
    <t>VD0038</t>
  </si>
  <si>
    <t>VD0039</t>
  </si>
  <si>
    <t>VD0040</t>
  </si>
  <si>
    <t>VD0041</t>
  </si>
  <si>
    <t>VD0042</t>
  </si>
  <si>
    <t>VD0043</t>
  </si>
  <si>
    <t>VD0044</t>
  </si>
  <si>
    <t>VD0045</t>
  </si>
  <si>
    <t>VD0046</t>
  </si>
  <si>
    <t>VD0047</t>
  </si>
  <si>
    <t>VD0048</t>
  </si>
  <si>
    <t>VD0049</t>
  </si>
  <si>
    <t>VD0050</t>
  </si>
  <si>
    <t>VD0051</t>
  </si>
  <si>
    <t>VD0052</t>
  </si>
  <si>
    <t>VD0053</t>
  </si>
  <si>
    <t>VD0054</t>
  </si>
  <si>
    <t>VD0055</t>
  </si>
  <si>
    <t>VD0056</t>
  </si>
  <si>
    <t>VD0057</t>
  </si>
  <si>
    <t>VD0058</t>
  </si>
  <si>
    <t>OV0001</t>
  </si>
  <si>
    <t>OV0002</t>
  </si>
  <si>
    <t>OV0003</t>
  </si>
  <si>
    <t>OV0004</t>
  </si>
  <si>
    <t>OV0005</t>
  </si>
  <si>
    <t>OV0006</t>
  </si>
  <si>
    <t>OV0007</t>
  </si>
  <si>
    <t>OV0008</t>
  </si>
  <si>
    <t>OV0009</t>
  </si>
  <si>
    <t>OV0010</t>
  </si>
  <si>
    <t>OV0011</t>
  </si>
  <si>
    <t>OV0012</t>
  </si>
  <si>
    <t>OV0013</t>
  </si>
  <si>
    <t>OV0014</t>
  </si>
  <si>
    <t>OV0015</t>
  </si>
  <si>
    <t>OV0016</t>
  </si>
  <si>
    <t>OV0017</t>
  </si>
  <si>
    <t>OV0018</t>
  </si>
  <si>
    <t>OV0019</t>
  </si>
  <si>
    <t>OV0020</t>
  </si>
  <si>
    <t>OV0021</t>
  </si>
  <si>
    <t>OV0022</t>
  </si>
  <si>
    <t>OV0023</t>
  </si>
  <si>
    <t>OV0024</t>
  </si>
  <si>
    <t>OV0025</t>
  </si>
  <si>
    <t>OV0026</t>
  </si>
  <si>
    <t>OV0027</t>
  </si>
  <si>
    <t>OV0028</t>
  </si>
  <si>
    <t>OV0029</t>
  </si>
  <si>
    <t>OV0030</t>
  </si>
  <si>
    <t>OV0031</t>
  </si>
  <si>
    <t>OV0032</t>
  </si>
  <si>
    <t>OV0033</t>
  </si>
  <si>
    <t>OV0034</t>
  </si>
  <si>
    <t>OV0035</t>
  </si>
  <si>
    <t>OV0036</t>
  </si>
  <si>
    <t>OV0037</t>
  </si>
  <si>
    <t>OV0038</t>
  </si>
  <si>
    <t>OV0039</t>
  </si>
  <si>
    <t>OV0040</t>
  </si>
  <si>
    <t>OV0041</t>
  </si>
  <si>
    <t>OV0042</t>
  </si>
  <si>
    <t>OV0043</t>
  </si>
  <si>
    <t>OV0044</t>
  </si>
  <si>
    <t>OV0045</t>
  </si>
  <si>
    <t>OV0046</t>
  </si>
  <si>
    <t>OV0047</t>
  </si>
  <si>
    <t>OV0048</t>
  </si>
  <si>
    <t>OV0049</t>
  </si>
  <si>
    <t>OV0050</t>
  </si>
  <si>
    <t>OV0051</t>
  </si>
  <si>
    <t>OV0052</t>
  </si>
  <si>
    <t>OV0053</t>
  </si>
  <si>
    <t>OV0054</t>
  </si>
  <si>
    <t>OV0055</t>
  </si>
  <si>
    <t>OV0056</t>
  </si>
  <si>
    <t>OV0057</t>
  </si>
  <si>
    <t>OV0058</t>
  </si>
  <si>
    <t>OV0059</t>
  </si>
  <si>
    <t>OV0060</t>
  </si>
  <si>
    <t>OV0061</t>
  </si>
  <si>
    <t>OV0062</t>
  </si>
  <si>
    <t>OV0063</t>
  </si>
  <si>
    <t>OV0064</t>
  </si>
  <si>
    <t>OV0065</t>
  </si>
  <si>
    <t>OV0066</t>
  </si>
  <si>
    <t>OV0067</t>
  </si>
  <si>
    <t>OV0068</t>
  </si>
  <si>
    <t>OV0069</t>
  </si>
  <si>
    <t>OV0070</t>
  </si>
  <si>
    <t>OV0071</t>
  </si>
  <si>
    <t>OV0072</t>
  </si>
  <si>
    <t>OV0073</t>
  </si>
  <si>
    <t>OV0074</t>
  </si>
  <si>
    <t>OV0075</t>
  </si>
  <si>
    <t>OV0076</t>
  </si>
  <si>
    <t>OV0077</t>
  </si>
  <si>
    <t>OV0078</t>
  </si>
  <si>
    <t>OV0079</t>
  </si>
  <si>
    <t>OV0080</t>
  </si>
  <si>
    <t>OV0081</t>
  </si>
  <si>
    <t>OV0082</t>
  </si>
  <si>
    <t>OV0083</t>
  </si>
  <si>
    <t>OV0084</t>
  </si>
  <si>
    <t>OV0085</t>
  </si>
  <si>
    <t>OV0086</t>
  </si>
  <si>
    <t>OV0087</t>
  </si>
  <si>
    <t>OV0088</t>
  </si>
  <si>
    <t>OV0089</t>
  </si>
  <si>
    <t>OV0090</t>
  </si>
  <si>
    <t>OV0091</t>
  </si>
  <si>
    <t>OV0092</t>
  </si>
  <si>
    <t>OV0093</t>
  </si>
  <si>
    <t>OV0094</t>
  </si>
  <si>
    <t>OV0095</t>
  </si>
  <si>
    <t>OV0096</t>
  </si>
  <si>
    <t>OV0097</t>
  </si>
  <si>
    <t>OV0098</t>
  </si>
  <si>
    <t>OV0099</t>
  </si>
  <si>
    <t>OV0100</t>
  </si>
  <si>
    <t>OV0101</t>
  </si>
  <si>
    <t>OV0102</t>
  </si>
  <si>
    <t>OV0103</t>
  </si>
  <si>
    <t>OV0104</t>
  </si>
  <si>
    <t>OV0105</t>
  </si>
  <si>
    <t>OV0106</t>
  </si>
  <si>
    <t>OV0107</t>
  </si>
  <si>
    <t>OV0108</t>
  </si>
  <si>
    <t>OV0109</t>
  </si>
  <si>
    <t>OV0110</t>
  </si>
  <si>
    <t>OV0111</t>
  </si>
  <si>
    <t>OV0112</t>
  </si>
  <si>
    <t>OV0113</t>
  </si>
  <si>
    <t>OV0114</t>
  </si>
  <si>
    <t>OV0115</t>
  </si>
  <si>
    <t>OV0116</t>
  </si>
  <si>
    <t>OV0117</t>
  </si>
  <si>
    <t>OV0118</t>
  </si>
  <si>
    <t>OV0119</t>
  </si>
  <si>
    <t>OV0120</t>
  </si>
  <si>
    <t>OV0121</t>
  </si>
  <si>
    <t>OV0122</t>
  </si>
  <si>
    <t>OV0123</t>
  </si>
  <si>
    <t>OV0124</t>
  </si>
  <si>
    <t>TC0001</t>
  </si>
  <si>
    <t>TC0002</t>
  </si>
  <si>
    <t>TC0003</t>
  </si>
  <si>
    <t>TC0004</t>
  </si>
  <si>
    <t>TC0005</t>
  </si>
  <si>
    <t>TC0006</t>
  </si>
  <si>
    <t>TC0007</t>
  </si>
  <si>
    <t>TC0008</t>
  </si>
  <si>
    <t>TC0009</t>
  </si>
  <si>
    <t>TC0010</t>
  </si>
  <si>
    <t>TC0011</t>
  </si>
  <si>
    <t>TC0012</t>
  </si>
  <si>
    <t>TC0014</t>
  </si>
  <si>
    <t>TC0015</t>
  </si>
  <si>
    <t>TV0001</t>
  </si>
  <si>
    <t>TV0002</t>
  </si>
  <si>
    <t>TV0003</t>
  </si>
  <si>
    <t>TV0004</t>
  </si>
  <si>
    <t>financieringsstroom</t>
  </si>
  <si>
    <t>vrij</t>
  </si>
  <si>
    <t>Forensische en beveiligde zorg - niet klinische of ambulante zorg</t>
  </si>
  <si>
    <t>Prestatie_code</t>
  </si>
  <si>
    <t/>
  </si>
  <si>
    <t>Hoog</t>
  </si>
  <si>
    <t>Laag</t>
  </si>
  <si>
    <t>OV0126</t>
  </si>
  <si>
    <t>Repetitieve Transcraniële Magnetische Stimulatie (rTMS) ten behoeve van de rTMS Technician</t>
  </si>
  <si>
    <t>Correctiefactor indirecte tijd groep</t>
  </si>
  <si>
    <t>Klinisch (exclusief forensische en beveiligde zorg)</t>
  </si>
  <si>
    <t>Forensische en beveiligde zorg - klinische zorg</t>
  </si>
  <si>
    <t>Prijsindex (2017-2023)</t>
  </si>
  <si>
    <t>2022 (definitief)</t>
  </si>
  <si>
    <t>2023 (voorlopig)</t>
  </si>
  <si>
    <t>Cumulatief 17-23</t>
  </si>
  <si>
    <t>Prijsindex (2020-2023)</t>
  </si>
  <si>
    <t>TG0001</t>
  </si>
  <si>
    <t>TG0002</t>
  </si>
  <si>
    <t>TG0003</t>
  </si>
  <si>
    <t>TG0004</t>
  </si>
  <si>
    <t>TG0005</t>
  </si>
  <si>
    <t>TG0006</t>
  </si>
  <si>
    <t>TG0007</t>
  </si>
  <si>
    <t>TG0008</t>
  </si>
  <si>
    <t>TG0009</t>
  </si>
  <si>
    <t>TG0010</t>
  </si>
  <si>
    <t>Aantal patiënten</t>
  </si>
  <si>
    <t xml:space="preserve">Toeslag inzet gedeelde tolk in groep voor 2 patiënten </t>
  </si>
  <si>
    <t xml:space="preserve">Toeslag inzet gedeelde tolk in groep voor 3 patiënten </t>
  </si>
  <si>
    <t xml:space="preserve">Toeslag inzet gedeelde tolk in groep voor 4 patiënten </t>
  </si>
  <si>
    <t xml:space="preserve">Toeslag inzet gedeelde tolk in groep voor 5 patiënten </t>
  </si>
  <si>
    <t xml:space="preserve">Toeslag inzet gedeelde tolk in groep voor 6 patiënten </t>
  </si>
  <si>
    <t xml:space="preserve">Toeslag inzet gedeelde tolk in groep voor 7 patiënten </t>
  </si>
  <si>
    <t xml:space="preserve">Toeslag inzet gedeelde tolk in groep voor 8 patiënten </t>
  </si>
  <si>
    <t xml:space="preserve">Toeslag inzet gedeelde tolk in groep voor 9 patiënten </t>
  </si>
  <si>
    <t xml:space="preserve">Toeslag inzet gedeelde tolk in groep voor 10 patiënten </t>
  </si>
  <si>
    <t>Minuutkostprijs (prijspeil 2022)</t>
  </si>
  <si>
    <t>Prijsindex (2022-2023)</t>
  </si>
  <si>
    <t>Cumulatief 22-23</t>
  </si>
  <si>
    <t>Toeslag inzet gedeelde tolk in groep voor 1 patiënt</t>
  </si>
  <si>
    <t>OV0127</t>
  </si>
  <si>
    <t>OV0128</t>
  </si>
  <si>
    <t>OV0129</t>
  </si>
  <si>
    <t>OV9000</t>
  </si>
  <si>
    <t>OV9001</t>
  </si>
  <si>
    <t>OV9002</t>
  </si>
  <si>
    <t>OV9003</t>
  </si>
  <si>
    <t>OV9004</t>
  </si>
  <si>
    <t>OV9005</t>
  </si>
  <si>
    <t>OV9006</t>
  </si>
  <si>
    <t>OV9007</t>
  </si>
  <si>
    <t>OV9008</t>
  </si>
  <si>
    <t>OV9009</t>
  </si>
  <si>
    <t>OV9010</t>
  </si>
  <si>
    <t>OV9011</t>
  </si>
  <si>
    <t>OV9012</t>
  </si>
  <si>
    <t>OV9013</t>
  </si>
  <si>
    <t>OV9014</t>
  </si>
  <si>
    <t>OV9015</t>
  </si>
  <si>
    <t>OV9016</t>
  </si>
  <si>
    <t>OV9017</t>
  </si>
  <si>
    <t>OV9018</t>
  </si>
  <si>
    <t>OV9019</t>
  </si>
  <si>
    <t>Ambulante methadonverstrekking</t>
  </si>
  <si>
    <t>Toeslag Reistijd acute ggz ter dekking van het budget tot 25 minuten</t>
  </si>
  <si>
    <t>Toeslag Reistijd acute ggz ter dekking van het budget vanaf 25 minuten</t>
  </si>
  <si>
    <t>Facultatieve prestatie: Super Brains</t>
  </si>
  <si>
    <t>Facultatieve prestatie: Behandelconsult ervaringsdeskundige werker (NLQF 5) vanaf 5 minuten</t>
  </si>
  <si>
    <t>Facultatieve prestatie: Behandelconsult ervaringsdeskundige werker (NLQF 5) vanaf 15 minuten</t>
  </si>
  <si>
    <t>Facultatieve prestatie: Behandelconsult ervaringsdeskundige werker (NLQF 5) vanaf 30 minuten</t>
  </si>
  <si>
    <t>Facultatieve prestatie: Behandelconsult ervaringsdeskundige werker (NLQF 5) vanaf 45 minuten</t>
  </si>
  <si>
    <t>Facultatieve prestatie: Behandelconsult ervaringsdeskundige werker (NLQF 5) vanaf 60 minuten</t>
  </si>
  <si>
    <t>Facultatieve prestatie: Behandelconsult ervaringsdeskundige werker (NLQF 5) vanaf 75 minuten</t>
  </si>
  <si>
    <t>Facultatieve prestatie: Behandelconsult ervaringsdeskundige werker (NLQF 5) vanaf 90 minuten</t>
  </si>
  <si>
    <t>Facultatieve prestatie: Behandelconsult ervaringsdeskundige werker (NLQF 5) vanaf 120 minuten</t>
  </si>
  <si>
    <t>Facultatieve prestatie: Groepsconsult ervaringsdeskundige werker (NLQF 5) groepsgrootte 2 vanaf 30 minuten</t>
  </si>
  <si>
    <t>Facultatieve prestatie: Groepsconsult ervaringsdeskundige werker (NLQF 5) groepsgrootte 3 vanaf 30 minuten</t>
  </si>
  <si>
    <t>Facultatieve prestatie: Groepsconsult ervaringsdeskundige werker (NLQF 5) groepsgrootte 4 vanaf 30 minuten</t>
  </si>
  <si>
    <t>Facultatieve prestatie: Groepsconsult ervaringsdeskundige werker (NLQF 5) groepsgrootte 5 vanaf 30 minuten</t>
  </si>
  <si>
    <t>Facultatieve prestatie: Groepsconsult ervaringsdeskundige werker (NLQF 5) groepsgrootte 6 vanaf 30 minuten</t>
  </si>
  <si>
    <t>Facultatieve prestatie: Groepsconsult ervaringsdeskundige werker (NLQF 5) groepsgrootte 7 vanaf 30 minuten</t>
  </si>
  <si>
    <t>Facultatieve prestatie: Groepsconsult ervaringsdeskundige werker (NLQF 5) groepsgrootte 8 vanaf 30 minuten</t>
  </si>
  <si>
    <t>Facultatieve prestatie: Groepsconsult ervaringsdeskundige werker (NLQF 5) groepsgrootte 9 vanaf 30 minuten</t>
  </si>
  <si>
    <t>Facultatieve prestatie: Groepsconsult ervaringsdeskundige werker (NLQF 5) groepsgrootte vanaf 10 vanaf 30 minuten</t>
  </si>
  <si>
    <t>Facultatieve prestatie: Goalie</t>
  </si>
  <si>
    <t>Facultatieve prestatie: Gezonde zuigeling</t>
  </si>
  <si>
    <t>tarief hoog/laag</t>
  </si>
  <si>
    <t>Gecorrigeerd aantal indirecte minuten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</si>
</sst>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2]\ * #,##0.00_ ;_ [$€-2]\ * \-#,##0.00_ ;_ [$€-2]\ * &quot;-&quot;??_ ;_ @_ "/>
    <numFmt numFmtId="165" formatCode="_ &quot;$&quot;\ * #,##0.00_ ;_ &quot;$&quot;\ * \-#,##0.00_ ;_ &quot;$&quot;\ * &quot;-&quot;??_ ;_ @_ "/>
    <numFmt numFmtId="166" formatCode="_-* #,##0.00_-;_-* #,##0.00\-;_-* &quot;-&quot;??_-;_-@_-"/>
    <numFmt numFmtId="167" formatCode="_-&quot;€&quot;\ * #,##0.00_-;_-&quot;€&quot;\ * #,##0.00\-;_-&quot;€&quot;\ * &quot;-&quot;??_-;_-@_-"/>
    <numFmt numFmtId="168" formatCode="\ \ƒ* #,##0_ \ ;\ \ƒ* ;\ \ƒ* "/>
    <numFmt numFmtId="169" formatCode="&quot;F&quot;\ #,##0_-;&quot;F&quot;\ #,##0\-"/>
    <numFmt numFmtId="170" formatCode="#,##0_ \ ;\(#,##0\)_ ;"/>
    <numFmt numFmtId="171" formatCode="_ * #,##0_ ;_ * \-#,##0_ ;_ * &quot;-&quot;??_ ;_ @_ "/>
    <numFmt numFmtId="172" formatCode="0.0000%"/>
    <numFmt numFmtId="173" formatCode="0.000000000000"/>
    <numFmt numFmtId="174" formatCode="0.000000000000000000"/>
    <numFmt numFmtId="175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8"/>
      <name val="Helv"/>
    </font>
    <font>
      <sz val="11"/>
      <color indexed="8"/>
      <name val="Calibri"/>
      <family val="2"/>
    </font>
    <font>
      <b/>
      <sz val="14"/>
      <name val="Helv"/>
    </font>
    <font>
      <sz val="9"/>
      <name val="Helv"/>
    </font>
    <font>
      <sz val="9"/>
      <name val="Arial"/>
      <family val="2"/>
    </font>
    <font>
      <b/>
      <sz val="9"/>
      <name val="Arial"/>
      <family val="2"/>
    </font>
    <font>
      <sz val="24"/>
      <color indexed="13"/>
      <name val="Helv"/>
    </font>
    <font>
      <sz val="10"/>
      <color theme="1"/>
      <name val="Arial"/>
      <family val="2"/>
    </font>
    <font>
      <b/>
      <sz val="8"/>
      <color rgb="FFFFFFFF"/>
      <name val="Verdana"/>
      <family val="2"/>
    </font>
    <font>
      <sz val="18"/>
      <color theme="3"/>
      <name val="Calibri Light"/>
      <family val="2"/>
      <charset val="1"/>
      <scheme val="major"/>
    </font>
    <font>
      <sz val="10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C5EA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7DCEF"/>
        <bgColor indexed="64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9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1" fontId="21" fillId="24" borderId="12" applyProtection="0"/>
    <xf numFmtId="41" fontId="21" fillId="24" borderId="12" applyProtection="0"/>
    <xf numFmtId="41" fontId="21" fillId="24" borderId="12" applyProtection="0"/>
    <xf numFmtId="41" fontId="21" fillId="24" borderId="12" applyProtection="0"/>
    <xf numFmtId="41" fontId="21" fillId="24" borderId="12" applyProtection="0"/>
    <xf numFmtId="41" fontId="21" fillId="24" borderId="12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3" fillId="0" borderId="0"/>
    <xf numFmtId="0" fontId="23" fillId="0" borderId="13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25" borderId="13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1" fillId="24" borderId="12" applyProtection="0"/>
    <xf numFmtId="43" fontId="21" fillId="24" borderId="12" applyProtection="0"/>
    <xf numFmtId="43" fontId="21" fillId="24" borderId="12" applyProtection="0"/>
    <xf numFmtId="43" fontId="21" fillId="24" borderId="12" applyProtection="0"/>
    <xf numFmtId="43" fontId="21" fillId="24" borderId="12" applyProtection="0"/>
    <xf numFmtId="43" fontId="21" fillId="24" borderId="12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7" fillId="0" borderId="11" applyFill="0" applyBorder="0"/>
    <xf numFmtId="168" fontId="27" fillId="0" borderId="11" applyFill="0" applyBorder="0"/>
    <xf numFmtId="0" fontId="27" fillId="0" borderId="11" applyFill="0" applyBorder="0"/>
    <xf numFmtId="0" fontId="28" fillId="26" borderId="14"/>
    <xf numFmtId="169" fontId="22" fillId="26" borderId="14"/>
    <xf numFmtId="169" fontId="22" fillId="26" borderId="14"/>
    <xf numFmtId="169" fontId="22" fillId="26" borderId="14"/>
    <xf numFmtId="169" fontId="22" fillId="26" borderId="14"/>
    <xf numFmtId="170" fontId="28" fillId="26" borderId="14"/>
    <xf numFmtId="170" fontId="27" fillId="0" borderId="11" applyFill="0" applyBorder="0"/>
    <xf numFmtId="0" fontId="23" fillId="0" borderId="13"/>
    <xf numFmtId="0" fontId="29" fillId="27" borderId="0"/>
    <xf numFmtId="0" fontId="19" fillId="0" borderId="0" applyNumberFormat="0" applyFill="0" applyBorder="0" applyAlignment="0" applyProtection="0"/>
    <xf numFmtId="0" fontId="25" fillId="0" borderId="15"/>
    <xf numFmtId="0" fontId="25" fillId="0" borderId="13"/>
    <xf numFmtId="167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167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3" fillId="0" borderId="13"/>
    <xf numFmtId="0" fontId="23" fillId="0" borderId="13"/>
    <xf numFmtId="0" fontId="25" fillId="25" borderId="13"/>
    <xf numFmtId="0" fontId="25" fillId="25" borderId="13"/>
    <xf numFmtId="0" fontId="22" fillId="0" borderId="0"/>
    <xf numFmtId="0" fontId="22" fillId="8" borderId="8" applyNumberFormat="0" applyFont="0" applyAlignment="0" applyProtection="0"/>
    <xf numFmtId="0" fontId="22" fillId="0" borderId="0"/>
    <xf numFmtId="0" fontId="22" fillId="0" borderId="0"/>
    <xf numFmtId="0" fontId="28" fillId="26" borderId="14"/>
    <xf numFmtId="0" fontId="28" fillId="26" borderId="14"/>
    <xf numFmtId="169" fontId="22" fillId="26" borderId="14"/>
    <xf numFmtId="169" fontId="22" fillId="26" borderId="14"/>
    <xf numFmtId="169" fontId="22" fillId="26" borderId="14"/>
    <xf numFmtId="169" fontId="22" fillId="26" borderId="14"/>
    <xf numFmtId="169" fontId="22" fillId="26" borderId="14"/>
    <xf numFmtId="169" fontId="22" fillId="26" borderId="14"/>
    <xf numFmtId="169" fontId="22" fillId="26" borderId="14"/>
    <xf numFmtId="169" fontId="22" fillId="26" borderId="14"/>
    <xf numFmtId="0" fontId="23" fillId="0" borderId="13"/>
    <xf numFmtId="0" fontId="23" fillId="0" borderId="13"/>
    <xf numFmtId="0" fontId="25" fillId="0" borderId="13"/>
    <xf numFmtId="0" fontId="25" fillId="0" borderId="13"/>
    <xf numFmtId="0" fontId="20" fillId="0" borderId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0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47">
    <xf numFmtId="0" fontId="0" fillId="0" borderId="0" xfId="0"/>
    <xf numFmtId="0" fontId="18" fillId="21" borderId="10" xfId="0" applyFont="1" applyFill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8" fillId="21" borderId="11" xfId="0" applyFont="1" applyFill="1" applyBorder="1" applyAlignment="1">
      <alignment horizontal="left"/>
    </xf>
    <xf numFmtId="0" fontId="0" fillId="0" borderId="0" xfId="0"/>
    <xf numFmtId="0" fontId="18" fillId="21" borderId="14" xfId="0" applyFont="1" applyFill="1" applyBorder="1"/>
    <xf numFmtId="164" fontId="17" fillId="23" borderId="14" xfId="0" applyNumberFormat="1" applyFont="1" applyFill="1" applyBorder="1"/>
    <xf numFmtId="0" fontId="17" fillId="22" borderId="10" xfId="0" applyFont="1" applyFill="1" applyBorder="1" applyAlignment="1">
      <alignment horizontal="left"/>
    </xf>
    <xf numFmtId="44" fontId="17" fillId="22" borderId="10" xfId="1" applyFont="1" applyFill="1" applyBorder="1"/>
    <xf numFmtId="44" fontId="17" fillId="23" borderId="10" xfId="1" applyFont="1" applyFill="1" applyBorder="1"/>
    <xf numFmtId="10" fontId="17" fillId="0" borderId="10" xfId="0" applyNumberFormat="1" applyFont="1" applyBorder="1" applyAlignment="1">
      <alignment horizontal="right" vertical="center"/>
    </xf>
    <xf numFmtId="0" fontId="17" fillId="21" borderId="10" xfId="0" applyFont="1" applyFill="1" applyBorder="1" applyAlignment="1"/>
    <xf numFmtId="0" fontId="31" fillId="21" borderId="10" xfId="0" applyFont="1" applyFill="1" applyBorder="1" applyAlignment="1">
      <alignment horizontal="right" vertical="center"/>
    </xf>
    <xf numFmtId="164" fontId="17" fillId="23" borderId="10" xfId="0" applyNumberFormat="1" applyFont="1" applyFill="1" applyBorder="1"/>
    <xf numFmtId="0" fontId="18" fillId="21" borderId="11" xfId="0" applyFont="1" applyFill="1" applyBorder="1"/>
    <xf numFmtId="10" fontId="17" fillId="0" borderId="1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/>
    <xf numFmtId="0" fontId="18" fillId="21" borderId="10" xfId="0" applyFont="1" applyFill="1" applyBorder="1" applyAlignment="1">
      <alignment horizontal="left"/>
    </xf>
    <xf numFmtId="0" fontId="17" fillId="0" borderId="10" xfId="0" applyFont="1" applyBorder="1" applyAlignment="1"/>
    <xf numFmtId="0" fontId="17" fillId="0" borderId="10" xfId="0" applyFont="1" applyBorder="1" applyAlignment="1">
      <alignment horizontal="right"/>
    </xf>
    <xf numFmtId="10" fontId="17" fillId="0" borderId="10" xfId="2" applyNumberFormat="1" applyFont="1" applyBorder="1" applyAlignment="1">
      <alignment horizontal="right"/>
    </xf>
    <xf numFmtId="10" fontId="17" fillId="0" borderId="10" xfId="0" applyNumberFormat="1" applyFont="1" applyBorder="1" applyAlignment="1">
      <alignment horizontal="right"/>
    </xf>
    <xf numFmtId="0" fontId="17" fillId="0" borderId="10" xfId="0" applyFont="1" applyFill="1" applyBorder="1" applyAlignment="1">
      <alignment horizontal="left"/>
    </xf>
    <xf numFmtId="0" fontId="0" fillId="0" borderId="0" xfId="0" applyFill="1"/>
    <xf numFmtId="44" fontId="17" fillId="22" borderId="10" xfId="1" applyFont="1" applyFill="1" applyBorder="1" applyAlignment="1">
      <alignment horizontal="left"/>
    </xf>
    <xf numFmtId="1" fontId="17" fillId="22" borderId="10" xfId="0" applyNumberFormat="1" applyFont="1" applyFill="1" applyBorder="1" applyAlignment="1">
      <alignment horizontal="left"/>
    </xf>
    <xf numFmtId="44" fontId="0" fillId="0" borderId="0" xfId="0" applyNumberFormat="1"/>
    <xf numFmtId="43" fontId="17" fillId="22" borderId="10" xfId="193" applyFont="1" applyFill="1" applyBorder="1"/>
    <xf numFmtId="171" fontId="17" fillId="22" borderId="10" xfId="193" applyNumberFormat="1" applyFont="1" applyFill="1" applyBorder="1"/>
    <xf numFmtId="1" fontId="17" fillId="22" borderId="10" xfId="193" applyNumberFormat="1" applyFont="1" applyFill="1" applyBorder="1" applyAlignment="1">
      <alignment horizontal="left"/>
    </xf>
    <xf numFmtId="0" fontId="18" fillId="21" borderId="11" xfId="0" applyNumberFormat="1" applyFont="1" applyFill="1" applyBorder="1" applyAlignment="1">
      <alignment horizontal="left"/>
    </xf>
    <xf numFmtId="0" fontId="17" fillId="22" borderId="10" xfId="193" applyNumberFormat="1" applyFont="1" applyFill="1" applyBorder="1"/>
    <xf numFmtId="0" fontId="0" fillId="0" borderId="0" xfId="0" applyNumberFormat="1"/>
    <xf numFmtId="0" fontId="17" fillId="0" borderId="11" xfId="0" applyFont="1" applyFill="1" applyBorder="1" applyAlignment="1"/>
    <xf numFmtId="10" fontId="17" fillId="0" borderId="11" xfId="0" applyNumberFormat="1" applyFont="1" applyFill="1" applyBorder="1" applyAlignment="1">
      <alignment horizontal="right" vertical="center"/>
    </xf>
    <xf numFmtId="49" fontId="18" fillId="21" borderId="11" xfId="0" applyNumberFormat="1" applyFont="1" applyFill="1" applyBorder="1" applyAlignment="1">
      <alignment horizontal="left"/>
    </xf>
    <xf numFmtId="49" fontId="0" fillId="0" borderId="0" xfId="0" applyNumberFormat="1"/>
    <xf numFmtId="0" fontId="17" fillId="0" borderId="10" xfId="0" applyNumberFormat="1" applyFont="1" applyBorder="1" applyAlignment="1">
      <alignment horizontal="left"/>
    </xf>
    <xf numFmtId="2" fontId="17" fillId="22" borderId="10" xfId="0" applyNumberFormat="1" applyFont="1" applyFill="1" applyBorder="1" applyAlignment="1">
      <alignment horizontal="left"/>
    </xf>
    <xf numFmtId="44" fontId="17" fillId="23" borderId="14" xfId="1" applyFont="1" applyFill="1" applyBorder="1"/>
    <xf numFmtId="0" fontId="33" fillId="0" borderId="0" xfId="0" applyFont="1" applyAlignment="1"/>
    <xf numFmtId="9" fontId="0" fillId="0" borderId="0" xfId="2" applyFont="1"/>
    <xf numFmtId="172" fontId="0" fillId="0" borderId="0" xfId="2" applyNumberFormat="1" applyFont="1"/>
    <xf numFmtId="173" fontId="0" fillId="0" borderId="0" xfId="0" applyNumberFormat="1" applyAlignment="1"/>
    <xf numFmtId="174" fontId="0" fillId="0" borderId="0" xfId="0" applyNumberFormat="1" applyAlignment="1"/>
    <xf numFmtId="175" fontId="0" fillId="0" borderId="0" xfId="2" applyNumberFormat="1" applyFont="1" applyAlignment="1"/>
  </cellXfs>
  <cellStyles count="195">
    <cellStyle name="20% - Accent1 2" xfId="5"/>
    <cellStyle name="20% - Accent1 2 2" xfId="6"/>
    <cellStyle name="20% - Accent1 3" xfId="7"/>
    <cellStyle name="20% - Accent2 2" xfId="8"/>
    <cellStyle name="20% - Accent2 2 2" xfId="9"/>
    <cellStyle name="20% - Accent2 3" xfId="10"/>
    <cellStyle name="20% - Accent3 2" xfId="11"/>
    <cellStyle name="20% - Accent3 2 2" xfId="12"/>
    <cellStyle name="20% - Accent3 3" xfId="13"/>
    <cellStyle name="20% - Accent4 2" xfId="14"/>
    <cellStyle name="20% - Accent4 2 2" xfId="15"/>
    <cellStyle name="20% - Accent4 3" xfId="16"/>
    <cellStyle name="20% - Accent5 2" xfId="17"/>
    <cellStyle name="20% - Accent5 2 2" xfId="18"/>
    <cellStyle name="20% - Accent5 3" xfId="19"/>
    <cellStyle name="20% - Accent6 2" xfId="20"/>
    <cellStyle name="20% - Accent6 2 2" xfId="21"/>
    <cellStyle name="20% - Accent6 3" xfId="22"/>
    <cellStyle name="40% - Accent1 2" xfId="23"/>
    <cellStyle name="40% - Accent1 2 2" xfId="24"/>
    <cellStyle name="40% - Accent1 3" xfId="25"/>
    <cellStyle name="40% - Accent2 2" xfId="26"/>
    <cellStyle name="40% - Accent2 2 2" xfId="27"/>
    <cellStyle name="40% - Accent2 3" xfId="28"/>
    <cellStyle name="40% - Accent3 2" xfId="29"/>
    <cellStyle name="40% - Accent3 2 2" xfId="30"/>
    <cellStyle name="40% - Accent3 3" xfId="31"/>
    <cellStyle name="40% - Accent4 2" xfId="32"/>
    <cellStyle name="40% - Accent4 2 2" xfId="33"/>
    <cellStyle name="40% - Accent4 3" xfId="34"/>
    <cellStyle name="40% - Accent5 2" xfId="35"/>
    <cellStyle name="40% - Accent5 2 2" xfId="36"/>
    <cellStyle name="40% - Accent5 3" xfId="37"/>
    <cellStyle name="40% - Accent6 2" xfId="38"/>
    <cellStyle name="40% - Accent6 2 2" xfId="39"/>
    <cellStyle name="40% - Accent6 3" xfId="40"/>
    <cellStyle name="Bad" xfId="156"/>
    <cellStyle name="bedrag, 0 decimalen" xfId="41"/>
    <cellStyle name="bedrag, 0 decimalen 2" xfId="42"/>
    <cellStyle name="bedrag, 0 decimalen 2 2" xfId="43"/>
    <cellStyle name="bedrag, 0 decimalen 3" xfId="44"/>
    <cellStyle name="bedrag, 0 decimalen 3 2" xfId="45"/>
    <cellStyle name="bedrag, 0 decimalen 4" xfId="46"/>
    <cellStyle name="Calculation" xfId="157"/>
    <cellStyle name="Check Cell" xfId="158"/>
    <cellStyle name="Comma 2" xfId="47"/>
    <cellStyle name="Comma 2 2" xfId="48"/>
    <cellStyle name="Comma 2 2 2" xfId="132"/>
    <cellStyle name="Custom - Opmaakprofiel8" xfId="49"/>
    <cellStyle name="Data   - Opmaakprofiel2" xfId="50"/>
    <cellStyle name="Data   - Opmaakprofiel2 2" xfId="133"/>
    <cellStyle name="Data   - Opmaakprofiel2 2 2" xfId="134"/>
    <cellStyle name="Euro" xfId="51"/>
    <cellStyle name="Euro 2" xfId="52"/>
    <cellStyle name="Euro 3" xfId="53"/>
    <cellStyle name="Explanatory Text" xfId="159"/>
    <cellStyle name="Good" xfId="160"/>
    <cellStyle name="Heading 1" xfId="161"/>
    <cellStyle name="Heading 2" xfId="162"/>
    <cellStyle name="Heading 3" xfId="163"/>
    <cellStyle name="Heading 4" xfId="164"/>
    <cellStyle name="Input" xfId="165"/>
    <cellStyle name="Komma" xfId="193" builtinId="3"/>
    <cellStyle name="Komma 2" xfId="54"/>
    <cellStyle name="Komma 2 2" xfId="185"/>
    <cellStyle name="Komma 3" xfId="55"/>
    <cellStyle name="Komma 4" xfId="56"/>
    <cellStyle name="Labels - Opmaakprofiel3" xfId="57"/>
    <cellStyle name="Labels - Opmaakprofiel3 2" xfId="135"/>
    <cellStyle name="Labels - Opmaakprofiel3 2 2" xfId="136"/>
    <cellStyle name="Linked Cell" xfId="166"/>
    <cellStyle name="Neutral" xfId="167"/>
    <cellStyle name="Normal - Opmaakprofiel1" xfId="58"/>
    <cellStyle name="Normal - Opmaakprofiel2" xfId="59"/>
    <cellStyle name="Normal - Opmaakprofiel3" xfId="60"/>
    <cellStyle name="Normal - Opmaakprofiel4" xfId="61"/>
    <cellStyle name="Normal - Opmaakprofiel5" xfId="62"/>
    <cellStyle name="Normal - Opmaakprofiel6" xfId="63"/>
    <cellStyle name="Normal - Opmaakprofiel7" xfId="64"/>
    <cellStyle name="Normal - Opmaakprofiel8" xfId="65"/>
    <cellStyle name="Normal 10" xfId="66"/>
    <cellStyle name="Normal 2" xfId="67"/>
    <cellStyle name="Normal 2 2" xfId="68"/>
    <cellStyle name="Normal 2 3" xfId="183"/>
    <cellStyle name="Normal 2 3 2" xfId="189"/>
    <cellStyle name="Normal 3" xfId="69"/>
    <cellStyle name="Normal 3 2" xfId="70"/>
    <cellStyle name="Normal 4" xfId="71"/>
    <cellStyle name="Normal 4 2" xfId="72"/>
    <cellStyle name="Normal 5" xfId="73"/>
    <cellStyle name="Normal 5 2" xfId="74"/>
    <cellStyle name="Normal 6" xfId="75"/>
    <cellStyle name="Normal 6 2" xfId="76"/>
    <cellStyle name="Normal 7" xfId="77"/>
    <cellStyle name="Normal 7 2" xfId="78"/>
    <cellStyle name="Normal 8" xfId="79"/>
    <cellStyle name="Normal 8 2" xfId="80"/>
    <cellStyle name="Normal 9" xfId="81"/>
    <cellStyle name="Normal 9 2" xfId="82"/>
    <cellStyle name="Normal 9 2 2" xfId="137"/>
    <cellStyle name="Note" xfId="168"/>
    <cellStyle name="Note 2" xfId="182"/>
    <cellStyle name="Notitie 2" xfId="83"/>
    <cellStyle name="Notitie 2 2" xfId="84"/>
    <cellStyle name="Notitie 2 2 2" xfId="85"/>
    <cellStyle name="Notitie 2 3" xfId="86"/>
    <cellStyle name="Notitie 2 3 2" xfId="87"/>
    <cellStyle name="Notitie 2 4" xfId="88"/>
    <cellStyle name="Notitie 2 5" xfId="138"/>
    <cellStyle name="Output" xfId="169"/>
    <cellStyle name="prijs, 2 decimalen" xfId="89"/>
    <cellStyle name="prijs, 2 decimalen 2" xfId="90"/>
    <cellStyle name="prijs, 2 decimalen 2 2" xfId="91"/>
    <cellStyle name="prijs, 2 decimalen 3" xfId="92"/>
    <cellStyle name="prijs, 2 decimalen 3 2" xfId="93"/>
    <cellStyle name="prijs, 2 decimalen 4" xfId="94"/>
    <cellStyle name="Procent" xfId="2" builtinId="5"/>
    <cellStyle name="Procent 2" xfId="95"/>
    <cellStyle name="Procent 2 2" xfId="184"/>
    <cellStyle name="Procent 3" xfId="96"/>
    <cellStyle name="Procent 4" xfId="97"/>
    <cellStyle name="Procent 5" xfId="179"/>
    <cellStyle name="Procent 6" xfId="177"/>
    <cellStyle name="Procent 7" xfId="187"/>
    <cellStyle name="Procent 8" xfId="191"/>
    <cellStyle name="Reset  - Opmaakprofiel7" xfId="98"/>
    <cellStyle name="Standaard" xfId="0" builtinId="0"/>
    <cellStyle name="Standaard 10" xfId="176"/>
    <cellStyle name="Standaard 11" xfId="178"/>
    <cellStyle name="Standaard 12" xfId="186"/>
    <cellStyle name="Standaard 13" xfId="190"/>
    <cellStyle name="Standaard 2" xfId="99"/>
    <cellStyle name="Standaard 2 2" xfId="100"/>
    <cellStyle name="Standaard 2 2 2" xfId="101"/>
    <cellStyle name="Standaard 2 2 3" xfId="102"/>
    <cellStyle name="Standaard 2 2 3 2" xfId="139"/>
    <cellStyle name="Standaard 2 3" xfId="181"/>
    <cellStyle name="Standaard 2_kapitaallasten gb-ggz" xfId="173"/>
    <cellStyle name="Standaard 3" xfId="103"/>
    <cellStyle name="Standaard 3 2" xfId="104"/>
    <cellStyle name="Standaard 3 2 2" xfId="105"/>
    <cellStyle name="Standaard 3 3" xfId="106"/>
    <cellStyle name="Standaard 3 3 2" xfId="107"/>
    <cellStyle name="Standaard 3 4" xfId="108"/>
    <cellStyle name="Standaard 3 5" xfId="128"/>
    <cellStyle name="Standaard 4" xfId="4"/>
    <cellStyle name="Standaard 5" xfId="109"/>
    <cellStyle name="Standaard 5 2" xfId="140"/>
    <cellStyle name="Standaard 6" xfId="110"/>
    <cellStyle name="Standaard 7" xfId="155"/>
    <cellStyle name="Standaard 8" xfId="174"/>
    <cellStyle name="Standaard 9" xfId="175"/>
    <cellStyle name="Tabelstandaard" xfId="111"/>
    <cellStyle name="Tabelstandaard financieel" xfId="112"/>
    <cellStyle name="Tabelstandaard negatief" xfId="113"/>
    <cellStyle name="Tabelstandaard Totaal" xfId="114"/>
    <cellStyle name="Tabelstandaard Totaal 2" xfId="141"/>
    <cellStyle name="Tabelstandaard Totaal 3" xfId="142"/>
    <cellStyle name="Tabelstandaard Totaal Negatief" xfId="115"/>
    <cellStyle name="Tabelstandaard Totaal Negatief 2" xfId="116"/>
    <cellStyle name="Tabelstandaard Totaal Negatief 2 2" xfId="143"/>
    <cellStyle name="Tabelstandaard Totaal Negatief 2 3" xfId="144"/>
    <cellStyle name="Tabelstandaard Totaal Negatief 3" xfId="117"/>
    <cellStyle name="Tabelstandaard Totaal Negatief 3 2" xfId="145"/>
    <cellStyle name="Tabelstandaard Totaal Negatief 3 3" xfId="146"/>
    <cellStyle name="Tabelstandaard Totaal Negatief 4" xfId="118"/>
    <cellStyle name="Tabelstandaard Totaal Negatief 4 2" xfId="147"/>
    <cellStyle name="Tabelstandaard Totaal Negatief 4 3" xfId="148"/>
    <cellStyle name="Tabelstandaard Totaal Negatief 5" xfId="149"/>
    <cellStyle name="Tabelstandaard Totaal Negatief 6" xfId="150"/>
    <cellStyle name="Tabelstandaard Totaal_1077029755_GGZ-01c nacalculatieformulier ribw 2003 versie 040217(1)" xfId="119"/>
    <cellStyle name="Tabelstandaard_1077029755_GGZ-01c nacalculatieformulier ribw 2003 versie 040217(1)" xfId="120"/>
    <cellStyle name="Table  - Opmaakprofiel6" xfId="121"/>
    <cellStyle name="Table  - Opmaakprofiel6 2" xfId="151"/>
    <cellStyle name="Table  - Opmaakprofiel6 2 2" xfId="152"/>
    <cellStyle name="Title" xfId="170"/>
    <cellStyle name="Title  - Opmaakprofiel1" xfId="122"/>
    <cellStyle name="Title 2" xfId="123"/>
    <cellStyle name="Title_Consult" xfId="194"/>
    <cellStyle name="Total" xfId="171"/>
    <cellStyle name="TotCol - Opmaakprofiel5" xfId="124"/>
    <cellStyle name="TotRow - Opmaakprofiel4" xfId="125"/>
    <cellStyle name="TotRow - Opmaakprofiel4 2" xfId="153"/>
    <cellStyle name="TotRow - Opmaakprofiel4 2 2" xfId="154"/>
    <cellStyle name="Valuta" xfId="1" builtinId="4"/>
    <cellStyle name="Valuta 2" xfId="3"/>
    <cellStyle name="Valuta 2 2" xfId="129"/>
    <cellStyle name="Valuta 3" xfId="126"/>
    <cellStyle name="Valuta 4" xfId="127"/>
    <cellStyle name="Valuta 5" xfId="130"/>
    <cellStyle name="Valuta 6" xfId="131"/>
    <cellStyle name="Valuta 7" xfId="188"/>
    <cellStyle name="Valuta 8" xfId="192"/>
    <cellStyle name="Valuta 9" xfId="180"/>
    <cellStyle name="Warning Text" xfId="172"/>
  </cellStyles>
  <dxfs count="46"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</dxfs>
  <tableStyles count="0" defaultTableStyle="TableStyleMedium2" defaultPivotStyle="PivotStyleLight16"/>
  <colors>
    <mruColors>
      <color rgb="FFFFB3B3"/>
      <color rgb="FFFF9999"/>
      <color rgb="FFFF7C80"/>
      <color rgb="FF0C5E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D25" sqref="D25"/>
    </sheetView>
  </sheetViews>
  <sheetFormatPr defaultRowHeight="15" x14ac:dyDescent="0.25"/>
  <cols>
    <col min="1" max="1" width="15.28515625" style="17" bestFit="1" customWidth="1"/>
    <col min="2" max="2" width="10.28515625" style="17" bestFit="1" customWidth="1"/>
    <col min="3" max="3" width="9.7109375" style="17" bestFit="1" customWidth="1"/>
    <col min="4" max="7" width="8.28515625" style="17" bestFit="1" customWidth="1"/>
    <col min="8" max="8" width="14.42578125" style="17" bestFit="1" customWidth="1"/>
    <col min="9" max="11" width="9.140625" style="17"/>
    <col min="12" max="12" width="9.140625" style="17" customWidth="1"/>
    <col min="13" max="16384" width="9.140625" style="17"/>
  </cols>
  <sheetData>
    <row r="1" spans="1:12" x14ac:dyDescent="0.25">
      <c r="A1" s="11"/>
      <c r="B1" s="12" t="s">
        <v>13</v>
      </c>
      <c r="C1" s="12" t="s">
        <v>14</v>
      </c>
      <c r="D1" s="12" t="s">
        <v>15</v>
      </c>
      <c r="E1" s="12" t="s">
        <v>16</v>
      </c>
      <c r="F1" s="12" t="s">
        <v>17</v>
      </c>
      <c r="G1" s="12" t="s">
        <v>18</v>
      </c>
      <c r="H1" s="12" t="s">
        <v>30</v>
      </c>
    </row>
    <row r="2" spans="1:12" x14ac:dyDescent="0.25">
      <c r="A2" s="19" t="s">
        <v>19</v>
      </c>
      <c r="B2" s="10">
        <v>2.9600000000000001E-2</v>
      </c>
      <c r="C2" s="10">
        <v>1.55E-2</v>
      </c>
      <c r="D2" s="21">
        <f>0.85*B2+0.15*C2</f>
        <v>2.7485000000000002E-2</v>
      </c>
      <c r="E2" s="21">
        <f t="shared" ref="E2:E7" si="0">0.75*B2+0.25*C2</f>
        <v>2.6075000000000001E-2</v>
      </c>
      <c r="F2" s="21">
        <f>0.9*B2+0.1*C2</f>
        <v>2.819E-2</v>
      </c>
      <c r="G2" s="22">
        <f>C2</f>
        <v>1.55E-2</v>
      </c>
      <c r="H2" s="22">
        <v>2.5000000000000001E-2</v>
      </c>
    </row>
    <row r="3" spans="1:12" x14ac:dyDescent="0.25">
      <c r="A3" s="19" t="s">
        <v>20</v>
      </c>
      <c r="B3" s="10">
        <v>3.4200000000000001E-2</v>
      </c>
      <c r="C3" s="10">
        <v>2.4899999999999999E-2</v>
      </c>
      <c r="D3" s="21">
        <f t="shared" ref="D3:D6" si="1">0.85*B3+0.15*C3</f>
        <v>3.2805000000000001E-2</v>
      </c>
      <c r="E3" s="21">
        <f t="shared" si="0"/>
        <v>3.1875000000000001E-2</v>
      </c>
      <c r="F3" s="21">
        <f t="shared" ref="F3:F6" si="2">0.9*B3+0.1*C3</f>
        <v>3.3270000000000001E-2</v>
      </c>
      <c r="G3" s="22">
        <f t="shared" ref="G3:G6" si="3">C3</f>
        <v>2.4899999999999999E-2</v>
      </c>
      <c r="H3" s="22">
        <v>2.5000000000000001E-2</v>
      </c>
    </row>
    <row r="4" spans="1:12" x14ac:dyDescent="0.25">
      <c r="A4" s="19" t="s">
        <v>23</v>
      </c>
      <c r="B4" s="10">
        <v>3.2800000000000003E-2</v>
      </c>
      <c r="C4" s="10">
        <v>1.9699999999999999E-2</v>
      </c>
      <c r="D4" s="21">
        <f t="shared" si="1"/>
        <v>3.0835000000000001E-2</v>
      </c>
      <c r="E4" s="21">
        <f t="shared" si="0"/>
        <v>2.9525000000000003E-2</v>
      </c>
      <c r="F4" s="21">
        <f t="shared" si="2"/>
        <v>3.1490000000000004E-2</v>
      </c>
      <c r="G4" s="22">
        <f t="shared" si="3"/>
        <v>1.9699999999999999E-2</v>
      </c>
      <c r="H4" s="22">
        <v>2.5000000000000001E-2</v>
      </c>
    </row>
    <row r="5" spans="1:12" x14ac:dyDescent="0.25">
      <c r="A5" s="34" t="s">
        <v>232</v>
      </c>
      <c r="B5" s="35">
        <v>2.0099999999999996E-2</v>
      </c>
      <c r="C5" s="35">
        <v>1.77E-2</v>
      </c>
      <c r="D5" s="21">
        <f t="shared" si="1"/>
        <v>1.9739999999999997E-2</v>
      </c>
      <c r="E5" s="21">
        <f t="shared" si="0"/>
        <v>1.9499999999999997E-2</v>
      </c>
      <c r="F5" s="21">
        <f t="shared" si="2"/>
        <v>1.9859999999999999E-2</v>
      </c>
      <c r="G5" s="22">
        <f t="shared" si="3"/>
        <v>1.77E-2</v>
      </c>
      <c r="H5" s="22">
        <v>2.5000000000000001E-2</v>
      </c>
      <c r="L5" s="44"/>
    </row>
    <row r="6" spans="1:12" x14ac:dyDescent="0.25">
      <c r="A6" s="19" t="s">
        <v>1561</v>
      </c>
      <c r="B6" s="10">
        <v>4.4200000000000003E-2</v>
      </c>
      <c r="C6" s="10">
        <v>9.2499999999999999E-2</v>
      </c>
      <c r="D6" s="21">
        <f t="shared" si="1"/>
        <v>5.1444999999999998E-2</v>
      </c>
      <c r="E6" s="21">
        <f t="shared" si="0"/>
        <v>5.6274999999999999E-2</v>
      </c>
      <c r="F6" s="21">
        <f t="shared" si="2"/>
        <v>4.9030000000000004E-2</v>
      </c>
      <c r="G6" s="22">
        <f t="shared" si="3"/>
        <v>9.2499999999999999E-2</v>
      </c>
      <c r="H6" s="22">
        <v>2.5000000000000001E-2</v>
      </c>
      <c r="L6" s="46"/>
    </row>
    <row r="7" spans="1:12" x14ac:dyDescent="0.25">
      <c r="A7" s="19" t="s">
        <v>1562</v>
      </c>
      <c r="B7" s="10">
        <v>4.7399999999999998E-2</v>
      </c>
      <c r="C7" s="10">
        <v>4.87E-2</v>
      </c>
      <c r="D7" s="21">
        <f>0.85*B7+0.15*C7</f>
        <v>4.7594999999999998E-2</v>
      </c>
      <c r="E7" s="21">
        <f t="shared" si="0"/>
        <v>4.7724999999999997E-2</v>
      </c>
      <c r="F7" s="21">
        <f>0.9*B7+0.1*C7</f>
        <v>4.7529999999999996E-2</v>
      </c>
      <c r="G7" s="22">
        <f>C7</f>
        <v>4.87E-2</v>
      </c>
      <c r="H7" s="22">
        <v>2.5000000000000001E-2</v>
      </c>
    </row>
    <row r="8" spans="1:12" x14ac:dyDescent="0.25">
      <c r="A8" s="19"/>
      <c r="B8" s="20"/>
      <c r="C8" s="20"/>
      <c r="D8" s="21"/>
      <c r="E8" s="21"/>
      <c r="F8" s="20"/>
      <c r="G8" s="20"/>
      <c r="H8" s="20"/>
    </row>
    <row r="9" spans="1:12" x14ac:dyDescent="0.25">
      <c r="A9" s="19" t="s">
        <v>22</v>
      </c>
      <c r="B9" s="15">
        <v>4.0800000000000003E-2</v>
      </c>
      <c r="C9" s="22">
        <v>2.46E-2</v>
      </c>
      <c r="D9" s="21">
        <f>0.85*B9+0.15*C9</f>
        <v>3.8370000000000001E-2</v>
      </c>
      <c r="E9" s="21">
        <f>0.75*B9+0.25*C9</f>
        <v>3.6750000000000005E-2</v>
      </c>
      <c r="F9" s="21">
        <f>0.9*B9+0.1*C9</f>
        <v>3.9180000000000006E-2</v>
      </c>
      <c r="G9" s="22">
        <f>C9</f>
        <v>2.46E-2</v>
      </c>
      <c r="H9" s="22">
        <v>2.5000000000000001E-2</v>
      </c>
    </row>
    <row r="10" spans="1:12" x14ac:dyDescent="0.25">
      <c r="A10" s="19" t="s">
        <v>21</v>
      </c>
      <c r="B10" s="10">
        <v>2.52E-2</v>
      </c>
      <c r="C10" s="10">
        <v>1.4500000000000001E-2</v>
      </c>
      <c r="D10" s="21">
        <f>0.85*B10+0.15*C10</f>
        <v>2.3594999999999998E-2</v>
      </c>
      <c r="E10" s="21">
        <f>0.75*B10+0.25*C10</f>
        <v>2.2525E-2</v>
      </c>
      <c r="F10" s="21">
        <f>0.9*B10+0.1*C10</f>
        <v>2.4130000000000002E-2</v>
      </c>
      <c r="G10" s="22">
        <f>C10</f>
        <v>1.4500000000000001E-2</v>
      </c>
      <c r="H10" s="22">
        <v>2.5000000000000001E-2</v>
      </c>
    </row>
    <row r="11" spans="1:12" x14ac:dyDescent="0.25">
      <c r="A11" s="19" t="s">
        <v>24</v>
      </c>
      <c r="B11" s="10">
        <v>3.2399999999999998E-2</v>
      </c>
      <c r="C11" s="10">
        <v>1.7299999999999999E-2</v>
      </c>
      <c r="D11" s="21">
        <f>0.85*B11+0.15*C11</f>
        <v>3.0134999999999999E-2</v>
      </c>
      <c r="E11" s="21">
        <f>0.75*B11+0.25*C11</f>
        <v>2.8624999999999998E-2</v>
      </c>
      <c r="F11" s="21">
        <f>0.9*B11+0.1*C11</f>
        <v>3.0889999999999997E-2</v>
      </c>
      <c r="G11" s="22">
        <f>C11</f>
        <v>1.7299999999999999E-2</v>
      </c>
      <c r="H11" s="22">
        <v>2.5000000000000001E-2</v>
      </c>
    </row>
    <row r="12" spans="1:12" x14ac:dyDescent="0.25">
      <c r="A12" s="19" t="s">
        <v>233</v>
      </c>
      <c r="B12" s="10">
        <v>3.8699999999999998E-2</v>
      </c>
      <c r="C12" s="10">
        <v>1.83E-2</v>
      </c>
      <c r="D12" s="21">
        <f t="shared" ref="D12" si="4">0.85*B12+0.15*C12</f>
        <v>3.5639999999999998E-2</v>
      </c>
      <c r="E12" s="21">
        <f>0.75*B12+0.25*C12</f>
        <v>3.3599999999999998E-2</v>
      </c>
      <c r="F12" s="21">
        <f t="shared" ref="F12" si="5">0.9*B12+0.1*C12</f>
        <v>3.6659999999999998E-2</v>
      </c>
      <c r="G12" s="22">
        <f t="shared" ref="G12" si="6">C12</f>
        <v>1.83E-2</v>
      </c>
      <c r="H12" s="22">
        <v>2.5000000000000001E-2</v>
      </c>
    </row>
    <row r="13" spans="1:12" x14ac:dyDescent="0.25">
      <c r="A13" s="19"/>
      <c r="B13" s="20"/>
      <c r="C13" s="20"/>
      <c r="D13" s="21"/>
      <c r="E13" s="21"/>
      <c r="F13" s="20"/>
      <c r="G13" s="20"/>
      <c r="H13" s="20"/>
    </row>
    <row r="14" spans="1:12" x14ac:dyDescent="0.25">
      <c r="A14" s="19" t="s">
        <v>25</v>
      </c>
      <c r="B14" s="15">
        <f t="shared" ref="B14:H14" si="7">1+B2</f>
        <v>1.0296000000000001</v>
      </c>
      <c r="C14" s="15">
        <f t="shared" si="7"/>
        <v>1.0155000000000001</v>
      </c>
      <c r="D14" s="15">
        <f t="shared" si="7"/>
        <v>1.027485</v>
      </c>
      <c r="E14" s="15">
        <f t="shared" si="7"/>
        <v>1.0260750000000001</v>
      </c>
      <c r="F14" s="15">
        <f t="shared" si="7"/>
        <v>1.0281899999999999</v>
      </c>
      <c r="G14" s="15">
        <f t="shared" si="7"/>
        <v>1.0155000000000001</v>
      </c>
      <c r="H14" s="15">
        <f t="shared" si="7"/>
        <v>1.0249999999999999</v>
      </c>
    </row>
    <row r="15" spans="1:12" x14ac:dyDescent="0.25">
      <c r="A15" s="19" t="s">
        <v>26</v>
      </c>
      <c r="B15" s="10">
        <f t="shared" ref="B15:H19" si="8">B14*(1+B3)</f>
        <v>1.0648123200000001</v>
      </c>
      <c r="C15" s="10">
        <f t="shared" si="8"/>
        <v>1.0407859500000001</v>
      </c>
      <c r="D15" s="10">
        <f t="shared" si="8"/>
        <v>1.0611916454249999</v>
      </c>
      <c r="E15" s="10">
        <f t="shared" si="8"/>
        <v>1.0587811406250003</v>
      </c>
      <c r="F15" s="10">
        <f t="shared" si="8"/>
        <v>1.0623978812999999</v>
      </c>
      <c r="G15" s="10">
        <f t="shared" si="8"/>
        <v>1.0407859500000001</v>
      </c>
      <c r="H15" s="10">
        <f t="shared" si="8"/>
        <v>1.0506249999999999</v>
      </c>
    </row>
    <row r="16" spans="1:12" x14ac:dyDescent="0.25">
      <c r="A16" s="19" t="s">
        <v>27</v>
      </c>
      <c r="B16" s="10">
        <f t="shared" si="8"/>
        <v>1.099738164096</v>
      </c>
      <c r="C16" s="10">
        <f t="shared" si="8"/>
        <v>1.061289433215</v>
      </c>
      <c r="D16" s="10">
        <f t="shared" si="8"/>
        <v>1.0939134898116798</v>
      </c>
      <c r="E16" s="10">
        <f t="shared" si="8"/>
        <v>1.0900416538019535</v>
      </c>
      <c r="F16" s="10">
        <f t="shared" si="8"/>
        <v>1.0958527905821369</v>
      </c>
      <c r="G16" s="10">
        <f t="shared" si="8"/>
        <v>1.061289433215</v>
      </c>
      <c r="H16" s="10">
        <f t="shared" si="8"/>
        <v>1.0768906249999999</v>
      </c>
    </row>
    <row r="17" spans="1:8" x14ac:dyDescent="0.25">
      <c r="A17" s="19" t="s">
        <v>28</v>
      </c>
      <c r="B17" s="10">
        <f t="shared" si="8"/>
        <v>1.1218429011943296</v>
      </c>
      <c r="C17" s="10">
        <f t="shared" si="8"/>
        <v>1.0800742561829055</v>
      </c>
      <c r="D17" s="10">
        <f t="shared" si="8"/>
        <v>1.1155073421005623</v>
      </c>
      <c r="E17" s="10">
        <f t="shared" si="8"/>
        <v>1.1112974660510917</v>
      </c>
      <c r="F17" s="10">
        <f t="shared" si="8"/>
        <v>1.1176164270030982</v>
      </c>
      <c r="G17" s="10">
        <f t="shared" si="8"/>
        <v>1.0800742561829055</v>
      </c>
      <c r="H17" s="10">
        <f t="shared" si="8"/>
        <v>1.1038128906249998</v>
      </c>
    </row>
    <row r="18" spans="1:8" x14ac:dyDescent="0.25">
      <c r="A18" s="19" t="s">
        <v>234</v>
      </c>
      <c r="B18" s="10">
        <f t="shared" si="8"/>
        <v>1.1714283574271189</v>
      </c>
      <c r="C18" s="10">
        <f t="shared" si="8"/>
        <v>1.1799811248798244</v>
      </c>
      <c r="D18" s="10">
        <f t="shared" si="8"/>
        <v>1.1728946173149257</v>
      </c>
      <c r="E18" s="10">
        <f t="shared" si="8"/>
        <v>1.1738357309531169</v>
      </c>
      <c r="F18" s="10">
        <f t="shared" si="8"/>
        <v>1.17241316041906</v>
      </c>
      <c r="G18" s="10">
        <f t="shared" si="8"/>
        <v>1.1799811248798244</v>
      </c>
      <c r="H18" s="10">
        <f t="shared" si="8"/>
        <v>1.1314082128906247</v>
      </c>
    </row>
    <row r="19" spans="1:8" x14ac:dyDescent="0.25">
      <c r="A19" s="19" t="s">
        <v>1563</v>
      </c>
      <c r="B19" s="10">
        <f t="shared" si="8"/>
        <v>1.2269540615691645</v>
      </c>
      <c r="C19" s="10">
        <f t="shared" si="8"/>
        <v>1.2374462056614719</v>
      </c>
      <c r="D19" s="10">
        <f t="shared" si="8"/>
        <v>1.2287185366260296</v>
      </c>
      <c r="E19" s="10">
        <f t="shared" si="8"/>
        <v>1.2298570412128544</v>
      </c>
      <c r="F19" s="10">
        <f t="shared" si="8"/>
        <v>1.2281379579337779</v>
      </c>
      <c r="G19" s="10">
        <f t="shared" si="8"/>
        <v>1.2374462056614719</v>
      </c>
      <c r="H19" s="10">
        <f t="shared" si="8"/>
        <v>1.1596934182128902</v>
      </c>
    </row>
    <row r="20" spans="1:8" x14ac:dyDescent="0.25">
      <c r="A20" s="19"/>
      <c r="B20" s="20"/>
      <c r="C20" s="20"/>
      <c r="D20" s="21"/>
      <c r="E20" s="21"/>
      <c r="F20" s="20"/>
      <c r="G20" s="20"/>
      <c r="H20" s="20"/>
    </row>
    <row r="21" spans="1:8" x14ac:dyDescent="0.25">
      <c r="A21" s="19" t="s">
        <v>29</v>
      </c>
      <c r="B21" s="15">
        <f t="shared" ref="B21:H21" si="9">1+B5</f>
        <v>1.0201</v>
      </c>
      <c r="C21" s="15">
        <f t="shared" si="9"/>
        <v>1.0177</v>
      </c>
      <c r="D21" s="15">
        <f t="shared" si="9"/>
        <v>1.0197400000000001</v>
      </c>
      <c r="E21" s="15">
        <f t="shared" si="9"/>
        <v>1.0195000000000001</v>
      </c>
      <c r="F21" s="15">
        <f t="shared" si="9"/>
        <v>1.01986</v>
      </c>
      <c r="G21" s="15">
        <f t="shared" si="9"/>
        <v>1.0177</v>
      </c>
      <c r="H21" s="15">
        <f t="shared" si="9"/>
        <v>1.0249999999999999</v>
      </c>
    </row>
    <row r="22" spans="1:8" x14ac:dyDescent="0.25">
      <c r="A22" s="19" t="s">
        <v>235</v>
      </c>
      <c r="B22" s="15">
        <f t="shared" ref="B22:H23" si="10">B21*(1+B6)</f>
        <v>1.0651884199999999</v>
      </c>
      <c r="C22" s="15">
        <f t="shared" si="10"/>
        <v>1.11183725</v>
      </c>
      <c r="D22" s="15">
        <f t="shared" si="10"/>
        <v>1.0722005243000001</v>
      </c>
      <c r="E22" s="15">
        <f t="shared" si="10"/>
        <v>1.0768723625000001</v>
      </c>
      <c r="F22" s="15">
        <f t="shared" si="10"/>
        <v>1.0698637357999998</v>
      </c>
      <c r="G22" s="15">
        <f t="shared" si="10"/>
        <v>1.11183725</v>
      </c>
      <c r="H22" s="15">
        <f t="shared" si="10"/>
        <v>1.0506249999999999</v>
      </c>
    </row>
    <row r="23" spans="1:8" x14ac:dyDescent="0.25">
      <c r="A23" s="19" t="s">
        <v>235</v>
      </c>
      <c r="B23" s="15">
        <f t="shared" si="10"/>
        <v>1.115678351108</v>
      </c>
      <c r="C23" s="15">
        <f t="shared" si="10"/>
        <v>1.1659837240749999</v>
      </c>
      <c r="D23" s="15">
        <f t="shared" si="10"/>
        <v>1.1232319082540587</v>
      </c>
      <c r="E23" s="15">
        <f t="shared" si="10"/>
        <v>1.1282660960003126</v>
      </c>
      <c r="F23" s="15">
        <f t="shared" si="10"/>
        <v>1.1207143591625739</v>
      </c>
      <c r="G23" s="15">
        <f t="shared" si="10"/>
        <v>1.1659837240749999</v>
      </c>
      <c r="H23" s="15">
        <f t="shared" si="10"/>
        <v>1.0768906249999999</v>
      </c>
    </row>
    <row r="25" spans="1:8" x14ac:dyDescent="0.25">
      <c r="A25" s="19" t="s">
        <v>1587</v>
      </c>
      <c r="B25" s="15">
        <f>(1+B6)*(1+B7)/(1+B12)</f>
        <v>1.052946067199384</v>
      </c>
      <c r="C25" s="15">
        <f>(1+C6)*(1+C7)/(1+C12)</f>
        <v>1.1251151428852009</v>
      </c>
      <c r="D25" s="21">
        <f>0.85*B25+0.15*C25</f>
        <v>1.0637714285522564</v>
      </c>
      <c r="E25" s="21">
        <f>0.75*B25+0.25*C25</f>
        <v>1.0709883361208381</v>
      </c>
      <c r="F25" s="21">
        <f>0.9*B25+0.1*C25</f>
        <v>1.0601629747679657</v>
      </c>
      <c r="G25" s="22">
        <f>C25</f>
        <v>1.1251151428852009</v>
      </c>
      <c r="H25" s="15">
        <f>1+H7</f>
        <v>1.0249999999999999</v>
      </c>
    </row>
    <row r="26" spans="1:8" x14ac:dyDescent="0.25">
      <c r="D26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3"/>
  <sheetViews>
    <sheetView workbookViewId="0">
      <pane xSplit="7" ySplit="1" topLeftCell="W2" activePane="bottomRight" state="frozen"/>
      <selection pane="topRight" activeCell="H1" sqref="H1"/>
      <selection pane="bottomLeft" activeCell="A2" sqref="A2"/>
      <selection pane="bottomRight" activeCell="Y2" sqref="Y2:Y1041"/>
    </sheetView>
  </sheetViews>
  <sheetFormatPr defaultRowHeight="15" x14ac:dyDescent="0.25"/>
  <cols>
    <col min="1" max="1" width="14" bestFit="1" customWidth="1"/>
    <col min="2" max="2" width="12" bestFit="1" customWidth="1"/>
    <col min="3" max="3" width="6.28515625" customWidth="1"/>
    <col min="4" max="4" width="58.7109375" customWidth="1"/>
    <col min="5" max="5" width="61.85546875" customWidth="1"/>
    <col min="6" max="6" width="22.28515625" style="16" bestFit="1" customWidth="1"/>
    <col min="7" max="7" width="18.85546875" style="37" bestFit="1" customWidth="1"/>
    <col min="8" max="8" width="22.7109375" bestFit="1" customWidth="1"/>
    <col min="9" max="9" width="24.42578125" bestFit="1" customWidth="1"/>
    <col min="10" max="10" width="24.42578125" style="16" bestFit="1" customWidth="1"/>
    <col min="11" max="11" width="31.28515625" bestFit="1" customWidth="1"/>
    <col min="12" max="12" width="15.5703125" style="33" customWidth="1"/>
    <col min="13" max="13" width="17.42578125" style="16" bestFit="1" customWidth="1"/>
    <col min="14" max="14" width="17.42578125" style="16" customWidth="1"/>
    <col min="15" max="15" width="12.42578125" bestFit="1" customWidth="1"/>
    <col min="16" max="16" width="18.7109375" bestFit="1" customWidth="1"/>
    <col min="17" max="17" width="25" bestFit="1" customWidth="1"/>
    <col min="18" max="18" width="28.140625" bestFit="1" customWidth="1"/>
    <col min="19" max="19" width="23.140625" style="16" bestFit="1" customWidth="1"/>
    <col min="20" max="20" width="2.85546875" style="16" customWidth="1"/>
    <col min="21" max="21" width="21.5703125" bestFit="1" customWidth="1"/>
    <col min="22" max="22" width="28.140625" style="4" bestFit="1" customWidth="1"/>
    <col min="23" max="23" width="23.140625" bestFit="1" customWidth="1"/>
    <col min="24" max="24" width="2.85546875" style="16" customWidth="1"/>
    <col min="25" max="25" width="10.85546875" bestFit="1" customWidth="1"/>
    <col min="26" max="26" width="12.5703125" bestFit="1" customWidth="1"/>
  </cols>
  <sheetData>
    <row r="1" spans="1:28" x14ac:dyDescent="0.25">
      <c r="A1" s="1" t="s">
        <v>1551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1548</v>
      </c>
      <c r="G1" s="36" t="s">
        <v>1635</v>
      </c>
      <c r="H1" s="3" t="s">
        <v>5</v>
      </c>
      <c r="I1" s="3" t="s">
        <v>6</v>
      </c>
      <c r="J1" s="3" t="s">
        <v>1636</v>
      </c>
      <c r="K1" s="3" t="s">
        <v>12</v>
      </c>
      <c r="L1" s="31" t="s">
        <v>231</v>
      </c>
      <c r="M1" s="3" t="s">
        <v>230</v>
      </c>
      <c r="N1" s="3" t="s">
        <v>1557</v>
      </c>
      <c r="O1" s="3" t="s">
        <v>7</v>
      </c>
      <c r="P1" s="3" t="s">
        <v>8</v>
      </c>
      <c r="Q1" s="5" t="s">
        <v>10</v>
      </c>
      <c r="R1" s="5" t="s">
        <v>11</v>
      </c>
      <c r="S1" s="14" t="s">
        <v>1560</v>
      </c>
      <c r="U1" s="3" t="s">
        <v>9</v>
      </c>
      <c r="V1" s="5" t="s">
        <v>11</v>
      </c>
      <c r="W1" s="14" t="s">
        <v>1564</v>
      </c>
      <c r="Y1" s="3" t="s">
        <v>31</v>
      </c>
      <c r="Z1" s="3" t="s">
        <v>32</v>
      </c>
    </row>
    <row r="2" spans="1:28" x14ac:dyDescent="0.25">
      <c r="A2" s="2" t="s">
        <v>236</v>
      </c>
      <c r="B2" s="2" t="s">
        <v>0</v>
      </c>
      <c r="C2" s="2">
        <v>5</v>
      </c>
      <c r="D2" s="2" t="s">
        <v>60</v>
      </c>
      <c r="E2" s="2" t="s">
        <v>52</v>
      </c>
      <c r="F2" s="2" t="s">
        <v>40</v>
      </c>
      <c r="G2" s="38" t="s">
        <v>1552</v>
      </c>
      <c r="H2" s="29">
        <v>8.4244415052201802</v>
      </c>
      <c r="I2" s="29">
        <v>11.235954851370501</v>
      </c>
      <c r="J2" s="29">
        <f>(H2+I2)*M2*N2-H2</f>
        <v>11.27327565025422</v>
      </c>
      <c r="K2" s="8">
        <v>1.2587502235454899</v>
      </c>
      <c r="L2" s="32">
        <v>1</v>
      </c>
      <c r="M2" s="28">
        <v>1.0018982729649399</v>
      </c>
      <c r="N2" s="28">
        <v>1</v>
      </c>
      <c r="O2" s="8">
        <v>24.794505872788999</v>
      </c>
      <c r="P2" s="9">
        <f>ROUND(K2*SUM(H2:I2)*M2*$N2,2)</f>
        <v>24.79</v>
      </c>
      <c r="Q2" s="6">
        <f>O2*(1.0041)</f>
        <v>24.896163346867436</v>
      </c>
      <c r="R2" s="6">
        <f>Q2*(1.0155)</f>
        <v>25.282053878743884</v>
      </c>
      <c r="S2" s="13">
        <f>R2*Index!$D$19</f>
        <v>31.064528244790619</v>
      </c>
      <c r="U2" s="8">
        <v>2.1137334673254</v>
      </c>
      <c r="V2" s="6">
        <f>U2*(1.0155)</f>
        <v>2.1464963360689437</v>
      </c>
      <c r="W2" s="6">
        <f>V2*Index!$H$23</f>
        <v>2.3115417809094945</v>
      </c>
      <c r="Y2" s="8">
        <v>33.380000000000003</v>
      </c>
      <c r="Z2" s="9">
        <f>ROUND(S2+W2,2)</f>
        <v>33.380000000000003</v>
      </c>
      <c r="AA2" s="27"/>
      <c r="AB2" s="42"/>
    </row>
    <row r="3" spans="1:28" x14ac:dyDescent="0.25">
      <c r="A3" s="2" t="s">
        <v>237</v>
      </c>
      <c r="B3" s="2" t="s">
        <v>0</v>
      </c>
      <c r="C3" s="2">
        <v>5</v>
      </c>
      <c r="D3" s="2" t="s">
        <v>61</v>
      </c>
      <c r="E3" s="2" t="s">
        <v>52</v>
      </c>
      <c r="F3" s="2" t="s">
        <v>40</v>
      </c>
      <c r="G3" s="38" t="s">
        <v>1552</v>
      </c>
      <c r="H3" s="29">
        <v>8.4244415052201802</v>
      </c>
      <c r="I3" s="29">
        <v>16.147119570443099</v>
      </c>
      <c r="J3" s="29">
        <f t="shared" ref="J3:J66" si="0">(H3+I3)*M3*N3-H3</f>
        <v>16.62474108020977</v>
      </c>
      <c r="K3" s="8">
        <v>1.53565477916352</v>
      </c>
      <c r="L3" s="32">
        <v>0</v>
      </c>
      <c r="M3" s="28">
        <v>1.01943797987828</v>
      </c>
      <c r="N3" s="28">
        <v>1</v>
      </c>
      <c r="O3" s="8">
        <v>38.466896951455098</v>
      </c>
      <c r="P3" s="9">
        <f t="shared" ref="P3:P66" si="1">ROUND(K3*SUM(H3:I3)*M3*$N3,2)</f>
        <v>38.47</v>
      </c>
      <c r="Q3" s="6">
        <f t="shared" ref="Q3:Q66" si="2">O3*(1.0041)</f>
        <v>38.624611228956063</v>
      </c>
      <c r="R3" s="6">
        <f t="shared" ref="R3:R66" si="3">Q3*(1.0155)</f>
        <v>39.223292703004887</v>
      </c>
      <c r="S3" s="13">
        <f>R3*Index!$D$19</f>
        <v>48.194386811690592</v>
      </c>
      <c r="U3" s="8">
        <v>2.4080170688769198</v>
      </c>
      <c r="V3" s="6">
        <f t="shared" ref="V3:V66" si="4">U3*(1.0155)</f>
        <v>2.4453413334445124</v>
      </c>
      <c r="W3" s="6">
        <f>V3*Index!$H$23</f>
        <v>2.6333651569113941</v>
      </c>
      <c r="Y3" s="8">
        <v>50.83</v>
      </c>
      <c r="Z3" s="9">
        <f t="shared" ref="Z3:Z66" si="5">ROUND(S3+W3,2)</f>
        <v>50.83</v>
      </c>
      <c r="AA3" s="27"/>
      <c r="AB3" s="42"/>
    </row>
    <row r="4" spans="1:28" x14ac:dyDescent="0.25">
      <c r="A4" s="2" t="s">
        <v>238</v>
      </c>
      <c r="B4" s="2" t="s">
        <v>0</v>
      </c>
      <c r="C4" s="2">
        <v>5</v>
      </c>
      <c r="D4" s="2" t="s">
        <v>62</v>
      </c>
      <c r="E4" s="2" t="s">
        <v>52</v>
      </c>
      <c r="F4" s="2" t="s">
        <v>40</v>
      </c>
      <c r="G4" s="38" t="s">
        <v>1552</v>
      </c>
      <c r="H4" s="29">
        <v>8.4244415052201802</v>
      </c>
      <c r="I4" s="29">
        <v>20.1916056809998</v>
      </c>
      <c r="J4" s="29">
        <f t="shared" si="0"/>
        <v>21.055007619556747</v>
      </c>
      <c r="K4" s="8">
        <v>1.63822086325829</v>
      </c>
      <c r="L4" s="32">
        <v>0</v>
      </c>
      <c r="M4" s="28">
        <v>1.0301719497783299</v>
      </c>
      <c r="N4" s="28">
        <v>1</v>
      </c>
      <c r="O4" s="8">
        <v>48.293848593571099</v>
      </c>
      <c r="P4" s="9">
        <f t="shared" si="1"/>
        <v>48.29</v>
      </c>
      <c r="Q4" s="6">
        <f t="shared" si="2"/>
        <v>48.491853372804741</v>
      </c>
      <c r="R4" s="6">
        <f t="shared" si="3"/>
        <v>49.243477100083219</v>
      </c>
      <c r="S4" s="13">
        <f>R4*Index!$D$19</f>
        <v>60.50637312079165</v>
      </c>
      <c r="U4" s="8">
        <v>2.7819300320037699</v>
      </c>
      <c r="V4" s="6">
        <f t="shared" si="4"/>
        <v>2.8250499474998283</v>
      </c>
      <c r="W4" s="6">
        <f>V4*Index!$H$23</f>
        <v>3.0422698036193068</v>
      </c>
      <c r="Y4" s="8">
        <v>63.55</v>
      </c>
      <c r="Z4" s="9">
        <f t="shared" si="5"/>
        <v>63.55</v>
      </c>
      <c r="AA4" s="27"/>
      <c r="AB4" s="42"/>
    </row>
    <row r="5" spans="1:28" x14ac:dyDescent="0.25">
      <c r="A5" s="2" t="s">
        <v>239</v>
      </c>
      <c r="B5" s="2" t="s">
        <v>0</v>
      </c>
      <c r="C5" s="2">
        <v>5</v>
      </c>
      <c r="D5" s="2" t="s">
        <v>63</v>
      </c>
      <c r="E5" s="2" t="s">
        <v>52</v>
      </c>
      <c r="F5" s="2" t="s">
        <v>40</v>
      </c>
      <c r="G5" s="38" t="s">
        <v>1552</v>
      </c>
      <c r="H5" s="29">
        <v>8.4244415052201802</v>
      </c>
      <c r="I5" s="29">
        <v>24.980150957007101</v>
      </c>
      <c r="J5" s="29">
        <f t="shared" si="0"/>
        <v>26.660412612845505</v>
      </c>
      <c r="K5" s="8">
        <v>1.7227046512587001</v>
      </c>
      <c r="L5" s="32">
        <v>0</v>
      </c>
      <c r="M5" s="28">
        <v>1.05030031896777</v>
      </c>
      <c r="N5" s="28">
        <v>1</v>
      </c>
      <c r="O5" s="8">
        <v>60.4408413779245</v>
      </c>
      <c r="P5" s="9">
        <f t="shared" si="1"/>
        <v>60.44</v>
      </c>
      <c r="Q5" s="6">
        <f t="shared" si="2"/>
        <v>60.688648827573992</v>
      </c>
      <c r="R5" s="6">
        <f t="shared" si="3"/>
        <v>61.629322884401397</v>
      </c>
      <c r="S5" s="13">
        <f>R5*Index!$D$19</f>
        <v>75.725091427774757</v>
      </c>
      <c r="U5" s="8">
        <v>2.7985308336051999</v>
      </c>
      <c r="V5" s="6">
        <f t="shared" si="4"/>
        <v>2.8419080615260808</v>
      </c>
      <c r="W5" s="6">
        <f>V5*Index!$H$23</f>
        <v>3.0604241485693593</v>
      </c>
      <c r="Y5" s="8">
        <v>78.790000000000006</v>
      </c>
      <c r="Z5" s="9">
        <f t="shared" si="5"/>
        <v>78.790000000000006</v>
      </c>
      <c r="AA5" s="27"/>
      <c r="AB5" s="42"/>
    </row>
    <row r="6" spans="1:28" x14ac:dyDescent="0.25">
      <c r="A6" s="2" t="s">
        <v>240</v>
      </c>
      <c r="B6" s="2" t="s">
        <v>0</v>
      </c>
      <c r="C6" s="2">
        <v>5</v>
      </c>
      <c r="D6" s="2" t="s">
        <v>1558</v>
      </c>
      <c r="E6" s="2" t="s">
        <v>52</v>
      </c>
      <c r="F6" s="2" t="s">
        <v>40</v>
      </c>
      <c r="G6" s="38" t="s">
        <v>1552</v>
      </c>
      <c r="H6" s="29">
        <v>8.4244415052201802</v>
      </c>
      <c r="I6" s="29">
        <v>29.1168676444561</v>
      </c>
      <c r="J6" s="29">
        <f t="shared" si="0"/>
        <v>29.87315138049626</v>
      </c>
      <c r="K6" s="8">
        <v>1.7219519439596001</v>
      </c>
      <c r="L6" s="32">
        <v>0</v>
      </c>
      <c r="M6" s="28">
        <v>1.0201453746065401</v>
      </c>
      <c r="N6" s="28">
        <v>1</v>
      </c>
      <c r="O6" s="8">
        <v>65.946614518532897</v>
      </c>
      <c r="P6" s="9">
        <f t="shared" si="1"/>
        <v>65.95</v>
      </c>
      <c r="Q6" s="6">
        <f t="shared" si="2"/>
        <v>66.216995638058876</v>
      </c>
      <c r="R6" s="6">
        <f t="shared" si="3"/>
        <v>67.24335907044879</v>
      </c>
      <c r="S6" s="13">
        <f>R6*Index!$D$19</f>
        <v>82.62316175486049</v>
      </c>
      <c r="U6" s="8">
        <v>3.2698344999646798</v>
      </c>
      <c r="V6" s="6">
        <f t="shared" si="4"/>
        <v>3.3205169347141323</v>
      </c>
      <c r="W6" s="6">
        <f>V6*Index!$H$23</f>
        <v>3.5758335571473858</v>
      </c>
      <c r="Y6" s="8">
        <v>86.2</v>
      </c>
      <c r="Z6" s="9">
        <f t="shared" si="5"/>
        <v>86.2</v>
      </c>
      <c r="AA6" s="27"/>
      <c r="AB6" s="42"/>
    </row>
    <row r="7" spans="1:28" x14ac:dyDescent="0.25">
      <c r="A7" s="2" t="s">
        <v>241</v>
      </c>
      <c r="B7" s="2" t="s">
        <v>0</v>
      </c>
      <c r="C7" s="2">
        <v>5</v>
      </c>
      <c r="D7" s="2" t="s">
        <v>1559</v>
      </c>
      <c r="E7" s="2" t="s">
        <v>52</v>
      </c>
      <c r="F7" s="2" t="s">
        <v>218</v>
      </c>
      <c r="G7" s="38" t="s">
        <v>1552</v>
      </c>
      <c r="H7" s="29">
        <v>8.4244415052201802</v>
      </c>
      <c r="I7" s="29">
        <v>42.224621909907697</v>
      </c>
      <c r="J7" s="29">
        <f t="shared" si="0"/>
        <v>42.350777206867875</v>
      </c>
      <c r="K7" s="8">
        <v>1.72514542480225</v>
      </c>
      <c r="L7" s="32">
        <v>0</v>
      </c>
      <c r="M7" s="28">
        <v>1.0024907725524199</v>
      </c>
      <c r="N7" s="28">
        <v>1</v>
      </c>
      <c r="O7" s="8">
        <v>87.594636254492201</v>
      </c>
      <c r="P7" s="9">
        <f t="shared" si="1"/>
        <v>87.59</v>
      </c>
      <c r="Q7" s="6">
        <f t="shared" si="2"/>
        <v>87.953774263135614</v>
      </c>
      <c r="R7" s="6">
        <f t="shared" si="3"/>
        <v>89.317057764214226</v>
      </c>
      <c r="S7" s="13">
        <f>R7*Index!$D$19</f>
        <v>109.74552451178786</v>
      </c>
      <c r="U7" s="8">
        <v>4.4420546945485704</v>
      </c>
      <c r="V7" s="6">
        <f t="shared" si="4"/>
        <v>4.510906542314074</v>
      </c>
      <c r="W7" s="6">
        <f>V7*Index!$H$23</f>
        <v>4.8577529656691913</v>
      </c>
      <c r="Y7" s="8">
        <v>114.6</v>
      </c>
      <c r="Z7" s="9">
        <f t="shared" si="5"/>
        <v>114.6</v>
      </c>
      <c r="AA7" s="27"/>
      <c r="AB7" s="42"/>
    </row>
    <row r="8" spans="1:28" x14ac:dyDescent="0.25">
      <c r="A8" s="2" t="s">
        <v>242</v>
      </c>
      <c r="B8" s="2" t="s">
        <v>0</v>
      </c>
      <c r="C8" s="2">
        <v>5</v>
      </c>
      <c r="D8" s="2" t="s">
        <v>1550</v>
      </c>
      <c r="E8" s="2" t="s">
        <v>52</v>
      </c>
      <c r="F8" s="2" t="s">
        <v>218</v>
      </c>
      <c r="G8" s="38" t="s">
        <v>1552</v>
      </c>
      <c r="H8" s="29">
        <v>8.4244415052201802</v>
      </c>
      <c r="I8" s="29">
        <v>34.003416528885197</v>
      </c>
      <c r="J8" s="29">
        <f t="shared" si="0"/>
        <v>32.647147215260794</v>
      </c>
      <c r="K8" s="8">
        <v>1.74782042953938</v>
      </c>
      <c r="L8" s="32">
        <v>0</v>
      </c>
      <c r="M8" s="28">
        <v>0.96803351909648205</v>
      </c>
      <c r="N8" s="28">
        <v>1</v>
      </c>
      <c r="O8" s="8">
        <v>71.785761839296001</v>
      </c>
      <c r="P8" s="9">
        <f t="shared" si="1"/>
        <v>71.790000000000006</v>
      </c>
      <c r="Q8" s="6">
        <f t="shared" si="2"/>
        <v>72.080083462837109</v>
      </c>
      <c r="R8" s="6">
        <f t="shared" si="3"/>
        <v>73.197324756511094</v>
      </c>
      <c r="S8" s="13">
        <f>R8*Index!$D$19</f>
        <v>89.938909759760563</v>
      </c>
      <c r="U8" s="8">
        <v>3.7519415554773801</v>
      </c>
      <c r="V8" s="6">
        <f t="shared" si="4"/>
        <v>3.8100966495872797</v>
      </c>
      <c r="W8" s="6">
        <f>V8*Index!$H$23</f>
        <v>4.1030573622844511</v>
      </c>
      <c r="Y8" s="8">
        <v>94.04</v>
      </c>
      <c r="Z8" s="9">
        <f t="shared" si="5"/>
        <v>94.04</v>
      </c>
      <c r="AA8" s="27"/>
      <c r="AB8" s="42"/>
    </row>
    <row r="9" spans="1:28" x14ac:dyDescent="0.25">
      <c r="A9" s="2" t="s">
        <v>243</v>
      </c>
      <c r="B9" s="2" t="s">
        <v>0</v>
      </c>
      <c r="C9" s="2">
        <v>5</v>
      </c>
      <c r="D9" s="2" t="s">
        <v>225</v>
      </c>
      <c r="E9" s="2" t="s">
        <v>52</v>
      </c>
      <c r="F9" s="2" t="s">
        <v>40</v>
      </c>
      <c r="G9" s="38" t="s">
        <v>1552</v>
      </c>
      <c r="H9" s="29">
        <v>8.4244415052201802</v>
      </c>
      <c r="I9" s="29">
        <v>28.705268178819001</v>
      </c>
      <c r="J9" s="29">
        <f t="shared" si="0"/>
        <v>30.115468163697969</v>
      </c>
      <c r="K9" s="8">
        <v>1.89222754420235</v>
      </c>
      <c r="L9" s="32">
        <v>1</v>
      </c>
      <c r="M9" s="28">
        <v>1.0379803665818901</v>
      </c>
      <c r="N9" s="28">
        <v>1</v>
      </c>
      <c r="O9" s="8">
        <v>72.926278626597394</v>
      </c>
      <c r="P9" s="9">
        <f t="shared" si="1"/>
        <v>72.930000000000007</v>
      </c>
      <c r="Q9" s="6">
        <f t="shared" si="2"/>
        <v>73.225276368966448</v>
      </c>
      <c r="R9" s="6">
        <f t="shared" si="3"/>
        <v>74.360268152685435</v>
      </c>
      <c r="S9" s="13">
        <f>R9*Index!$D$19</f>
        <v>91.367839867686797</v>
      </c>
      <c r="U9" s="8">
        <v>3.7162081190393201</v>
      </c>
      <c r="V9" s="6">
        <f t="shared" si="4"/>
        <v>3.7738093448844299</v>
      </c>
      <c r="W9" s="6">
        <f>V9*Index!$H$23</f>
        <v>4.0639799040434337</v>
      </c>
      <c r="Y9" s="8">
        <v>95.43</v>
      </c>
      <c r="Z9" s="9">
        <f t="shared" si="5"/>
        <v>95.43</v>
      </c>
      <c r="AA9" s="27"/>
      <c r="AB9" s="42"/>
    </row>
    <row r="10" spans="1:28" x14ac:dyDescent="0.25">
      <c r="A10" s="2" t="s">
        <v>244</v>
      </c>
      <c r="B10" s="2" t="s">
        <v>0</v>
      </c>
      <c r="C10" s="2">
        <v>5</v>
      </c>
      <c r="D10" s="2" t="s">
        <v>60</v>
      </c>
      <c r="E10" s="2" t="s">
        <v>53</v>
      </c>
      <c r="F10" s="2" t="s">
        <v>40</v>
      </c>
      <c r="G10" s="38" t="s">
        <v>1553</v>
      </c>
      <c r="H10" s="29">
        <v>8.4244415052201802</v>
      </c>
      <c r="I10" s="29">
        <v>11.329718063435999</v>
      </c>
      <c r="J10" s="29">
        <f t="shared" si="0"/>
        <v>11.367216850490287</v>
      </c>
      <c r="K10" s="8">
        <v>2.4874483183634801</v>
      </c>
      <c r="L10" s="32">
        <v>0</v>
      </c>
      <c r="M10" s="28">
        <v>1.0018982729649399</v>
      </c>
      <c r="N10" s="28">
        <v>1</v>
      </c>
      <c r="O10" s="8">
        <v>49.230727294536401</v>
      </c>
      <c r="P10" s="9">
        <f t="shared" si="1"/>
        <v>49.23</v>
      </c>
      <c r="Q10" s="6">
        <f t="shared" si="2"/>
        <v>49.432573276443996</v>
      </c>
      <c r="R10" s="6">
        <f t="shared" si="3"/>
        <v>50.198778162228884</v>
      </c>
      <c r="S10" s="13">
        <f>R10*Index!$D$19</f>
        <v>61.680169243908566</v>
      </c>
      <c r="U10" s="8">
        <v>2.4073193760793901</v>
      </c>
      <c r="V10" s="6">
        <f t="shared" si="4"/>
        <v>2.4446328264086206</v>
      </c>
      <c r="W10" s="6">
        <f>V10*Index!$H$23</f>
        <v>2.6326021723266955</v>
      </c>
      <c r="Y10" s="8">
        <v>64.31</v>
      </c>
      <c r="Z10" s="9">
        <f t="shared" si="5"/>
        <v>64.31</v>
      </c>
      <c r="AA10" s="27"/>
      <c r="AB10" s="42"/>
    </row>
    <row r="11" spans="1:28" x14ac:dyDescent="0.25">
      <c r="A11" s="2" t="s">
        <v>245</v>
      </c>
      <c r="B11" s="2" t="s">
        <v>0</v>
      </c>
      <c r="C11" s="2">
        <v>5</v>
      </c>
      <c r="D11" s="2" t="s">
        <v>60</v>
      </c>
      <c r="E11" s="2" t="s">
        <v>53</v>
      </c>
      <c r="F11" s="2" t="s">
        <v>40</v>
      </c>
      <c r="G11" s="38" t="s">
        <v>1554</v>
      </c>
      <c r="H11" s="29">
        <v>8.4244415052201802</v>
      </c>
      <c r="I11" s="29">
        <v>11.2273398835652</v>
      </c>
      <c r="J11" s="29">
        <f t="shared" si="0"/>
        <v>11.264644328888441</v>
      </c>
      <c r="K11" s="8">
        <v>1.9417377698701199</v>
      </c>
      <c r="L11" s="32">
        <v>1</v>
      </c>
      <c r="M11" s="28">
        <v>1.0018982729649399</v>
      </c>
      <c r="N11" s="28">
        <v>1</v>
      </c>
      <c r="O11" s="8">
        <v>38.231041618303202</v>
      </c>
      <c r="P11" s="9">
        <f t="shared" si="1"/>
        <v>38.229999999999997</v>
      </c>
      <c r="Q11" s="6">
        <f t="shared" si="2"/>
        <v>38.387788888938246</v>
      </c>
      <c r="R11" s="6">
        <f t="shared" si="3"/>
        <v>38.98279961671679</v>
      </c>
      <c r="S11" s="13">
        <f>R11*Index!$D$19</f>
        <v>47.898888498638001</v>
      </c>
      <c r="U11" s="8">
        <v>2.0384129690421098</v>
      </c>
      <c r="V11" s="6">
        <f t="shared" si="4"/>
        <v>2.0700083700622627</v>
      </c>
      <c r="W11" s="6">
        <f>V11*Index!$H$23</f>
        <v>2.2291726073915812</v>
      </c>
      <c r="Y11" s="8">
        <v>50.13</v>
      </c>
      <c r="Z11" s="9">
        <f t="shared" si="5"/>
        <v>50.13</v>
      </c>
      <c r="AA11" s="27"/>
      <c r="AB11" s="42"/>
    </row>
    <row r="12" spans="1:28" x14ac:dyDescent="0.25">
      <c r="A12" s="2" t="s">
        <v>246</v>
      </c>
      <c r="B12" s="2" t="s">
        <v>0</v>
      </c>
      <c r="C12" s="2">
        <v>5</v>
      </c>
      <c r="D12" s="2" t="s">
        <v>61</v>
      </c>
      <c r="E12" s="2" t="s">
        <v>53</v>
      </c>
      <c r="F12" s="2" t="s">
        <v>40</v>
      </c>
      <c r="G12" s="38" t="s">
        <v>1552</v>
      </c>
      <c r="H12" s="29">
        <v>8.4244415052201802</v>
      </c>
      <c r="I12" s="29">
        <v>16.939193955282001</v>
      </c>
      <c r="J12" s="29">
        <f t="shared" si="0"/>
        <v>17.432211791003272</v>
      </c>
      <c r="K12" s="8">
        <v>2.8458860577245102</v>
      </c>
      <c r="L12" s="32">
        <v>0</v>
      </c>
      <c r="M12" s="28">
        <v>1.01943797987828</v>
      </c>
      <c r="N12" s="28">
        <v>1</v>
      </c>
      <c r="O12" s="8">
        <v>73.5850891151387</v>
      </c>
      <c r="P12" s="9">
        <f t="shared" si="1"/>
        <v>73.59</v>
      </c>
      <c r="Q12" s="6">
        <f t="shared" si="2"/>
        <v>73.886787980510775</v>
      </c>
      <c r="R12" s="6">
        <f t="shared" si="3"/>
        <v>75.032033194208694</v>
      </c>
      <c r="S12" s="13">
        <f>R12*Index!$D$19</f>
        <v>92.193250026463787</v>
      </c>
      <c r="U12" s="8">
        <v>2.8932187943743202</v>
      </c>
      <c r="V12" s="6">
        <f t="shared" si="4"/>
        <v>2.9380636856871223</v>
      </c>
      <c r="W12" s="6">
        <f>V12*Index!$H$23</f>
        <v>3.1639732387694082</v>
      </c>
      <c r="Y12" s="8">
        <v>95.36</v>
      </c>
      <c r="Z12" s="9">
        <f t="shared" si="5"/>
        <v>95.36</v>
      </c>
      <c r="AA12" s="27"/>
      <c r="AB12" s="42"/>
    </row>
    <row r="13" spans="1:28" x14ac:dyDescent="0.25">
      <c r="A13" s="2" t="s">
        <v>247</v>
      </c>
      <c r="B13" s="2" t="s">
        <v>0</v>
      </c>
      <c r="C13" s="2">
        <v>5</v>
      </c>
      <c r="D13" s="2" t="s">
        <v>62</v>
      </c>
      <c r="E13" s="2" t="s">
        <v>53</v>
      </c>
      <c r="F13" s="2" t="s">
        <v>40</v>
      </c>
      <c r="G13" s="38" t="s">
        <v>1552</v>
      </c>
      <c r="H13" s="29">
        <v>8.4244415052201802</v>
      </c>
      <c r="I13" s="29">
        <v>22.077579827447298</v>
      </c>
      <c r="J13" s="29">
        <f t="shared" si="0"/>
        <v>22.997885283234091</v>
      </c>
      <c r="K13" s="8">
        <v>2.8945843207270898</v>
      </c>
      <c r="L13" s="32">
        <v>0</v>
      </c>
      <c r="M13" s="28">
        <v>1.0301719497783299</v>
      </c>
      <c r="N13" s="28">
        <v>1</v>
      </c>
      <c r="O13" s="8">
        <v>90.954574442622999</v>
      </c>
      <c r="P13" s="9">
        <f t="shared" si="1"/>
        <v>90.95</v>
      </c>
      <c r="Q13" s="6">
        <f t="shared" si="2"/>
        <v>91.327488197837752</v>
      </c>
      <c r="R13" s="6">
        <f t="shared" si="3"/>
        <v>92.743064264904248</v>
      </c>
      <c r="S13" s="13">
        <f>R13*Index!$D$19</f>
        <v>113.95512220578696</v>
      </c>
      <c r="U13" s="8">
        <v>3.71690882167773</v>
      </c>
      <c r="V13" s="6">
        <f t="shared" si="4"/>
        <v>3.7745209084137352</v>
      </c>
      <c r="W13" s="6">
        <f>V13*Index!$H$23</f>
        <v>4.0647461801372344</v>
      </c>
      <c r="Y13" s="8">
        <v>118.02</v>
      </c>
      <c r="Z13" s="9">
        <f t="shared" si="5"/>
        <v>118.02</v>
      </c>
      <c r="AA13" s="27"/>
      <c r="AB13" s="42"/>
    </row>
    <row r="14" spans="1:28" x14ac:dyDescent="0.25">
      <c r="A14" s="2" t="s">
        <v>248</v>
      </c>
      <c r="B14" s="2" t="s">
        <v>0</v>
      </c>
      <c r="C14" s="2">
        <v>5</v>
      </c>
      <c r="D14" s="2" t="s">
        <v>63</v>
      </c>
      <c r="E14" s="2" t="s">
        <v>53</v>
      </c>
      <c r="F14" s="2" t="s">
        <v>40</v>
      </c>
      <c r="G14" s="38" t="s">
        <v>1552</v>
      </c>
      <c r="H14" s="29">
        <v>8.4244415052201802</v>
      </c>
      <c r="I14" s="29">
        <v>28.134060683409398</v>
      </c>
      <c r="J14" s="29">
        <f t="shared" si="0"/>
        <v>29.972965004481381</v>
      </c>
      <c r="K14" s="8">
        <v>2.83095770768155</v>
      </c>
      <c r="L14" s="32">
        <v>0</v>
      </c>
      <c r="M14" s="28">
        <v>1.05030031896777</v>
      </c>
      <c r="N14" s="28">
        <v>1</v>
      </c>
      <c r="O14" s="8">
        <v>108.701433913621</v>
      </c>
      <c r="P14" s="9">
        <f t="shared" si="1"/>
        <v>108.7</v>
      </c>
      <c r="Q14" s="6">
        <f t="shared" si="2"/>
        <v>109.14710979266685</v>
      </c>
      <c r="R14" s="6">
        <f t="shared" si="3"/>
        <v>110.8388899944532</v>
      </c>
      <c r="S14" s="13">
        <f>R14*Index!$D$19</f>
        <v>136.189798715238</v>
      </c>
      <c r="U14" s="8">
        <v>3.3344868702753701</v>
      </c>
      <c r="V14" s="6">
        <f t="shared" si="4"/>
        <v>3.3861714167646384</v>
      </c>
      <c r="W14" s="6">
        <f>V14*Index!$H$23</f>
        <v>3.6465362533568064</v>
      </c>
      <c r="Y14" s="8">
        <v>139.84</v>
      </c>
      <c r="Z14" s="9">
        <f t="shared" si="5"/>
        <v>139.84</v>
      </c>
      <c r="AA14" s="27"/>
      <c r="AB14" s="42"/>
    </row>
    <row r="15" spans="1:28" x14ac:dyDescent="0.25">
      <c r="A15" s="2" t="s">
        <v>249</v>
      </c>
      <c r="B15" s="2" t="s">
        <v>0</v>
      </c>
      <c r="C15" s="2">
        <v>5</v>
      </c>
      <c r="D15" s="2" t="s">
        <v>1558</v>
      </c>
      <c r="E15" s="2" t="s">
        <v>53</v>
      </c>
      <c r="F15" s="2" t="s">
        <v>40</v>
      </c>
      <c r="G15" s="38" t="s">
        <v>1552</v>
      </c>
      <c r="H15" s="29">
        <v>8.4244415052201802</v>
      </c>
      <c r="I15" s="29">
        <v>33.909260910116103</v>
      </c>
      <c r="J15" s="29">
        <f t="shared" si="0"/>
        <v>34.76208920375484</v>
      </c>
      <c r="K15" s="8">
        <v>2.88919153733235</v>
      </c>
      <c r="L15" s="32">
        <v>0</v>
      </c>
      <c r="M15" s="28">
        <v>1.0201453746065401</v>
      </c>
      <c r="N15" s="28">
        <v>1</v>
      </c>
      <c r="O15" s="8">
        <v>124.774159051114</v>
      </c>
      <c r="P15" s="9">
        <f t="shared" si="1"/>
        <v>124.77</v>
      </c>
      <c r="Q15" s="6">
        <f t="shared" si="2"/>
        <v>125.28573310322356</v>
      </c>
      <c r="R15" s="6">
        <f t="shared" si="3"/>
        <v>127.22766196632354</v>
      </c>
      <c r="S15" s="13">
        <f>R15*Index!$D$19</f>
        <v>156.32698662961221</v>
      </c>
      <c r="U15" s="8">
        <v>3.5470668087366901</v>
      </c>
      <c r="V15" s="6">
        <f t="shared" si="4"/>
        <v>3.6020463442721091</v>
      </c>
      <c r="W15" s="6">
        <f>V15*Index!$H$23</f>
        <v>3.8790099389621564</v>
      </c>
      <c r="Y15" s="8">
        <v>160.21</v>
      </c>
      <c r="Z15" s="9">
        <f t="shared" si="5"/>
        <v>160.21</v>
      </c>
      <c r="AA15" s="27"/>
      <c r="AB15" s="42"/>
    </row>
    <row r="16" spans="1:28" x14ac:dyDescent="0.25">
      <c r="A16" s="2" t="s">
        <v>250</v>
      </c>
      <c r="B16" s="2" t="s">
        <v>0</v>
      </c>
      <c r="C16" s="2">
        <v>5</v>
      </c>
      <c r="D16" s="2" t="s">
        <v>1559</v>
      </c>
      <c r="E16" s="2" t="s">
        <v>53</v>
      </c>
      <c r="F16" s="2" t="s">
        <v>218</v>
      </c>
      <c r="G16" s="38" t="s">
        <v>1552</v>
      </c>
      <c r="H16" s="29">
        <v>8.4244415052201802</v>
      </c>
      <c r="I16" s="29">
        <v>44.255179735333698</v>
      </c>
      <c r="J16" s="29">
        <f t="shared" si="0"/>
        <v>44.386392689991546</v>
      </c>
      <c r="K16" s="8">
        <v>3.20806747334017</v>
      </c>
      <c r="L16" s="32">
        <v>0</v>
      </c>
      <c r="M16" s="28">
        <v>1.0024907725524199</v>
      </c>
      <c r="N16" s="28">
        <v>1</v>
      </c>
      <c r="O16" s="8">
        <v>169.420719421619</v>
      </c>
      <c r="P16" s="9">
        <f t="shared" si="1"/>
        <v>169.42</v>
      </c>
      <c r="Q16" s="6">
        <f t="shared" si="2"/>
        <v>170.11534437124763</v>
      </c>
      <c r="R16" s="6">
        <f t="shared" si="3"/>
        <v>172.75213220900199</v>
      </c>
      <c r="S16" s="13">
        <f>R16*Index!$D$19</f>
        <v>212.26374708687132</v>
      </c>
      <c r="U16" s="8">
        <v>4.84142566589518</v>
      </c>
      <c r="V16" s="6">
        <f t="shared" si="4"/>
        <v>4.9164677637165557</v>
      </c>
      <c r="W16" s="6">
        <f>V16*Index!$H$23</f>
        <v>5.2944980428610737</v>
      </c>
      <c r="Y16" s="8">
        <v>217.56</v>
      </c>
      <c r="Z16" s="9">
        <f t="shared" si="5"/>
        <v>217.56</v>
      </c>
      <c r="AA16" s="27"/>
      <c r="AB16" s="42"/>
    </row>
    <row r="17" spans="1:28" x14ac:dyDescent="0.25">
      <c r="A17" s="2" t="s">
        <v>251</v>
      </c>
      <c r="B17" s="2" t="s">
        <v>0</v>
      </c>
      <c r="C17" s="2">
        <v>5</v>
      </c>
      <c r="D17" s="2" t="s">
        <v>1550</v>
      </c>
      <c r="E17" s="2" t="s">
        <v>53</v>
      </c>
      <c r="F17" s="2" t="s">
        <v>218</v>
      </c>
      <c r="G17" s="38" t="s">
        <v>1552</v>
      </c>
      <c r="H17" s="29">
        <v>8.4244415052201802</v>
      </c>
      <c r="I17" s="29">
        <v>36.167478596118897</v>
      </c>
      <c r="J17" s="29">
        <f t="shared" si="0"/>
        <v>34.742031833748243</v>
      </c>
      <c r="K17" s="8">
        <v>3.3754040476989502</v>
      </c>
      <c r="L17" s="32">
        <v>0</v>
      </c>
      <c r="M17" s="28">
        <v>0.96803351909648205</v>
      </c>
      <c r="N17" s="28">
        <v>1</v>
      </c>
      <c r="O17" s="8">
        <v>145.704288833243</v>
      </c>
      <c r="P17" s="9">
        <f t="shared" si="1"/>
        <v>145.69999999999999</v>
      </c>
      <c r="Q17" s="6">
        <f t="shared" si="2"/>
        <v>146.3016764174593</v>
      </c>
      <c r="R17" s="6">
        <f t="shared" si="3"/>
        <v>148.56935240192993</v>
      </c>
      <c r="S17" s="13">
        <f>R17*Index!$D$19</f>
        <v>182.54991727077623</v>
      </c>
      <c r="U17" s="8">
        <v>4.3729737143831802</v>
      </c>
      <c r="V17" s="6">
        <f t="shared" si="4"/>
        <v>4.4407548069561198</v>
      </c>
      <c r="W17" s="6">
        <f>V17*Index!$H$23</f>
        <v>4.7822072195347296</v>
      </c>
      <c r="Y17" s="8">
        <v>187.33</v>
      </c>
      <c r="Z17" s="9">
        <f t="shared" si="5"/>
        <v>187.33</v>
      </c>
      <c r="AA17" s="27"/>
      <c r="AB17" s="42"/>
    </row>
    <row r="18" spans="1:28" x14ac:dyDescent="0.25">
      <c r="A18" s="2" t="s">
        <v>252</v>
      </c>
      <c r="B18" s="2" t="s">
        <v>0</v>
      </c>
      <c r="C18" s="2">
        <v>5</v>
      </c>
      <c r="D18" s="2" t="s">
        <v>225</v>
      </c>
      <c r="E18" s="2" t="s">
        <v>53</v>
      </c>
      <c r="F18" s="2" t="s">
        <v>40</v>
      </c>
      <c r="G18" s="38" t="s">
        <v>1552</v>
      </c>
      <c r="H18" s="29">
        <v>8.4244415052201802</v>
      </c>
      <c r="I18" s="29">
        <v>27.665263739847401</v>
      </c>
      <c r="J18" s="29">
        <f t="shared" si="0"/>
        <v>29.035963974887423</v>
      </c>
      <c r="K18" s="8">
        <v>3.1826243230587798</v>
      </c>
      <c r="L18" s="32">
        <v>1</v>
      </c>
      <c r="M18" s="28">
        <v>1.0379803665818901</v>
      </c>
      <c r="N18" s="28">
        <v>1</v>
      </c>
      <c r="O18" s="8">
        <v>119.22239763263499</v>
      </c>
      <c r="P18" s="9">
        <f t="shared" si="1"/>
        <v>119.22</v>
      </c>
      <c r="Q18" s="6">
        <f t="shared" si="2"/>
        <v>119.71120946292879</v>
      </c>
      <c r="R18" s="6">
        <f t="shared" si="3"/>
        <v>121.56673320960419</v>
      </c>
      <c r="S18" s="13">
        <f>R18*Index!$D$19</f>
        <v>149.37129853171183</v>
      </c>
      <c r="U18" s="8">
        <v>3.3656136909489298</v>
      </c>
      <c r="V18" s="6">
        <f t="shared" si="4"/>
        <v>3.4177807031586385</v>
      </c>
      <c r="W18" s="6">
        <f>V18*Index!$H$23</f>
        <v>3.6805759975374452</v>
      </c>
      <c r="Y18" s="8">
        <v>153.05000000000001</v>
      </c>
      <c r="Z18" s="9">
        <f t="shared" si="5"/>
        <v>153.05000000000001</v>
      </c>
      <c r="AA18" s="27"/>
      <c r="AB18" s="42"/>
    </row>
    <row r="19" spans="1:28" x14ac:dyDescent="0.25">
      <c r="A19" s="2" t="s">
        <v>253</v>
      </c>
      <c r="B19" s="2" t="s">
        <v>0</v>
      </c>
      <c r="C19" s="2">
        <v>5</v>
      </c>
      <c r="D19" s="2" t="s">
        <v>60</v>
      </c>
      <c r="E19" s="2" t="s">
        <v>54</v>
      </c>
      <c r="F19" s="2" t="s">
        <v>40</v>
      </c>
      <c r="G19" s="38" t="s">
        <v>1552</v>
      </c>
      <c r="H19" s="29">
        <v>8.4244415052201802</v>
      </c>
      <c r="I19" s="29">
        <v>11.2273398835652</v>
      </c>
      <c r="J19" s="29">
        <f t="shared" si="0"/>
        <v>11.264644328888441</v>
      </c>
      <c r="K19" s="8">
        <v>1.9417377698701199</v>
      </c>
      <c r="L19" s="32">
        <v>0</v>
      </c>
      <c r="M19" s="28">
        <v>1.0018982729649399</v>
      </c>
      <c r="N19" s="28">
        <v>1</v>
      </c>
      <c r="O19" s="8">
        <v>38.231041618303202</v>
      </c>
      <c r="P19" s="9">
        <f t="shared" si="1"/>
        <v>38.229999999999997</v>
      </c>
      <c r="Q19" s="6">
        <f t="shared" si="2"/>
        <v>38.387788888938246</v>
      </c>
      <c r="R19" s="6">
        <f t="shared" si="3"/>
        <v>38.98279961671679</v>
      </c>
      <c r="S19" s="13">
        <f>R19*Index!$D$19</f>
        <v>47.898888498638001</v>
      </c>
      <c r="U19" s="8">
        <v>2.0384129690421098</v>
      </c>
      <c r="V19" s="6">
        <f t="shared" si="4"/>
        <v>2.0700083700622627</v>
      </c>
      <c r="W19" s="6">
        <f>V19*Index!$H$23</f>
        <v>2.2291726073915812</v>
      </c>
      <c r="Y19" s="8">
        <v>50.13</v>
      </c>
      <c r="Z19" s="9">
        <f t="shared" si="5"/>
        <v>50.13</v>
      </c>
      <c r="AA19" s="27"/>
      <c r="AB19" s="42"/>
    </row>
    <row r="20" spans="1:28" x14ac:dyDescent="0.25">
      <c r="A20" s="2" t="s">
        <v>254</v>
      </c>
      <c r="B20" s="2" t="s">
        <v>0</v>
      </c>
      <c r="C20" s="2">
        <v>5</v>
      </c>
      <c r="D20" s="2" t="s">
        <v>61</v>
      </c>
      <c r="E20" s="2" t="s">
        <v>54</v>
      </c>
      <c r="F20" s="2" t="s">
        <v>40</v>
      </c>
      <c r="G20" s="38" t="s">
        <v>1552</v>
      </c>
      <c r="H20" s="29">
        <v>8.4244415052201802</v>
      </c>
      <c r="I20" s="29">
        <v>15.7424494073273</v>
      </c>
      <c r="J20" s="29">
        <f t="shared" si="0"/>
        <v>16.212204946605986</v>
      </c>
      <c r="K20" s="8">
        <v>2.2170990302426499</v>
      </c>
      <c r="L20" s="32">
        <v>0</v>
      </c>
      <c r="M20" s="28">
        <v>1.01943797987828</v>
      </c>
      <c r="N20" s="28">
        <v>1</v>
      </c>
      <c r="O20" s="8">
        <v>54.621884956774799</v>
      </c>
      <c r="P20" s="9">
        <f t="shared" si="1"/>
        <v>54.62</v>
      </c>
      <c r="Q20" s="6">
        <f t="shared" si="2"/>
        <v>54.845834685097579</v>
      </c>
      <c r="R20" s="6">
        <f t="shared" si="3"/>
        <v>55.695945122716594</v>
      </c>
      <c r="S20" s="13">
        <f>R20*Index!$D$19</f>
        <v>68.434640187187981</v>
      </c>
      <c r="U20" s="8">
        <v>2.2857883465272</v>
      </c>
      <c r="V20" s="6">
        <f t="shared" si="4"/>
        <v>2.3212180658983717</v>
      </c>
      <c r="W20" s="6">
        <f>V20*Index!$H$23</f>
        <v>2.4996979737465885</v>
      </c>
      <c r="Y20" s="8">
        <v>70.930000000000007</v>
      </c>
      <c r="Z20" s="9">
        <f t="shared" si="5"/>
        <v>70.930000000000007</v>
      </c>
      <c r="AA20" s="27"/>
      <c r="AB20" s="42"/>
    </row>
    <row r="21" spans="1:28" x14ac:dyDescent="0.25">
      <c r="A21" s="2" t="s">
        <v>255</v>
      </c>
      <c r="B21" s="2" t="s">
        <v>0</v>
      </c>
      <c r="C21" s="2">
        <v>5</v>
      </c>
      <c r="D21" s="2" t="s">
        <v>62</v>
      </c>
      <c r="E21" s="2" t="s">
        <v>54</v>
      </c>
      <c r="F21" s="2" t="s">
        <v>40</v>
      </c>
      <c r="G21" s="38" t="s">
        <v>1552</v>
      </c>
      <c r="H21" s="29">
        <v>8.4244415052201802</v>
      </c>
      <c r="I21" s="29">
        <v>19.216167942518901</v>
      </c>
      <c r="J21" s="29">
        <f t="shared" si="0"/>
        <v>20.050139022618517</v>
      </c>
      <c r="K21" s="8">
        <v>2.2542409340814902</v>
      </c>
      <c r="L21" s="32">
        <v>0</v>
      </c>
      <c r="M21" s="28">
        <v>1.0301719497783299</v>
      </c>
      <c r="N21" s="28">
        <v>1</v>
      </c>
      <c r="O21" s="8">
        <v>64.188565006654102</v>
      </c>
      <c r="P21" s="9">
        <f t="shared" si="1"/>
        <v>64.19</v>
      </c>
      <c r="Q21" s="6">
        <f t="shared" si="2"/>
        <v>64.451738123181386</v>
      </c>
      <c r="R21" s="6">
        <f t="shared" si="3"/>
        <v>65.450740064090695</v>
      </c>
      <c r="S21" s="13">
        <f>R21*Index!$D$19</f>
        <v>80.42053755264017</v>
      </c>
      <c r="U21" s="8">
        <v>2.4627826008809901</v>
      </c>
      <c r="V21" s="6">
        <f t="shared" si="4"/>
        <v>2.5009557311946455</v>
      </c>
      <c r="W21" s="6">
        <f>V21*Index!$H$23</f>
        <v>2.6932557804635335</v>
      </c>
      <c r="Y21" s="8">
        <v>83.11</v>
      </c>
      <c r="Z21" s="9">
        <f t="shared" si="5"/>
        <v>83.11</v>
      </c>
      <c r="AA21" s="27"/>
      <c r="AB21" s="42"/>
    </row>
    <row r="22" spans="1:28" x14ac:dyDescent="0.25">
      <c r="A22" s="2" t="s">
        <v>256</v>
      </c>
      <c r="B22" s="2" t="s">
        <v>0</v>
      </c>
      <c r="C22" s="2">
        <v>5</v>
      </c>
      <c r="D22" s="2" t="s">
        <v>63</v>
      </c>
      <c r="E22" s="2" t="s">
        <v>54</v>
      </c>
      <c r="F22" s="2" t="s">
        <v>40</v>
      </c>
      <c r="G22" s="38" t="s">
        <v>1552</v>
      </c>
      <c r="H22" s="29">
        <v>8.4244415052201802</v>
      </c>
      <c r="I22" s="29">
        <v>23.388577683036399</v>
      </c>
      <c r="J22" s="29">
        <f t="shared" si="0"/>
        <v>24.988782695533494</v>
      </c>
      <c r="K22" s="8">
        <v>2.2751603988423401</v>
      </c>
      <c r="L22" s="32">
        <v>0</v>
      </c>
      <c r="M22" s="28">
        <v>1.05030031896777</v>
      </c>
      <c r="N22" s="28">
        <v>1</v>
      </c>
      <c r="O22" s="8">
        <v>76.020444499194696</v>
      </c>
      <c r="P22" s="9">
        <f t="shared" si="1"/>
        <v>76.02</v>
      </c>
      <c r="Q22" s="6">
        <f t="shared" si="2"/>
        <v>76.332128321641392</v>
      </c>
      <c r="R22" s="6">
        <f t="shared" si="3"/>
        <v>77.515276310626845</v>
      </c>
      <c r="S22" s="13">
        <f>R22*Index!$D$19</f>
        <v>95.244456874555752</v>
      </c>
      <c r="U22" s="8">
        <v>2.4029437013147299</v>
      </c>
      <c r="V22" s="6">
        <f t="shared" si="4"/>
        <v>2.4401893286851082</v>
      </c>
      <c r="W22" s="6">
        <f>V22*Index!$H$23</f>
        <v>2.6278170112860364</v>
      </c>
      <c r="Y22" s="8">
        <v>97.87</v>
      </c>
      <c r="Z22" s="9">
        <f t="shared" si="5"/>
        <v>97.87</v>
      </c>
      <c r="AA22" s="27"/>
      <c r="AB22" s="42"/>
    </row>
    <row r="23" spans="1:28" x14ac:dyDescent="0.25">
      <c r="A23" s="2" t="s">
        <v>257</v>
      </c>
      <c r="B23" s="2" t="s">
        <v>0</v>
      </c>
      <c r="C23" s="2">
        <v>5</v>
      </c>
      <c r="D23" s="2" t="s">
        <v>1558</v>
      </c>
      <c r="E23" s="2" t="s">
        <v>54</v>
      </c>
      <c r="F23" s="2" t="s">
        <v>40</v>
      </c>
      <c r="G23" s="38" t="s">
        <v>1552</v>
      </c>
      <c r="H23" s="29">
        <v>8.4244415052201802</v>
      </c>
      <c r="I23" s="29">
        <v>26.786722145448401</v>
      </c>
      <c r="J23" s="29">
        <f t="shared" si="0"/>
        <v>27.496064227523306</v>
      </c>
      <c r="K23" s="8">
        <v>2.3672502475289998</v>
      </c>
      <c r="L23" s="32">
        <v>0</v>
      </c>
      <c r="M23" s="28">
        <v>1.0201453746065401</v>
      </c>
      <c r="N23" s="28">
        <v>1</v>
      </c>
      <c r="O23" s="8">
        <v>85.032826087203901</v>
      </c>
      <c r="P23" s="9">
        <f t="shared" si="1"/>
        <v>85.03</v>
      </c>
      <c r="Q23" s="6">
        <f t="shared" si="2"/>
        <v>85.381460674161431</v>
      </c>
      <c r="R23" s="6">
        <f t="shared" si="3"/>
        <v>86.704873314610936</v>
      </c>
      <c r="S23" s="13">
        <f>R23*Index!$D$19</f>
        <v>106.53588505747403</v>
      </c>
      <c r="U23" s="8">
        <v>2.78992354831942</v>
      </c>
      <c r="V23" s="6">
        <f t="shared" si="4"/>
        <v>2.8331673633183714</v>
      </c>
      <c r="W23" s="6">
        <f>V23*Index!$H$23</f>
        <v>3.0510113726135226</v>
      </c>
      <c r="Y23" s="8">
        <v>109.59</v>
      </c>
      <c r="Z23" s="9">
        <f t="shared" si="5"/>
        <v>109.59</v>
      </c>
      <c r="AA23" s="27"/>
      <c r="AB23" s="42"/>
    </row>
    <row r="24" spans="1:28" x14ac:dyDescent="0.25">
      <c r="A24" s="2" t="s">
        <v>258</v>
      </c>
      <c r="B24" s="2" t="s">
        <v>0</v>
      </c>
      <c r="C24" s="2">
        <v>5</v>
      </c>
      <c r="D24" s="2" t="s">
        <v>1559</v>
      </c>
      <c r="E24" s="2" t="s">
        <v>54</v>
      </c>
      <c r="F24" s="2" t="s">
        <v>218</v>
      </c>
      <c r="G24" s="38" t="s">
        <v>1552</v>
      </c>
      <c r="H24" s="29">
        <v>8.4244415052201802</v>
      </c>
      <c r="I24" s="29">
        <v>41.189231483531202</v>
      </c>
      <c r="J24" s="29">
        <f t="shared" si="0"/>
        <v>41.312807858436322</v>
      </c>
      <c r="K24" s="8">
        <v>2.3048062817858401</v>
      </c>
      <c r="L24" s="32">
        <v>0</v>
      </c>
      <c r="M24" s="28">
        <v>1.0024907725524199</v>
      </c>
      <c r="N24" s="28">
        <v>1</v>
      </c>
      <c r="O24" s="8">
        <v>114.63472477210399</v>
      </c>
      <c r="P24" s="9">
        <f t="shared" si="1"/>
        <v>114.63</v>
      </c>
      <c r="Q24" s="6">
        <f t="shared" si="2"/>
        <v>115.10472714366962</v>
      </c>
      <c r="R24" s="6">
        <f t="shared" si="3"/>
        <v>116.8888504143965</v>
      </c>
      <c r="S24" s="13">
        <f>R24*Index!$D$19</f>
        <v>143.62349722907615</v>
      </c>
      <c r="U24" s="8">
        <v>4.0302725690797896</v>
      </c>
      <c r="V24" s="6">
        <f t="shared" si="4"/>
        <v>4.0927417939005268</v>
      </c>
      <c r="W24" s="6">
        <f>V24*Index!$H$23</f>
        <v>4.4074352683971592</v>
      </c>
      <c r="Y24" s="8">
        <v>148.03</v>
      </c>
      <c r="Z24" s="9">
        <f t="shared" si="5"/>
        <v>148.03</v>
      </c>
      <c r="AA24" s="27"/>
      <c r="AB24" s="42"/>
    </row>
    <row r="25" spans="1:28" x14ac:dyDescent="0.25">
      <c r="A25" s="2" t="s">
        <v>259</v>
      </c>
      <c r="B25" s="2" t="s">
        <v>0</v>
      </c>
      <c r="C25" s="2">
        <v>5</v>
      </c>
      <c r="D25" s="2" t="s">
        <v>1550</v>
      </c>
      <c r="E25" s="2" t="s">
        <v>54</v>
      </c>
      <c r="F25" s="2" t="s">
        <v>218</v>
      </c>
      <c r="G25" s="38" t="s">
        <v>1552</v>
      </c>
      <c r="H25" s="29">
        <v>8.4244415052201802</v>
      </c>
      <c r="I25" s="29">
        <v>32.879647440437097</v>
      </c>
      <c r="J25" s="29">
        <f t="shared" si="0"/>
        <v>31.55930106991854</v>
      </c>
      <c r="K25" s="8">
        <v>2.4778724865508002</v>
      </c>
      <c r="L25" s="32">
        <v>0</v>
      </c>
      <c r="M25" s="28">
        <v>0.96803351909648205</v>
      </c>
      <c r="N25" s="28">
        <v>1</v>
      </c>
      <c r="O25" s="8">
        <v>99.074615636266003</v>
      </c>
      <c r="P25" s="9">
        <f t="shared" si="1"/>
        <v>99.07</v>
      </c>
      <c r="Q25" s="6">
        <f t="shared" si="2"/>
        <v>99.480821560374693</v>
      </c>
      <c r="R25" s="6">
        <f t="shared" si="3"/>
        <v>101.02277429456051</v>
      </c>
      <c r="S25" s="13">
        <f>R25*Index!$D$19</f>
        <v>124.12855539711407</v>
      </c>
      <c r="U25" s="8">
        <v>3.4228056961183899</v>
      </c>
      <c r="V25" s="6">
        <f t="shared" si="4"/>
        <v>3.4758591844082254</v>
      </c>
      <c r="W25" s="6">
        <f>V25*Index!$H$23</f>
        <v>3.7431201695093637</v>
      </c>
      <c r="Y25" s="8">
        <v>127.87</v>
      </c>
      <c r="Z25" s="9">
        <f t="shared" si="5"/>
        <v>127.87</v>
      </c>
      <c r="AA25" s="27"/>
      <c r="AB25" s="42"/>
    </row>
    <row r="26" spans="1:28" x14ac:dyDescent="0.25">
      <c r="A26" s="2" t="s">
        <v>260</v>
      </c>
      <c r="B26" s="2" t="s">
        <v>0</v>
      </c>
      <c r="C26" s="2">
        <v>5</v>
      </c>
      <c r="D26" s="2" t="s">
        <v>225</v>
      </c>
      <c r="E26" s="2" t="s">
        <v>54</v>
      </c>
      <c r="F26" s="2" t="s">
        <v>40</v>
      </c>
      <c r="G26" s="38" t="s">
        <v>1552</v>
      </c>
      <c r="H26" s="29">
        <v>8.4244415052201802</v>
      </c>
      <c r="I26" s="29">
        <v>29.561249216724899</v>
      </c>
      <c r="J26" s="29">
        <f t="shared" si="0"/>
        <v>31.003959675210673</v>
      </c>
      <c r="K26" s="8">
        <v>2.58130654111608</v>
      </c>
      <c r="L26" s="32">
        <v>1</v>
      </c>
      <c r="M26" s="28">
        <v>1.0379803665818901</v>
      </c>
      <c r="N26" s="28">
        <v>1</v>
      </c>
      <c r="O26" s="8">
        <v>101.77678987279501</v>
      </c>
      <c r="P26" s="9">
        <f t="shared" si="1"/>
        <v>101.78</v>
      </c>
      <c r="Q26" s="6">
        <f t="shared" si="2"/>
        <v>102.19407471127347</v>
      </c>
      <c r="R26" s="6">
        <f t="shared" si="3"/>
        <v>103.77808286929822</v>
      </c>
      <c r="S26" s="13">
        <f>R26*Index!$D$19</f>
        <v>127.51405411701893</v>
      </c>
      <c r="U26" s="8">
        <v>4.2811145457198903</v>
      </c>
      <c r="V26" s="6">
        <f t="shared" si="4"/>
        <v>4.3474718211785488</v>
      </c>
      <c r="W26" s="6">
        <f>V26*Index!$H$23</f>
        <v>4.6817516466788556</v>
      </c>
      <c r="Y26" s="8">
        <v>132.19999999999999</v>
      </c>
      <c r="Z26" s="9">
        <f t="shared" si="5"/>
        <v>132.19999999999999</v>
      </c>
      <c r="AA26" s="27"/>
      <c r="AB26" s="42"/>
    </row>
    <row r="27" spans="1:28" x14ac:dyDescent="0.25">
      <c r="A27" s="2" t="s">
        <v>261</v>
      </c>
      <c r="B27" s="2" t="s">
        <v>0</v>
      </c>
      <c r="C27" s="2">
        <v>5</v>
      </c>
      <c r="D27" s="2" t="s">
        <v>60</v>
      </c>
      <c r="E27" s="2" t="s">
        <v>55</v>
      </c>
      <c r="F27" s="2" t="s">
        <v>40</v>
      </c>
      <c r="G27" s="38" t="s">
        <v>1552</v>
      </c>
      <c r="H27" s="29">
        <v>8.4244415052201802</v>
      </c>
      <c r="I27" s="29">
        <v>10.388874332839601</v>
      </c>
      <c r="J27" s="29">
        <f t="shared" si="0"/>
        <v>10.424587141675865</v>
      </c>
      <c r="K27" s="8">
        <v>1.3576610205459601</v>
      </c>
      <c r="L27" s="32">
        <v>1</v>
      </c>
      <c r="M27" s="28">
        <v>1.0018982729649399</v>
      </c>
      <c r="N27" s="28">
        <v>1</v>
      </c>
      <c r="O27" s="8">
        <v>25.590591469044799</v>
      </c>
      <c r="P27" s="9">
        <f t="shared" si="1"/>
        <v>25.59</v>
      </c>
      <c r="Q27" s="6">
        <f t="shared" si="2"/>
        <v>25.695512894067882</v>
      </c>
      <c r="R27" s="6">
        <f t="shared" si="3"/>
        <v>26.093793343925935</v>
      </c>
      <c r="S27" s="13">
        <f>R27*Index!$D$19</f>
        <v>32.061927572570703</v>
      </c>
      <c r="U27" s="8">
        <v>1.9007058385196101</v>
      </c>
      <c r="V27" s="6">
        <f t="shared" si="4"/>
        <v>1.9301667790166641</v>
      </c>
      <c r="W27" s="6">
        <f>V27*Index!$H$23</f>
        <v>2.0785785090094921</v>
      </c>
      <c r="Y27" s="8">
        <v>34.14</v>
      </c>
      <c r="Z27" s="9">
        <f t="shared" si="5"/>
        <v>34.14</v>
      </c>
      <c r="AA27" s="27"/>
      <c r="AB27" s="42"/>
    </row>
    <row r="28" spans="1:28" x14ac:dyDescent="0.25">
      <c r="A28" s="2" t="s">
        <v>262</v>
      </c>
      <c r="B28" s="2" t="s">
        <v>0</v>
      </c>
      <c r="C28" s="2">
        <v>5</v>
      </c>
      <c r="D28" s="2" t="s">
        <v>61</v>
      </c>
      <c r="E28" s="2" t="s">
        <v>55</v>
      </c>
      <c r="F28" s="2" t="s">
        <v>40</v>
      </c>
      <c r="G28" s="38" t="s">
        <v>1552</v>
      </c>
      <c r="H28" s="29">
        <v>8.4244415052201802</v>
      </c>
      <c r="I28" s="29">
        <v>15.524317592027799</v>
      </c>
      <c r="J28" s="29">
        <f t="shared" si="0"/>
        <v>15.989833089469879</v>
      </c>
      <c r="K28" s="8">
        <v>1.68094073480696</v>
      </c>
      <c r="L28" s="32">
        <v>0</v>
      </c>
      <c r="M28" s="28">
        <v>1.01943797987828</v>
      </c>
      <c r="N28" s="28">
        <v>1</v>
      </c>
      <c r="O28" s="8">
        <v>41.0389486769771</v>
      </c>
      <c r="P28" s="9">
        <f t="shared" si="1"/>
        <v>41.04</v>
      </c>
      <c r="Q28" s="6">
        <f t="shared" si="2"/>
        <v>41.207208366552706</v>
      </c>
      <c r="R28" s="6">
        <f t="shared" si="3"/>
        <v>41.845920096234273</v>
      </c>
      <c r="S28" s="13">
        <f>R28*Index!$D$19</f>
        <v>51.416857704414738</v>
      </c>
      <c r="U28" s="8">
        <v>2.36935710139463</v>
      </c>
      <c r="V28" s="6">
        <f t="shared" si="4"/>
        <v>2.4060821364662468</v>
      </c>
      <c r="W28" s="6">
        <f>V28*Index!$H$23</f>
        <v>2.5910872957404716</v>
      </c>
      <c r="Y28" s="8">
        <v>54.01</v>
      </c>
      <c r="Z28" s="9">
        <f t="shared" si="5"/>
        <v>54.01</v>
      </c>
      <c r="AA28" s="27"/>
      <c r="AB28" s="42"/>
    </row>
    <row r="29" spans="1:28" x14ac:dyDescent="0.25">
      <c r="A29" s="2" t="s">
        <v>263</v>
      </c>
      <c r="B29" s="2" t="s">
        <v>0</v>
      </c>
      <c r="C29" s="2">
        <v>5</v>
      </c>
      <c r="D29" s="2" t="s">
        <v>62</v>
      </c>
      <c r="E29" s="2" t="s">
        <v>55</v>
      </c>
      <c r="F29" s="2" t="s">
        <v>40</v>
      </c>
      <c r="G29" s="38" t="s">
        <v>1552</v>
      </c>
      <c r="H29" s="29">
        <v>8.4244415052201802</v>
      </c>
      <c r="I29" s="29">
        <v>20.221865981692201</v>
      </c>
      <c r="J29" s="29">
        <f t="shared" si="0"/>
        <v>21.086180932521916</v>
      </c>
      <c r="K29" s="8">
        <v>1.72495538430699</v>
      </c>
      <c r="L29" s="32">
        <v>0</v>
      </c>
      <c r="M29" s="28">
        <v>1.0301719497783299</v>
      </c>
      <c r="N29" s="28">
        <v>1</v>
      </c>
      <c r="O29" s="8">
        <v>50.904507068234103</v>
      </c>
      <c r="P29" s="9">
        <f t="shared" si="1"/>
        <v>50.9</v>
      </c>
      <c r="Q29" s="6">
        <f t="shared" si="2"/>
        <v>51.113215547213862</v>
      </c>
      <c r="R29" s="6">
        <f t="shared" si="3"/>
        <v>51.905470388195681</v>
      </c>
      <c r="S29" s="13">
        <f>R29*Index!$D$19</f>
        <v>63.777213618269506</v>
      </c>
      <c r="U29" s="8">
        <v>2.86781965257848</v>
      </c>
      <c r="V29" s="6">
        <f t="shared" si="4"/>
        <v>2.9122708571934468</v>
      </c>
      <c r="W29" s="6">
        <f>V29*Index!$H$23</f>
        <v>3.1361971835723361</v>
      </c>
      <c r="Y29" s="8">
        <v>66.91</v>
      </c>
      <c r="Z29" s="9">
        <f t="shared" si="5"/>
        <v>66.91</v>
      </c>
      <c r="AA29" s="27"/>
      <c r="AB29" s="42"/>
    </row>
    <row r="30" spans="1:28" x14ac:dyDescent="0.25">
      <c r="A30" s="2" t="s">
        <v>264</v>
      </c>
      <c r="B30" s="2" t="s">
        <v>0</v>
      </c>
      <c r="C30" s="2">
        <v>5</v>
      </c>
      <c r="D30" s="2" t="s">
        <v>63</v>
      </c>
      <c r="E30" s="2" t="s">
        <v>55</v>
      </c>
      <c r="F30" s="2" t="s">
        <v>40</v>
      </c>
      <c r="G30" s="38" t="s">
        <v>1552</v>
      </c>
      <c r="H30" s="29">
        <v>8.4244415052201802</v>
      </c>
      <c r="I30" s="29">
        <v>25.758292890764299</v>
      </c>
      <c r="J30" s="29">
        <f t="shared" si="0"/>
        <v>27.477695334072884</v>
      </c>
      <c r="K30" s="8">
        <v>1.7125059286733599</v>
      </c>
      <c r="L30" s="32">
        <v>0</v>
      </c>
      <c r="M30" s="28">
        <v>1.05030031896777</v>
      </c>
      <c r="N30" s="28">
        <v>1</v>
      </c>
      <c r="O30" s="8">
        <v>61.482622189331401</v>
      </c>
      <c r="P30" s="9">
        <f t="shared" si="1"/>
        <v>61.48</v>
      </c>
      <c r="Q30" s="6">
        <f t="shared" si="2"/>
        <v>61.734700940307661</v>
      </c>
      <c r="R30" s="6">
        <f t="shared" si="3"/>
        <v>62.691588804882436</v>
      </c>
      <c r="S30" s="13">
        <f>R30*Index!$D$19</f>
        <v>77.030317255095923</v>
      </c>
      <c r="U30" s="8">
        <v>2.71909092345894</v>
      </c>
      <c r="V30" s="6">
        <f t="shared" si="4"/>
        <v>2.7612368327725538</v>
      </c>
      <c r="W30" s="6">
        <f>V30*Index!$H$23</f>
        <v>2.9735500586174557</v>
      </c>
      <c r="Y30" s="8">
        <v>80</v>
      </c>
      <c r="Z30" s="9">
        <f t="shared" si="5"/>
        <v>80</v>
      </c>
      <c r="AA30" s="27"/>
      <c r="AB30" s="42"/>
    </row>
    <row r="31" spans="1:28" x14ac:dyDescent="0.25">
      <c r="A31" s="2" t="s">
        <v>265</v>
      </c>
      <c r="B31" s="2" t="s">
        <v>0</v>
      </c>
      <c r="C31" s="2">
        <v>5</v>
      </c>
      <c r="D31" s="2" t="s">
        <v>1558</v>
      </c>
      <c r="E31" s="2" t="s">
        <v>55</v>
      </c>
      <c r="F31" s="2" t="s">
        <v>40</v>
      </c>
      <c r="G31" s="38" t="s">
        <v>1552</v>
      </c>
      <c r="H31" s="29">
        <v>8.4244415052201802</v>
      </c>
      <c r="I31" s="29">
        <v>31.030379333566501</v>
      </c>
      <c r="J31" s="29">
        <f t="shared" si="0"/>
        <v>31.82521147939778</v>
      </c>
      <c r="K31" s="8">
        <v>1.71032257984653</v>
      </c>
      <c r="L31" s="32">
        <v>0</v>
      </c>
      <c r="M31" s="28">
        <v>1.0201453746065401</v>
      </c>
      <c r="N31" s="28">
        <v>1</v>
      </c>
      <c r="O31" s="8">
        <v>68.839890330579394</v>
      </c>
      <c r="P31" s="9">
        <f t="shared" si="1"/>
        <v>68.84</v>
      </c>
      <c r="Q31" s="6">
        <f t="shared" si="2"/>
        <v>69.122133880934769</v>
      </c>
      <c r="R31" s="6">
        <f t="shared" si="3"/>
        <v>70.193526956089258</v>
      </c>
      <c r="S31" s="13">
        <f>R31*Index!$D$19</f>
        <v>86.248087722105751</v>
      </c>
      <c r="U31" s="8">
        <v>3.1604411695386601</v>
      </c>
      <c r="V31" s="6">
        <f t="shared" si="4"/>
        <v>3.2094280076665096</v>
      </c>
      <c r="W31" s="6">
        <f>V31*Index!$H$23</f>
        <v>3.456202933068492</v>
      </c>
      <c r="Y31" s="8">
        <v>89.7</v>
      </c>
      <c r="Z31" s="9">
        <f t="shared" si="5"/>
        <v>89.7</v>
      </c>
      <c r="AA31" s="27"/>
      <c r="AB31" s="42"/>
    </row>
    <row r="32" spans="1:28" x14ac:dyDescent="0.25">
      <c r="A32" s="2" t="s">
        <v>266</v>
      </c>
      <c r="B32" s="2" t="s">
        <v>0</v>
      </c>
      <c r="C32" s="2">
        <v>5</v>
      </c>
      <c r="D32" s="2" t="s">
        <v>1559</v>
      </c>
      <c r="E32" s="2" t="s">
        <v>55</v>
      </c>
      <c r="F32" s="2" t="s">
        <v>218</v>
      </c>
      <c r="G32" s="38" t="s">
        <v>1552</v>
      </c>
      <c r="H32" s="29">
        <v>8.4244415052201802</v>
      </c>
      <c r="I32" s="29">
        <v>40.559194734253602</v>
      </c>
      <c r="J32" s="29">
        <f t="shared" si="0"/>
        <v>40.681201830916606</v>
      </c>
      <c r="K32" s="8">
        <v>1.5596666135627999</v>
      </c>
      <c r="L32" s="32">
        <v>0</v>
      </c>
      <c r="M32" s="28">
        <v>1.0024907725524199</v>
      </c>
      <c r="N32" s="28">
        <v>1</v>
      </c>
      <c r="O32" s="8">
        <v>76.588432448895304</v>
      </c>
      <c r="P32" s="9">
        <f t="shared" si="1"/>
        <v>76.59</v>
      </c>
      <c r="Q32" s="6">
        <f t="shared" si="2"/>
        <v>76.902445021935776</v>
      </c>
      <c r="R32" s="6">
        <f t="shared" si="3"/>
        <v>78.094432919775784</v>
      </c>
      <c r="S32" s="13">
        <f>R32*Index!$D$19</f>
        <v>95.956077335826535</v>
      </c>
      <c r="U32" s="8">
        <v>4.5722187944627004</v>
      </c>
      <c r="V32" s="6">
        <f t="shared" si="4"/>
        <v>4.6430881857768727</v>
      </c>
      <c r="W32" s="6">
        <f>V32*Index!$H$23</f>
        <v>5.0000981383113716</v>
      </c>
      <c r="Y32" s="8">
        <v>100.96</v>
      </c>
      <c r="Z32" s="9">
        <f t="shared" si="5"/>
        <v>100.96</v>
      </c>
      <c r="AA32" s="27"/>
      <c r="AB32" s="42"/>
    </row>
    <row r="33" spans="1:28" x14ac:dyDescent="0.25">
      <c r="A33" s="2" t="s">
        <v>267</v>
      </c>
      <c r="B33" s="2" t="s">
        <v>0</v>
      </c>
      <c r="C33" s="2">
        <v>5</v>
      </c>
      <c r="D33" s="2" t="s">
        <v>1550</v>
      </c>
      <c r="E33" s="2" t="s">
        <v>55</v>
      </c>
      <c r="F33" s="2" t="s">
        <v>218</v>
      </c>
      <c r="G33" s="38" t="s">
        <v>1552</v>
      </c>
      <c r="H33" s="29">
        <v>8.4244415052201802</v>
      </c>
      <c r="I33" s="29">
        <v>33.1402479912716</v>
      </c>
      <c r="J33" s="29">
        <f t="shared" si="0"/>
        <v>31.811571138221346</v>
      </c>
      <c r="K33" s="8">
        <v>1.6195317733252701</v>
      </c>
      <c r="L33" s="32">
        <v>0</v>
      </c>
      <c r="M33" s="28">
        <v>0.96803351909648205</v>
      </c>
      <c r="N33" s="28">
        <v>1</v>
      </c>
      <c r="O33" s="8">
        <v>65.1635009079707</v>
      </c>
      <c r="P33" s="9">
        <f t="shared" si="1"/>
        <v>65.16</v>
      </c>
      <c r="Q33" s="6">
        <f t="shared" si="2"/>
        <v>65.430671261693377</v>
      </c>
      <c r="R33" s="6">
        <f t="shared" si="3"/>
        <v>66.444846666249632</v>
      </c>
      <c r="S33" s="13">
        <f>R33*Index!$D$19</f>
        <v>81.642014762095172</v>
      </c>
      <c r="U33" s="8">
        <v>3.43448315054694</v>
      </c>
      <c r="V33" s="6">
        <f t="shared" si="4"/>
        <v>3.4877176393804179</v>
      </c>
      <c r="W33" s="6">
        <f>V33*Index!$H$23</f>
        <v>3.7558904284959023</v>
      </c>
      <c r="Y33" s="8">
        <v>85.4</v>
      </c>
      <c r="Z33" s="9">
        <f t="shared" si="5"/>
        <v>85.4</v>
      </c>
      <c r="AA33" s="27"/>
      <c r="AB33" s="42"/>
    </row>
    <row r="34" spans="1:28" x14ac:dyDescent="0.25">
      <c r="A34" s="2" t="s">
        <v>268</v>
      </c>
      <c r="B34" s="2" t="s">
        <v>0</v>
      </c>
      <c r="C34" s="2">
        <v>5</v>
      </c>
      <c r="D34" s="2" t="s">
        <v>225</v>
      </c>
      <c r="E34" s="2" t="s">
        <v>55</v>
      </c>
      <c r="F34" s="2" t="s">
        <v>40</v>
      </c>
      <c r="G34" s="38" t="s">
        <v>1552</v>
      </c>
      <c r="H34" s="29">
        <v>8.4244415052201802</v>
      </c>
      <c r="I34" s="29">
        <v>25.3825801407509</v>
      </c>
      <c r="J34" s="29">
        <f t="shared" si="0"/>
        <v>26.666583215906769</v>
      </c>
      <c r="K34" s="8">
        <v>1.9911383412028201</v>
      </c>
      <c r="L34" s="32">
        <v>1</v>
      </c>
      <c r="M34" s="28">
        <v>1.0379803665818901</v>
      </c>
      <c r="N34" s="28">
        <v>1</v>
      </c>
      <c r="O34" s="8">
        <v>69.871084754331804</v>
      </c>
      <c r="P34" s="9">
        <f t="shared" si="1"/>
        <v>69.87</v>
      </c>
      <c r="Q34" s="6">
        <f t="shared" si="2"/>
        <v>70.157556201824562</v>
      </c>
      <c r="R34" s="6">
        <f t="shared" si="3"/>
        <v>71.244998322952853</v>
      </c>
      <c r="S34" s="13">
        <f>R34*Index!$D$19</f>
        <v>87.540050081302567</v>
      </c>
      <c r="U34" s="8">
        <v>3.1767417696138098</v>
      </c>
      <c r="V34" s="6">
        <f t="shared" si="4"/>
        <v>3.2259812670428243</v>
      </c>
      <c r="W34" s="6">
        <f>V34*Index!$H$23</f>
        <v>3.4740289829040387</v>
      </c>
      <c r="Y34" s="8">
        <v>91.01</v>
      </c>
      <c r="Z34" s="9">
        <f t="shared" si="5"/>
        <v>91.01</v>
      </c>
      <c r="AA34" s="27"/>
      <c r="AB34" s="42"/>
    </row>
    <row r="35" spans="1:28" x14ac:dyDescent="0.25">
      <c r="A35" s="2" t="s">
        <v>269</v>
      </c>
      <c r="B35" s="2" t="s">
        <v>0</v>
      </c>
      <c r="C35" s="2">
        <v>5</v>
      </c>
      <c r="D35" s="2" t="s">
        <v>60</v>
      </c>
      <c r="E35" s="2" t="s">
        <v>56</v>
      </c>
      <c r="F35" s="2" t="s">
        <v>40</v>
      </c>
      <c r="G35" s="38" t="s">
        <v>1552</v>
      </c>
      <c r="H35" s="29">
        <v>8.4244415052201802</v>
      </c>
      <c r="I35" s="29">
        <v>11.182254183110199</v>
      </c>
      <c r="J35" s="29">
        <f t="shared" si="0"/>
        <v>11.219473043467161</v>
      </c>
      <c r="K35" s="8">
        <v>1.38548412822206</v>
      </c>
      <c r="L35" s="32">
        <v>1</v>
      </c>
      <c r="M35" s="28">
        <v>1.0018982729649399</v>
      </c>
      <c r="N35" s="28">
        <v>1</v>
      </c>
      <c r="O35" s="8">
        <v>27.216331823356601</v>
      </c>
      <c r="P35" s="9">
        <f t="shared" si="1"/>
        <v>27.22</v>
      </c>
      <c r="Q35" s="6">
        <f t="shared" si="2"/>
        <v>27.327918783832363</v>
      </c>
      <c r="R35" s="6">
        <f t="shared" si="3"/>
        <v>27.751501524981766</v>
      </c>
      <c r="S35" s="13">
        <f>R35*Index!$D$19</f>
        <v>34.098784342950623</v>
      </c>
      <c r="U35" s="8">
        <v>1.9467447290179101</v>
      </c>
      <c r="V35" s="6">
        <f t="shared" si="4"/>
        <v>1.9769192723176878</v>
      </c>
      <c r="W35" s="6">
        <f>V35*Index!$H$23</f>
        <v>2.1289258307407399</v>
      </c>
      <c r="Y35" s="8">
        <v>36.229999999999997</v>
      </c>
      <c r="Z35" s="9">
        <f t="shared" si="5"/>
        <v>36.229999999999997</v>
      </c>
      <c r="AA35" s="27"/>
      <c r="AB35" s="42"/>
    </row>
    <row r="36" spans="1:28" x14ac:dyDescent="0.25">
      <c r="A36" s="2" t="s">
        <v>270</v>
      </c>
      <c r="B36" s="2" t="s">
        <v>0</v>
      </c>
      <c r="C36" s="2">
        <v>5</v>
      </c>
      <c r="D36" s="2" t="s">
        <v>61</v>
      </c>
      <c r="E36" s="2" t="s">
        <v>56</v>
      </c>
      <c r="F36" s="2" t="s">
        <v>40</v>
      </c>
      <c r="G36" s="38" t="s">
        <v>1552</v>
      </c>
      <c r="H36" s="29">
        <v>8.4244415052201802</v>
      </c>
      <c r="I36" s="29">
        <v>16.690135219058401</v>
      </c>
      <c r="J36" s="29">
        <f t="shared" si="0"/>
        <v>17.178311856076448</v>
      </c>
      <c r="K36" s="8">
        <v>1.68565834366484</v>
      </c>
      <c r="L36" s="32">
        <v>0</v>
      </c>
      <c r="M36" s="28">
        <v>1.01943797987828</v>
      </c>
      <c r="N36" s="28">
        <v>1</v>
      </c>
      <c r="O36" s="8">
        <v>43.157494824262699</v>
      </c>
      <c r="P36" s="9">
        <f t="shared" si="1"/>
        <v>43.16</v>
      </c>
      <c r="Q36" s="6">
        <f t="shared" si="2"/>
        <v>43.334440553042178</v>
      </c>
      <c r="R36" s="6">
        <f t="shared" si="3"/>
        <v>44.006124381614335</v>
      </c>
      <c r="S36" s="13">
        <f>R36*Index!$D$19</f>
        <v>54.071140752760208</v>
      </c>
      <c r="U36" s="8">
        <v>2.6045473749946</v>
      </c>
      <c r="V36" s="6">
        <f t="shared" si="4"/>
        <v>2.6449178593070166</v>
      </c>
      <c r="W36" s="6">
        <f>V36*Index!$H$23</f>
        <v>2.8482872465827951</v>
      </c>
      <c r="Y36" s="8">
        <v>56.92</v>
      </c>
      <c r="Z36" s="9">
        <f t="shared" si="5"/>
        <v>56.92</v>
      </c>
      <c r="AA36" s="27"/>
      <c r="AB36" s="42"/>
    </row>
    <row r="37" spans="1:28" x14ac:dyDescent="0.25">
      <c r="A37" s="2" t="s">
        <v>271</v>
      </c>
      <c r="B37" s="2" t="s">
        <v>0</v>
      </c>
      <c r="C37" s="2">
        <v>5</v>
      </c>
      <c r="D37" s="2" t="s">
        <v>62</v>
      </c>
      <c r="E37" s="2" t="s">
        <v>56</v>
      </c>
      <c r="F37" s="2" t="s">
        <v>40</v>
      </c>
      <c r="G37" s="38" t="s">
        <v>1552</v>
      </c>
      <c r="H37" s="29">
        <v>8.4244415052201802</v>
      </c>
      <c r="I37" s="29">
        <v>21.712528543385801</v>
      </c>
      <c r="J37" s="29">
        <f t="shared" si="0"/>
        <v>22.621819690163374</v>
      </c>
      <c r="K37" s="8">
        <v>1.7710778905786499</v>
      </c>
      <c r="L37" s="32">
        <v>0</v>
      </c>
      <c r="M37" s="28">
        <v>1.0301719497783299</v>
      </c>
      <c r="N37" s="28">
        <v>1</v>
      </c>
      <c r="O37" s="8">
        <v>54.985346788273702</v>
      </c>
      <c r="P37" s="9">
        <f t="shared" si="1"/>
        <v>54.99</v>
      </c>
      <c r="Q37" s="6">
        <f t="shared" si="2"/>
        <v>55.210786710105623</v>
      </c>
      <c r="R37" s="6">
        <f t="shared" si="3"/>
        <v>56.066553904112261</v>
      </c>
      <c r="S37" s="13">
        <f>R37*Index!$D$19</f>
        <v>68.890014066725229</v>
      </c>
      <c r="U37" s="8">
        <v>3.4316273160310402</v>
      </c>
      <c r="V37" s="6">
        <f t="shared" si="4"/>
        <v>3.4848175394295215</v>
      </c>
      <c r="W37" s="6">
        <f>V37*Index!$H$23</f>
        <v>3.7527673380472191</v>
      </c>
      <c r="Y37" s="8">
        <v>72.64</v>
      </c>
      <c r="Z37" s="9">
        <f t="shared" si="5"/>
        <v>72.64</v>
      </c>
      <c r="AA37" s="27"/>
      <c r="AB37" s="42"/>
    </row>
    <row r="38" spans="1:28" x14ac:dyDescent="0.25">
      <c r="A38" s="2" t="s">
        <v>272</v>
      </c>
      <c r="B38" s="2" t="s">
        <v>0</v>
      </c>
      <c r="C38" s="2">
        <v>5</v>
      </c>
      <c r="D38" s="2" t="s">
        <v>63</v>
      </c>
      <c r="E38" s="2" t="s">
        <v>56</v>
      </c>
      <c r="F38" s="2" t="s">
        <v>40</v>
      </c>
      <c r="G38" s="38" t="s">
        <v>1552</v>
      </c>
      <c r="H38" s="29">
        <v>8.4244415052201802</v>
      </c>
      <c r="I38" s="29">
        <v>27.6308130837539</v>
      </c>
      <c r="J38" s="29">
        <f t="shared" si="0"/>
        <v>29.444403890043446</v>
      </c>
      <c r="K38" s="8">
        <v>1.71522300535737</v>
      </c>
      <c r="L38" s="32">
        <v>0</v>
      </c>
      <c r="M38" s="28">
        <v>1.05030031896777</v>
      </c>
      <c r="N38" s="28">
        <v>1</v>
      </c>
      <c r="O38" s="8">
        <v>64.953514808277504</v>
      </c>
      <c r="P38" s="9">
        <f t="shared" si="1"/>
        <v>64.95</v>
      </c>
      <c r="Q38" s="6">
        <f t="shared" si="2"/>
        <v>65.219824218991448</v>
      </c>
      <c r="R38" s="6">
        <f t="shared" si="3"/>
        <v>66.230731494385822</v>
      </c>
      <c r="S38" s="13">
        <f>R38*Index!$D$19</f>
        <v>81.378927481453232</v>
      </c>
      <c r="U38" s="8">
        <v>2.56800129287782</v>
      </c>
      <c r="V38" s="6">
        <f t="shared" si="4"/>
        <v>2.6078053129174266</v>
      </c>
      <c r="W38" s="6">
        <f>V38*Index!$H$23</f>
        <v>2.8083210933059677</v>
      </c>
      <c r="Y38" s="8">
        <v>84.19</v>
      </c>
      <c r="Z38" s="9">
        <f t="shared" si="5"/>
        <v>84.19</v>
      </c>
      <c r="AA38" s="27"/>
      <c r="AB38" s="42"/>
    </row>
    <row r="39" spans="1:28" x14ac:dyDescent="0.25">
      <c r="A39" s="2" t="s">
        <v>273</v>
      </c>
      <c r="B39" s="2" t="s">
        <v>0</v>
      </c>
      <c r="C39" s="2">
        <v>5</v>
      </c>
      <c r="D39" s="2" t="s">
        <v>1558</v>
      </c>
      <c r="E39" s="2" t="s">
        <v>56</v>
      </c>
      <c r="F39" s="2" t="s">
        <v>40</v>
      </c>
      <c r="G39" s="38" t="s">
        <v>1552</v>
      </c>
      <c r="H39" s="29">
        <v>8.4244415052201802</v>
      </c>
      <c r="I39" s="29">
        <v>33.249351148258299</v>
      </c>
      <c r="J39" s="29">
        <f t="shared" si="0"/>
        <v>34.088885312537904</v>
      </c>
      <c r="K39" s="8">
        <v>1.7353047471854199</v>
      </c>
      <c r="L39" s="32">
        <v>0</v>
      </c>
      <c r="M39" s="28">
        <v>1.0201453746065401</v>
      </c>
      <c r="N39" s="28">
        <v>1</v>
      </c>
      <c r="O39" s="8">
        <v>73.773577845500796</v>
      </c>
      <c r="P39" s="9">
        <f t="shared" si="1"/>
        <v>73.77</v>
      </c>
      <c r="Q39" s="6">
        <f t="shared" si="2"/>
        <v>74.076049514667346</v>
      </c>
      <c r="R39" s="6">
        <f t="shared" si="3"/>
        <v>75.224228282144693</v>
      </c>
      <c r="S39" s="13">
        <f>R39*Index!$D$19</f>
        <v>92.429403693659211</v>
      </c>
      <c r="U39" s="8">
        <v>3.6444613756712201</v>
      </c>
      <c r="V39" s="6">
        <f t="shared" si="4"/>
        <v>3.7009505269941241</v>
      </c>
      <c r="W39" s="6">
        <f>V39*Index!$H$23</f>
        <v>3.9855189261087811</v>
      </c>
      <c r="Y39" s="8">
        <v>96.41</v>
      </c>
      <c r="Z39" s="9">
        <f t="shared" si="5"/>
        <v>96.41</v>
      </c>
      <c r="AA39" s="27"/>
      <c r="AB39" s="42"/>
    </row>
    <row r="40" spans="1:28" x14ac:dyDescent="0.25">
      <c r="A40" s="2" t="s">
        <v>274</v>
      </c>
      <c r="B40" s="2" t="s">
        <v>0</v>
      </c>
      <c r="C40" s="2">
        <v>5</v>
      </c>
      <c r="D40" s="2" t="s">
        <v>1559</v>
      </c>
      <c r="E40" s="2" t="s">
        <v>56</v>
      </c>
      <c r="F40" s="2" t="s">
        <v>218</v>
      </c>
      <c r="G40" s="38" t="s">
        <v>1552</v>
      </c>
      <c r="H40" s="29">
        <v>8.4244415052201802</v>
      </c>
      <c r="I40" s="29">
        <v>43.606256982843</v>
      </c>
      <c r="J40" s="29">
        <f t="shared" si="0"/>
        <v>43.735853618520302</v>
      </c>
      <c r="K40" s="8">
        <v>2.1206243827464801</v>
      </c>
      <c r="L40" s="32">
        <v>0</v>
      </c>
      <c r="M40" s="28">
        <v>1.0024907725524199</v>
      </c>
      <c r="N40" s="28">
        <v>1</v>
      </c>
      <c r="O40" s="8">
        <v>110.612393650656</v>
      </c>
      <c r="P40" s="9">
        <f t="shared" si="1"/>
        <v>110.61</v>
      </c>
      <c r="Q40" s="6">
        <f t="shared" si="2"/>
        <v>111.06590446462369</v>
      </c>
      <c r="R40" s="6">
        <f t="shared" si="3"/>
        <v>112.78742598382536</v>
      </c>
      <c r="S40" s="13">
        <f>R40*Index!$D$19</f>
        <v>138.58400100466253</v>
      </c>
      <c r="U40" s="8">
        <v>5.2685638216293498</v>
      </c>
      <c r="V40" s="6">
        <f t="shared" si="4"/>
        <v>5.3502265608646047</v>
      </c>
      <c r="W40" s="6">
        <f>V40*Index!$H$23</f>
        <v>5.7616088250210842</v>
      </c>
      <c r="Y40" s="8">
        <v>144.35</v>
      </c>
      <c r="Z40" s="9">
        <f t="shared" si="5"/>
        <v>144.35</v>
      </c>
      <c r="AA40" s="27"/>
      <c r="AB40" s="42"/>
    </row>
    <row r="41" spans="1:28" x14ac:dyDescent="0.25">
      <c r="A41" s="2" t="s">
        <v>275</v>
      </c>
      <c r="B41" s="2" t="s">
        <v>0</v>
      </c>
      <c r="C41" s="2">
        <v>5</v>
      </c>
      <c r="D41" s="2" t="s">
        <v>1550</v>
      </c>
      <c r="E41" s="2" t="s">
        <v>56</v>
      </c>
      <c r="F41" s="2" t="s">
        <v>218</v>
      </c>
      <c r="G41" s="38" t="s">
        <v>1552</v>
      </c>
      <c r="H41" s="29">
        <v>8.4244415052201802</v>
      </c>
      <c r="I41" s="29">
        <v>35.613883571438699</v>
      </c>
      <c r="J41" s="29">
        <f t="shared" si="0"/>
        <v>34.206133293852766</v>
      </c>
      <c r="K41" s="8">
        <v>2.1009570833217301</v>
      </c>
      <c r="L41" s="32">
        <v>0</v>
      </c>
      <c r="M41" s="28">
        <v>0.96803351909648205</v>
      </c>
      <c r="N41" s="28">
        <v>1</v>
      </c>
      <c r="O41" s="8">
        <v>89.565008090189295</v>
      </c>
      <c r="P41" s="9">
        <f t="shared" si="1"/>
        <v>89.57</v>
      </c>
      <c r="Q41" s="6">
        <f t="shared" si="2"/>
        <v>89.932224623359076</v>
      </c>
      <c r="R41" s="6">
        <f t="shared" si="3"/>
        <v>91.326174105021153</v>
      </c>
      <c r="S41" s="13">
        <f>R41*Index!$D$19</f>
        <v>112.21416300197559</v>
      </c>
      <c r="U41" s="8">
        <v>4.4471666053338597</v>
      </c>
      <c r="V41" s="6">
        <f t="shared" si="4"/>
        <v>4.5160976877165346</v>
      </c>
      <c r="W41" s="6">
        <f>V41*Index!$H$23</f>
        <v>4.8633432614861132</v>
      </c>
      <c r="Y41" s="8">
        <v>117.08</v>
      </c>
      <c r="Z41" s="9">
        <f t="shared" si="5"/>
        <v>117.08</v>
      </c>
      <c r="AA41" s="27"/>
      <c r="AB41" s="42"/>
    </row>
    <row r="42" spans="1:28" x14ac:dyDescent="0.25">
      <c r="A42" s="2" t="s">
        <v>276</v>
      </c>
      <c r="B42" s="2" t="s">
        <v>0</v>
      </c>
      <c r="C42" s="2">
        <v>5</v>
      </c>
      <c r="D42" s="2" t="s">
        <v>225</v>
      </c>
      <c r="E42" s="2" t="s">
        <v>56</v>
      </c>
      <c r="F42" s="2" t="s">
        <v>40</v>
      </c>
      <c r="G42" s="38" t="s">
        <v>1552</v>
      </c>
      <c r="H42" s="29">
        <v>8.4244415052201802</v>
      </c>
      <c r="I42" s="29">
        <v>27.356483001464099</v>
      </c>
      <c r="J42" s="29">
        <f t="shared" si="0"/>
        <v>28.715455630866906</v>
      </c>
      <c r="K42" s="8">
        <v>2.01896144887893</v>
      </c>
      <c r="L42" s="32">
        <v>1</v>
      </c>
      <c r="M42" s="28">
        <v>1.0379803665818901</v>
      </c>
      <c r="N42" s="28">
        <v>1</v>
      </c>
      <c r="O42" s="8">
        <v>74.984020533088497</v>
      </c>
      <c r="P42" s="9">
        <f t="shared" si="1"/>
        <v>74.98</v>
      </c>
      <c r="Q42" s="6">
        <f t="shared" si="2"/>
        <v>75.29145501727416</v>
      </c>
      <c r="R42" s="6">
        <f t="shared" si="3"/>
        <v>76.45847257004192</v>
      </c>
      <c r="S42" s="13">
        <f>R42*Index!$D$19</f>
        <v>93.945942528923325</v>
      </c>
      <c r="U42" s="8">
        <v>3.2337112197436499</v>
      </c>
      <c r="V42" s="6">
        <f t="shared" si="4"/>
        <v>3.283833743649677</v>
      </c>
      <c r="W42" s="6">
        <f>V42*Index!$H$23</f>
        <v>3.53632977259499</v>
      </c>
      <c r="Y42" s="8">
        <v>97.48</v>
      </c>
      <c r="Z42" s="9">
        <f t="shared" si="5"/>
        <v>97.48</v>
      </c>
      <c r="AA42" s="27"/>
      <c r="AB42" s="42"/>
    </row>
    <row r="43" spans="1:28" x14ac:dyDescent="0.25">
      <c r="A43" s="2" t="s">
        <v>277</v>
      </c>
      <c r="B43" s="2" t="s">
        <v>0</v>
      </c>
      <c r="C43" s="2">
        <v>5</v>
      </c>
      <c r="D43" s="2" t="s">
        <v>60</v>
      </c>
      <c r="E43" s="2" t="s">
        <v>57</v>
      </c>
      <c r="F43" s="2" t="s">
        <v>40</v>
      </c>
      <c r="G43" s="38" t="s">
        <v>1552</v>
      </c>
      <c r="H43" s="29">
        <v>8.4244415052201802</v>
      </c>
      <c r="I43" s="29">
        <v>10.795387957324699</v>
      </c>
      <c r="J43" s="29">
        <f t="shared" si="0"/>
        <v>10.831872439984206</v>
      </c>
      <c r="K43" s="8">
        <v>1.48291849520289</v>
      </c>
      <c r="L43" s="32">
        <v>0</v>
      </c>
      <c r="M43" s="28">
        <v>1.0018982729649399</v>
      </c>
      <c r="N43" s="28">
        <v>1</v>
      </c>
      <c r="O43" s="8">
        <v>28.5555440987767</v>
      </c>
      <c r="P43" s="9">
        <f t="shared" si="1"/>
        <v>28.56</v>
      </c>
      <c r="Q43" s="6">
        <f t="shared" si="2"/>
        <v>28.672621829581683</v>
      </c>
      <c r="R43" s="6">
        <f t="shared" si="3"/>
        <v>29.1170474679402</v>
      </c>
      <c r="S43" s="13">
        <f>R43*Index!$D$19</f>
        <v>35.776655955678123</v>
      </c>
      <c r="U43" s="8">
        <v>1.91123765065771</v>
      </c>
      <c r="V43" s="6">
        <f t="shared" si="4"/>
        <v>1.9408618342429047</v>
      </c>
      <c r="W43" s="6">
        <f>V43*Index!$H$23</f>
        <v>2.0900959137164876</v>
      </c>
      <c r="Y43" s="8">
        <v>37.869999999999997</v>
      </c>
      <c r="Z43" s="9">
        <f t="shared" si="5"/>
        <v>37.869999999999997</v>
      </c>
      <c r="AA43" s="27"/>
      <c r="AB43" s="42"/>
    </row>
    <row r="44" spans="1:28" x14ac:dyDescent="0.25">
      <c r="A44" s="2" t="s">
        <v>278</v>
      </c>
      <c r="B44" s="2" t="s">
        <v>0</v>
      </c>
      <c r="C44" s="2">
        <v>5</v>
      </c>
      <c r="D44" s="2" t="s">
        <v>61</v>
      </c>
      <c r="E44" s="2" t="s">
        <v>57</v>
      </c>
      <c r="F44" s="2" t="s">
        <v>40</v>
      </c>
      <c r="G44" s="38" t="s">
        <v>1552</v>
      </c>
      <c r="H44" s="29">
        <v>8.4244415052201802</v>
      </c>
      <c r="I44" s="29">
        <v>15.4250479387663</v>
      </c>
      <c r="J44" s="29">
        <f t="shared" si="0"/>
        <v>15.888633834685759</v>
      </c>
      <c r="K44" s="8">
        <v>1.7720697395993601</v>
      </c>
      <c r="L44" s="32">
        <v>0</v>
      </c>
      <c r="M44" s="28">
        <v>1.01943797987828</v>
      </c>
      <c r="N44" s="28">
        <v>1</v>
      </c>
      <c r="O44" s="8">
        <v>43.084465086446798</v>
      </c>
      <c r="P44" s="9">
        <f t="shared" si="1"/>
        <v>43.08</v>
      </c>
      <c r="Q44" s="6">
        <f t="shared" si="2"/>
        <v>43.261111393301228</v>
      </c>
      <c r="R44" s="6">
        <f t="shared" si="3"/>
        <v>43.931658619897398</v>
      </c>
      <c r="S44" s="13">
        <f>R44*Index!$D$19</f>
        <v>53.97964329099463</v>
      </c>
      <c r="U44" s="8">
        <v>2.3211910469711201</v>
      </c>
      <c r="V44" s="6">
        <f t="shared" si="4"/>
        <v>2.3571695081991728</v>
      </c>
      <c r="W44" s="6">
        <f>V44*Index!$H$23</f>
        <v>2.5384137449155495</v>
      </c>
      <c r="Y44" s="8">
        <v>56.52</v>
      </c>
      <c r="Z44" s="9">
        <f t="shared" si="5"/>
        <v>56.52</v>
      </c>
      <c r="AA44" s="27"/>
      <c r="AB44" s="42"/>
    </row>
    <row r="45" spans="1:28" x14ac:dyDescent="0.25">
      <c r="A45" s="2" t="s">
        <v>279</v>
      </c>
      <c r="B45" s="2" t="s">
        <v>0</v>
      </c>
      <c r="C45" s="2">
        <v>5</v>
      </c>
      <c r="D45" s="2" t="s">
        <v>62</v>
      </c>
      <c r="E45" s="2" t="s">
        <v>57</v>
      </c>
      <c r="F45" s="2" t="s">
        <v>40</v>
      </c>
      <c r="G45" s="38" t="s">
        <v>1552</v>
      </c>
      <c r="H45" s="29">
        <v>8.4244415052201802</v>
      </c>
      <c r="I45" s="29">
        <v>19.1782130913003</v>
      </c>
      <c r="J45" s="29">
        <f t="shared" si="0"/>
        <v>20.011038999535103</v>
      </c>
      <c r="K45" s="8">
        <v>1.8389836004909701</v>
      </c>
      <c r="L45" s="32">
        <v>0</v>
      </c>
      <c r="M45" s="28">
        <v>1.0301719497783299</v>
      </c>
      <c r="N45" s="28">
        <v>1</v>
      </c>
      <c r="O45" s="8">
        <v>52.292382320325899</v>
      </c>
      <c r="P45" s="9">
        <f t="shared" si="1"/>
        <v>52.29</v>
      </c>
      <c r="Q45" s="6">
        <f t="shared" si="2"/>
        <v>52.506781087839236</v>
      </c>
      <c r="R45" s="6">
        <f t="shared" si="3"/>
        <v>53.320636194700747</v>
      </c>
      <c r="S45" s="13">
        <f>R45*Index!$D$19</f>
        <v>65.516054077121609</v>
      </c>
      <c r="U45" s="8">
        <v>2.5389316726925402</v>
      </c>
      <c r="V45" s="6">
        <f t="shared" si="4"/>
        <v>2.5782851136192746</v>
      </c>
      <c r="W45" s="6">
        <f>V45*Index!$H$23</f>
        <v>2.7765310674336563</v>
      </c>
      <c r="Y45" s="8">
        <v>68.290000000000006</v>
      </c>
      <c r="Z45" s="9">
        <f t="shared" si="5"/>
        <v>68.290000000000006</v>
      </c>
      <c r="AA45" s="27"/>
      <c r="AB45" s="42"/>
    </row>
    <row r="46" spans="1:28" x14ac:dyDescent="0.25">
      <c r="A46" s="2" t="s">
        <v>280</v>
      </c>
      <c r="B46" s="2" t="s">
        <v>0</v>
      </c>
      <c r="C46" s="2">
        <v>5</v>
      </c>
      <c r="D46" s="2" t="s">
        <v>63</v>
      </c>
      <c r="E46" s="2" t="s">
        <v>57</v>
      </c>
      <c r="F46" s="2" t="s">
        <v>40</v>
      </c>
      <c r="G46" s="38" t="s">
        <v>1552</v>
      </c>
      <c r="H46" s="29">
        <v>8.4244415052201802</v>
      </c>
      <c r="I46" s="29">
        <v>23.6330473455521</v>
      </c>
      <c r="J46" s="29">
        <f t="shared" si="0"/>
        <v>25.245549260051675</v>
      </c>
      <c r="K46" s="8">
        <v>1.8344606200168601</v>
      </c>
      <c r="L46" s="32">
        <v>0</v>
      </c>
      <c r="M46" s="28">
        <v>1.05030031896777</v>
      </c>
      <c r="N46" s="28">
        <v>1</v>
      </c>
      <c r="O46" s="8">
        <v>61.766272135222401</v>
      </c>
      <c r="P46" s="9">
        <f t="shared" si="1"/>
        <v>61.77</v>
      </c>
      <c r="Q46" s="6">
        <f t="shared" si="2"/>
        <v>62.019513850976814</v>
      </c>
      <c r="R46" s="6">
        <f t="shared" si="3"/>
        <v>62.980816315666956</v>
      </c>
      <c r="S46" s="13">
        <f>R46*Index!$D$19</f>
        <v>77.385696458899076</v>
      </c>
      <c r="U46" s="8">
        <v>2.5240206805991701</v>
      </c>
      <c r="V46" s="6">
        <f t="shared" si="4"/>
        <v>2.5631430011484575</v>
      </c>
      <c r="W46" s="6">
        <f>V46*Index!$H$23</f>
        <v>2.760224668471138</v>
      </c>
      <c r="Y46" s="8">
        <v>80.150000000000006</v>
      </c>
      <c r="Z46" s="9">
        <f t="shared" si="5"/>
        <v>80.150000000000006</v>
      </c>
      <c r="AA46" s="27"/>
      <c r="AB46" s="42"/>
    </row>
    <row r="47" spans="1:28" x14ac:dyDescent="0.25">
      <c r="A47" s="2" t="s">
        <v>281</v>
      </c>
      <c r="B47" s="2" t="s">
        <v>0</v>
      </c>
      <c r="C47" s="2">
        <v>5</v>
      </c>
      <c r="D47" s="2" t="s">
        <v>1558</v>
      </c>
      <c r="E47" s="2" t="s">
        <v>57</v>
      </c>
      <c r="F47" s="2" t="s">
        <v>40</v>
      </c>
      <c r="G47" s="38" t="s">
        <v>1552</v>
      </c>
      <c r="H47" s="29">
        <v>8.4244415052201802</v>
      </c>
      <c r="I47" s="29">
        <v>27.428419787623799</v>
      </c>
      <c r="J47" s="29">
        <f t="shared" si="0"/>
        <v>28.150689109084468</v>
      </c>
      <c r="K47" s="8">
        <v>1.85145447937592</v>
      </c>
      <c r="L47" s="32">
        <v>0</v>
      </c>
      <c r="M47" s="28">
        <v>1.0201453746065401</v>
      </c>
      <c r="N47" s="28">
        <v>1</v>
      </c>
      <c r="O47" s="8">
        <v>67.717189409613695</v>
      </c>
      <c r="P47" s="9">
        <f t="shared" si="1"/>
        <v>67.72</v>
      </c>
      <c r="Q47" s="6">
        <f t="shared" si="2"/>
        <v>67.994829886193116</v>
      </c>
      <c r="R47" s="6">
        <f t="shared" si="3"/>
        <v>69.04874974942912</v>
      </c>
      <c r="S47" s="13">
        <f>R47*Index!$D$19</f>
        <v>84.841478747975472</v>
      </c>
      <c r="U47" s="8">
        <v>2.8830822290231399</v>
      </c>
      <c r="V47" s="6">
        <f t="shared" si="4"/>
        <v>2.927770003572999</v>
      </c>
      <c r="W47" s="6">
        <f>V47*Index!$H$23</f>
        <v>3.1528880690039789</v>
      </c>
      <c r="Y47" s="8">
        <v>87.99</v>
      </c>
      <c r="Z47" s="9">
        <f t="shared" si="5"/>
        <v>87.99</v>
      </c>
      <c r="AA47" s="27"/>
      <c r="AB47" s="42"/>
    </row>
    <row r="48" spans="1:28" x14ac:dyDescent="0.25">
      <c r="A48" s="2" t="s">
        <v>282</v>
      </c>
      <c r="B48" s="2" t="s">
        <v>0</v>
      </c>
      <c r="C48" s="2">
        <v>5</v>
      </c>
      <c r="D48" s="2" t="s">
        <v>1559</v>
      </c>
      <c r="E48" s="2" t="s">
        <v>57</v>
      </c>
      <c r="F48" s="2" t="s">
        <v>218</v>
      </c>
      <c r="G48" s="38" t="s">
        <v>1552</v>
      </c>
      <c r="H48" s="29">
        <v>8.4244415052201802</v>
      </c>
      <c r="I48" s="29">
        <v>40.341678593159699</v>
      </c>
      <c r="J48" s="29">
        <f t="shared" si="0"/>
        <v>40.463143906588755</v>
      </c>
      <c r="K48" s="8">
        <v>1.8569099782944101</v>
      </c>
      <c r="L48" s="32">
        <v>0</v>
      </c>
      <c r="M48" s="28">
        <v>1.0024907725524199</v>
      </c>
      <c r="N48" s="28">
        <v>1</v>
      </c>
      <c r="O48" s="8">
        <v>90.7798451659081</v>
      </c>
      <c r="P48" s="9">
        <f t="shared" si="1"/>
        <v>90.78</v>
      </c>
      <c r="Q48" s="6">
        <f t="shared" si="2"/>
        <v>91.152042531088327</v>
      </c>
      <c r="R48" s="6">
        <f t="shared" si="3"/>
        <v>92.564899190320205</v>
      </c>
      <c r="S48" s="13">
        <f>R48*Index!$D$19</f>
        <v>113.7362074760662</v>
      </c>
      <c r="U48" s="8">
        <v>3.8917107826035502</v>
      </c>
      <c r="V48" s="6">
        <f t="shared" si="4"/>
        <v>3.9520322997339057</v>
      </c>
      <c r="W48" s="6">
        <f>V48*Index!$H$23</f>
        <v>4.2559065332806325</v>
      </c>
      <c r="Y48" s="8">
        <v>117.99</v>
      </c>
      <c r="Z48" s="9">
        <f t="shared" si="5"/>
        <v>117.99</v>
      </c>
      <c r="AA48" s="27"/>
      <c r="AB48" s="42"/>
    </row>
    <row r="49" spans="1:28" x14ac:dyDescent="0.25">
      <c r="A49" s="2" t="s">
        <v>283</v>
      </c>
      <c r="B49" s="2" t="s">
        <v>0</v>
      </c>
      <c r="C49" s="2">
        <v>5</v>
      </c>
      <c r="D49" s="2" t="s">
        <v>1550</v>
      </c>
      <c r="E49" s="2" t="s">
        <v>57</v>
      </c>
      <c r="F49" s="2" t="s">
        <v>218</v>
      </c>
      <c r="G49" s="38" t="s">
        <v>1552</v>
      </c>
      <c r="H49" s="29">
        <v>8.4244415052201802</v>
      </c>
      <c r="I49" s="29">
        <v>32.419700894899201</v>
      </c>
      <c r="J49" s="29">
        <f t="shared" si="0"/>
        <v>31.114057396845219</v>
      </c>
      <c r="K49" s="8">
        <v>1.7611774327483201</v>
      </c>
      <c r="L49" s="32">
        <v>0</v>
      </c>
      <c r="M49" s="28">
        <v>0.96803351909648205</v>
      </c>
      <c r="N49" s="28">
        <v>1</v>
      </c>
      <c r="O49" s="8">
        <v>69.634311991061693</v>
      </c>
      <c r="P49" s="9">
        <f t="shared" si="1"/>
        <v>69.63</v>
      </c>
      <c r="Q49" s="6">
        <f t="shared" si="2"/>
        <v>69.919812670225042</v>
      </c>
      <c r="R49" s="6">
        <f t="shared" si="3"/>
        <v>71.003569766613538</v>
      </c>
      <c r="S49" s="13">
        <f>R49*Index!$D$19</f>
        <v>87.243402338857578</v>
      </c>
      <c r="U49" s="8">
        <v>3.5670284381053698</v>
      </c>
      <c r="V49" s="6">
        <f t="shared" si="4"/>
        <v>3.6223173788960032</v>
      </c>
      <c r="W49" s="6">
        <f>V49*Index!$H$23</f>
        <v>3.9008396261076781</v>
      </c>
      <c r="Y49" s="8">
        <v>91.14</v>
      </c>
      <c r="Z49" s="9">
        <f t="shared" si="5"/>
        <v>91.14</v>
      </c>
      <c r="AA49" s="27"/>
      <c r="AB49" s="42"/>
    </row>
    <row r="50" spans="1:28" x14ac:dyDescent="0.25">
      <c r="A50" s="2" t="s">
        <v>284</v>
      </c>
      <c r="B50" s="2" t="s">
        <v>0</v>
      </c>
      <c r="C50" s="2">
        <v>5</v>
      </c>
      <c r="D50" s="2" t="s">
        <v>225</v>
      </c>
      <c r="E50" s="2" t="s">
        <v>57</v>
      </c>
      <c r="F50" s="2" t="s">
        <v>40</v>
      </c>
      <c r="G50" s="38" t="s">
        <v>1552</v>
      </c>
      <c r="H50" s="29">
        <v>8.4244415052201802</v>
      </c>
      <c r="I50" s="29">
        <v>27.7705604377018</v>
      </c>
      <c r="J50" s="29">
        <f t="shared" si="0"/>
        <v>29.145259879926193</v>
      </c>
      <c r="K50" s="8">
        <v>2.0746636389816202</v>
      </c>
      <c r="L50" s="32">
        <v>1</v>
      </c>
      <c r="M50" s="28">
        <v>1.0379803665818901</v>
      </c>
      <c r="N50" s="28">
        <v>1</v>
      </c>
      <c r="O50" s="8">
        <v>77.944493391160407</v>
      </c>
      <c r="P50" s="9">
        <f t="shared" si="1"/>
        <v>77.94</v>
      </c>
      <c r="Q50" s="6">
        <f t="shared" si="2"/>
        <v>78.264065814064168</v>
      </c>
      <c r="R50" s="6">
        <f t="shared" si="3"/>
        <v>79.477158834182163</v>
      </c>
      <c r="S50" s="13">
        <f>R50*Index!$D$19</f>
        <v>97.655058297930822</v>
      </c>
      <c r="U50" s="8">
        <v>3.6102648488455</v>
      </c>
      <c r="V50" s="6">
        <f t="shared" si="4"/>
        <v>3.6662239540026054</v>
      </c>
      <c r="W50" s="6">
        <f>V50*Index!$H$23</f>
        <v>3.9481222052158365</v>
      </c>
      <c r="Y50" s="8">
        <v>101.6</v>
      </c>
      <c r="Z50" s="9">
        <f t="shared" si="5"/>
        <v>101.6</v>
      </c>
      <c r="AA50" s="27"/>
      <c r="AB50" s="42"/>
    </row>
    <row r="51" spans="1:28" x14ac:dyDescent="0.25">
      <c r="A51" s="2" t="s">
        <v>285</v>
      </c>
      <c r="B51" s="2" t="s">
        <v>0</v>
      </c>
      <c r="C51" s="2">
        <v>5</v>
      </c>
      <c r="D51" s="2" t="s">
        <v>60</v>
      </c>
      <c r="E51" s="2" t="s">
        <v>58</v>
      </c>
      <c r="F51" s="2" t="s">
        <v>40</v>
      </c>
      <c r="G51" s="38" t="s">
        <v>1552</v>
      </c>
      <c r="H51" s="29">
        <v>8.4244415052201802</v>
      </c>
      <c r="I51" s="29">
        <v>9.2457925112843693</v>
      </c>
      <c r="J51" s="29">
        <f t="shared" si="0"/>
        <v>9.2793354388020646</v>
      </c>
      <c r="K51" s="8">
        <v>1.75144670638897</v>
      </c>
      <c r="L51" s="32">
        <v>0</v>
      </c>
      <c r="M51" s="28">
        <v>1.0018982729649399</v>
      </c>
      <c r="N51" s="28">
        <v>1</v>
      </c>
      <c r="O51" s="8">
        <v>31.007221819252599</v>
      </c>
      <c r="P51" s="9">
        <f t="shared" si="1"/>
        <v>31.01</v>
      </c>
      <c r="Q51" s="6">
        <f t="shared" si="2"/>
        <v>31.134351428711536</v>
      </c>
      <c r="R51" s="6">
        <f t="shared" si="3"/>
        <v>31.616933875856567</v>
      </c>
      <c r="S51" s="13">
        <f>R51*Index!$D$19</f>
        <v>38.848312724544421</v>
      </c>
      <c r="U51" s="8">
        <v>1.84572156272538</v>
      </c>
      <c r="V51" s="6">
        <f t="shared" si="4"/>
        <v>1.8743302469476235</v>
      </c>
      <c r="W51" s="6">
        <f>V51*Index!$H$23</f>
        <v>2.0184486710918303</v>
      </c>
      <c r="Y51" s="8">
        <v>40.869999999999997</v>
      </c>
      <c r="Z51" s="9">
        <f t="shared" si="5"/>
        <v>40.869999999999997</v>
      </c>
      <c r="AA51" s="27"/>
      <c r="AB51" s="42"/>
    </row>
    <row r="52" spans="1:28" x14ac:dyDescent="0.25">
      <c r="A52" s="2" t="s">
        <v>286</v>
      </c>
      <c r="B52" s="2" t="s">
        <v>0</v>
      </c>
      <c r="C52" s="2">
        <v>5</v>
      </c>
      <c r="D52" s="2" t="s">
        <v>61</v>
      </c>
      <c r="E52" s="2" t="s">
        <v>58</v>
      </c>
      <c r="F52" s="2" t="s">
        <v>40</v>
      </c>
      <c r="G52" s="38" t="s">
        <v>1552</v>
      </c>
      <c r="H52" s="29">
        <v>8.4244415052201802</v>
      </c>
      <c r="I52" s="29">
        <v>12.5728073754343</v>
      </c>
      <c r="J52" s="29">
        <f t="shared" si="0"/>
        <v>12.980951476675699</v>
      </c>
      <c r="K52" s="8">
        <v>2.0578318235603001</v>
      </c>
      <c r="L52" s="32">
        <v>0</v>
      </c>
      <c r="M52" s="28">
        <v>1.01943797987828</v>
      </c>
      <c r="N52" s="28">
        <v>1</v>
      </c>
      <c r="O52" s="8">
        <v>44.048698873959601</v>
      </c>
      <c r="P52" s="9">
        <f t="shared" si="1"/>
        <v>44.05</v>
      </c>
      <c r="Q52" s="6">
        <f t="shared" si="2"/>
        <v>44.229298539342835</v>
      </c>
      <c r="R52" s="6">
        <f t="shared" si="3"/>
        <v>44.91485266670265</v>
      </c>
      <c r="S52" s="13">
        <f>R52*Index!$D$19</f>
        <v>55.187712041404602</v>
      </c>
      <c r="U52" s="8">
        <v>2.0424033708923299</v>
      </c>
      <c r="V52" s="6">
        <f t="shared" si="4"/>
        <v>2.0740606231411611</v>
      </c>
      <c r="W52" s="6">
        <f>V52*Index!$H$23</f>
        <v>2.2335364407423741</v>
      </c>
      <c r="Y52" s="8">
        <v>57.42</v>
      </c>
      <c r="Z52" s="9">
        <f t="shared" si="5"/>
        <v>57.42</v>
      </c>
      <c r="AA52" s="27"/>
      <c r="AB52" s="42"/>
    </row>
    <row r="53" spans="1:28" x14ac:dyDescent="0.25">
      <c r="A53" s="2" t="s">
        <v>287</v>
      </c>
      <c r="B53" s="2" t="s">
        <v>0</v>
      </c>
      <c r="C53" s="2">
        <v>5</v>
      </c>
      <c r="D53" s="2" t="s">
        <v>62</v>
      </c>
      <c r="E53" s="2" t="s">
        <v>58</v>
      </c>
      <c r="F53" s="2" t="s">
        <v>40</v>
      </c>
      <c r="G53" s="38" t="s">
        <v>1552</v>
      </c>
      <c r="H53" s="29">
        <v>8.4244415052201802</v>
      </c>
      <c r="I53" s="29">
        <v>14.9163897793508</v>
      </c>
      <c r="J53" s="29">
        <f t="shared" si="0"/>
        <v>15.620628168653351</v>
      </c>
      <c r="K53" s="8">
        <v>2.0629829288416199</v>
      </c>
      <c r="L53" s="32">
        <v>0</v>
      </c>
      <c r="M53" s="28">
        <v>1.0301719497783299</v>
      </c>
      <c r="N53" s="28">
        <v>1</v>
      </c>
      <c r="O53" s="8">
        <v>49.604568260008499</v>
      </c>
      <c r="P53" s="9">
        <f t="shared" si="1"/>
        <v>49.6</v>
      </c>
      <c r="Q53" s="6">
        <f t="shared" si="2"/>
        <v>49.80794698987453</v>
      </c>
      <c r="R53" s="6">
        <f t="shared" si="3"/>
        <v>50.579970168217592</v>
      </c>
      <c r="S53" s="13">
        <f>R53*Index!$D$19</f>
        <v>62.148546927680549</v>
      </c>
      <c r="U53" s="8">
        <v>2.1549141281293598</v>
      </c>
      <c r="V53" s="6">
        <f t="shared" si="4"/>
        <v>2.188315297115365</v>
      </c>
      <c r="W53" s="6">
        <f>V53*Index!$H$23</f>
        <v>2.3565762280076257</v>
      </c>
      <c r="Y53" s="8">
        <v>64.510000000000005</v>
      </c>
      <c r="Z53" s="9">
        <f t="shared" si="5"/>
        <v>64.510000000000005</v>
      </c>
      <c r="AA53" s="27"/>
      <c r="AB53" s="42"/>
    </row>
    <row r="54" spans="1:28" x14ac:dyDescent="0.25">
      <c r="A54" s="2" t="s">
        <v>288</v>
      </c>
      <c r="B54" s="2" t="s">
        <v>0</v>
      </c>
      <c r="C54" s="2">
        <v>5</v>
      </c>
      <c r="D54" s="2" t="s">
        <v>63</v>
      </c>
      <c r="E54" s="2" t="s">
        <v>58</v>
      </c>
      <c r="F54" s="2" t="s">
        <v>40</v>
      </c>
      <c r="G54" s="38" t="s">
        <v>1552</v>
      </c>
      <c r="H54" s="29">
        <v>8.4244415052201802</v>
      </c>
      <c r="I54" s="29">
        <v>17.823721833024798</v>
      </c>
      <c r="J54" s="29">
        <f t="shared" si="0"/>
        <v>19.144012821256648</v>
      </c>
      <c r="K54" s="8">
        <v>1.99640340970764</v>
      </c>
      <c r="L54" s="32">
        <v>0</v>
      </c>
      <c r="M54" s="28">
        <v>1.05030031896777</v>
      </c>
      <c r="N54" s="28">
        <v>1</v>
      </c>
      <c r="O54" s="8">
        <v>55.0377562177475</v>
      </c>
      <c r="P54" s="9">
        <f t="shared" si="1"/>
        <v>55.04</v>
      </c>
      <c r="Q54" s="6">
        <f t="shared" si="2"/>
        <v>55.263411018240262</v>
      </c>
      <c r="R54" s="6">
        <f t="shared" si="3"/>
        <v>56.119993889022993</v>
      </c>
      <c r="S54" s="13">
        <f>R54*Index!$D$19</f>
        <v>68.955676766782062</v>
      </c>
      <c r="U54" s="8">
        <v>2.0861029550666101</v>
      </c>
      <c r="V54" s="6">
        <f t="shared" si="4"/>
        <v>2.118437550870143</v>
      </c>
      <c r="W54" s="6">
        <f>V54*Index!$H$23</f>
        <v>2.2813255381800173</v>
      </c>
      <c r="Y54" s="8">
        <v>71.239999999999995</v>
      </c>
      <c r="Z54" s="9">
        <f t="shared" si="5"/>
        <v>71.239999999999995</v>
      </c>
      <c r="AA54" s="27"/>
      <c r="AB54" s="42"/>
    </row>
    <row r="55" spans="1:28" x14ac:dyDescent="0.25">
      <c r="A55" s="2" t="s">
        <v>289</v>
      </c>
      <c r="B55" s="2" t="s">
        <v>0</v>
      </c>
      <c r="C55" s="2">
        <v>5</v>
      </c>
      <c r="D55" s="2" t="s">
        <v>1558</v>
      </c>
      <c r="E55" s="2" t="s">
        <v>58</v>
      </c>
      <c r="F55" s="2" t="s">
        <v>40</v>
      </c>
      <c r="G55" s="38" t="s">
        <v>1552</v>
      </c>
      <c r="H55" s="29">
        <v>8.4244415052201802</v>
      </c>
      <c r="I55" s="29">
        <v>20.026135240394701</v>
      </c>
      <c r="J55" s="29">
        <f t="shared" si="0"/>
        <v>20.59928276670723</v>
      </c>
      <c r="K55" s="8">
        <v>2.00321240878153</v>
      </c>
      <c r="L55" s="32">
        <v>0</v>
      </c>
      <c r="M55" s="28">
        <v>1.0201453746065401</v>
      </c>
      <c r="N55" s="28">
        <v>1</v>
      </c>
      <c r="O55" s="8">
        <v>58.140684610578802</v>
      </c>
      <c r="P55" s="9">
        <f t="shared" si="1"/>
        <v>58.14</v>
      </c>
      <c r="Q55" s="6">
        <f t="shared" si="2"/>
        <v>58.379061417482177</v>
      </c>
      <c r="R55" s="6">
        <f t="shared" si="3"/>
        <v>59.283936869453157</v>
      </c>
      <c r="S55" s="13">
        <f>R55*Index!$D$19</f>
        <v>72.843272155664408</v>
      </c>
      <c r="U55" s="8">
        <v>2.3423399181917</v>
      </c>
      <c r="V55" s="6">
        <f t="shared" si="4"/>
        <v>2.3786461869236715</v>
      </c>
      <c r="W55" s="6">
        <f>V55*Index!$H$23</f>
        <v>2.5615417788900992</v>
      </c>
      <c r="Y55" s="8">
        <v>75.400000000000006</v>
      </c>
      <c r="Z55" s="9">
        <f t="shared" si="5"/>
        <v>75.400000000000006</v>
      </c>
      <c r="AA55" s="27"/>
      <c r="AB55" s="42"/>
    </row>
    <row r="56" spans="1:28" x14ac:dyDescent="0.25">
      <c r="A56" s="2" t="s">
        <v>290</v>
      </c>
      <c r="B56" s="2" t="s">
        <v>0</v>
      </c>
      <c r="C56" s="2">
        <v>5</v>
      </c>
      <c r="D56" s="2" t="s">
        <v>1559</v>
      </c>
      <c r="E56" s="2" t="s">
        <v>58</v>
      </c>
      <c r="F56" s="2" t="s">
        <v>218</v>
      </c>
      <c r="G56" s="38" t="s">
        <v>1552</v>
      </c>
      <c r="H56" s="29">
        <v>8.4244415052201802</v>
      </c>
      <c r="I56" s="29">
        <v>32.918138925771402</v>
      </c>
      <c r="J56" s="29">
        <f t="shared" si="0"/>
        <v>33.021113890355132</v>
      </c>
      <c r="K56" s="8">
        <v>2.1055805790753501</v>
      </c>
      <c r="L56" s="32">
        <v>0</v>
      </c>
      <c r="M56" s="28">
        <v>1.0024907725524199</v>
      </c>
      <c r="N56" s="28">
        <v>1</v>
      </c>
      <c r="O56" s="8">
        <v>87.266956529915007</v>
      </c>
      <c r="P56" s="9">
        <f t="shared" si="1"/>
        <v>87.27</v>
      </c>
      <c r="Q56" s="6">
        <f t="shared" si="2"/>
        <v>87.624751051687653</v>
      </c>
      <c r="R56" s="6">
        <f t="shared" si="3"/>
        <v>88.98293469298882</v>
      </c>
      <c r="S56" s="13">
        <f>R56*Index!$D$19</f>
        <v>109.33498130065878</v>
      </c>
      <c r="U56" s="8">
        <v>5.4445501029413803</v>
      </c>
      <c r="V56" s="6">
        <f t="shared" si="4"/>
        <v>5.5289406295369723</v>
      </c>
      <c r="W56" s="6">
        <f>V56*Index!$H$23</f>
        <v>5.9540643301299632</v>
      </c>
      <c r="Y56" s="8">
        <v>115.29</v>
      </c>
      <c r="Z56" s="9">
        <f t="shared" si="5"/>
        <v>115.29</v>
      </c>
      <c r="AA56" s="27"/>
      <c r="AB56" s="42"/>
    </row>
    <row r="57" spans="1:28" x14ac:dyDescent="0.25">
      <c r="A57" s="2" t="s">
        <v>291</v>
      </c>
      <c r="B57" s="2" t="s">
        <v>0</v>
      </c>
      <c r="C57" s="2">
        <v>5</v>
      </c>
      <c r="D57" s="2" t="s">
        <v>1550</v>
      </c>
      <c r="E57" s="2" t="s">
        <v>58</v>
      </c>
      <c r="F57" s="2" t="s">
        <v>218</v>
      </c>
      <c r="G57" s="38" t="s">
        <v>1552</v>
      </c>
      <c r="H57" s="29">
        <v>8.4244415052201802</v>
      </c>
      <c r="I57" s="29">
        <v>26.0015777254809</v>
      </c>
      <c r="J57" s="29">
        <f t="shared" si="0"/>
        <v>24.901099039158552</v>
      </c>
      <c r="K57" s="8">
        <v>2.2509742251575999</v>
      </c>
      <c r="L57" s="32">
        <v>0</v>
      </c>
      <c r="M57" s="28">
        <v>0.96803351909648205</v>
      </c>
      <c r="N57" s="28">
        <v>1</v>
      </c>
      <c r="O57" s="8">
        <v>75.014932804840996</v>
      </c>
      <c r="P57" s="9">
        <f t="shared" si="1"/>
        <v>75.010000000000005</v>
      </c>
      <c r="Q57" s="6">
        <f t="shared" si="2"/>
        <v>75.322494029340845</v>
      </c>
      <c r="R57" s="6">
        <f t="shared" si="3"/>
        <v>76.489992686795631</v>
      </c>
      <c r="S57" s="13">
        <f>R57*Index!$D$19</f>
        <v>93.984671880655227</v>
      </c>
      <c r="U57" s="8">
        <v>3.0764335894882899</v>
      </c>
      <c r="V57" s="6">
        <f t="shared" si="4"/>
        <v>3.1241183101253585</v>
      </c>
      <c r="W57" s="6">
        <f>V57*Index!$H$23</f>
        <v>3.3643337195648408</v>
      </c>
      <c r="Y57" s="8">
        <v>97.35</v>
      </c>
      <c r="Z57" s="9">
        <f t="shared" si="5"/>
        <v>97.35</v>
      </c>
      <c r="AA57" s="27"/>
      <c r="AB57" s="42"/>
    </row>
    <row r="58" spans="1:28" x14ac:dyDescent="0.25">
      <c r="A58" s="2" t="s">
        <v>292</v>
      </c>
      <c r="B58" s="2" t="s">
        <v>0</v>
      </c>
      <c r="C58" s="2">
        <v>5</v>
      </c>
      <c r="D58" s="2" t="s">
        <v>225</v>
      </c>
      <c r="E58" s="2" t="s">
        <v>58</v>
      </c>
      <c r="F58" s="2" t="s">
        <v>40</v>
      </c>
      <c r="G58" s="38" t="s">
        <v>1552</v>
      </c>
      <c r="H58" s="29">
        <v>8.4244415052201802</v>
      </c>
      <c r="I58" s="29">
        <v>25.336412153880602</v>
      </c>
      <c r="J58" s="29">
        <f t="shared" si="0"/>
        <v>26.618661751970798</v>
      </c>
      <c r="K58" s="8">
        <v>2.3555020474448698</v>
      </c>
      <c r="L58" s="32">
        <v>1</v>
      </c>
      <c r="M58" s="28">
        <v>1.0379803665818901</v>
      </c>
      <c r="N58" s="28">
        <v>1</v>
      </c>
      <c r="O58" s="8">
        <v>82.544101471135207</v>
      </c>
      <c r="P58" s="9">
        <f t="shared" si="1"/>
        <v>82.54</v>
      </c>
      <c r="Q58" s="6">
        <f t="shared" si="2"/>
        <v>82.882532287166867</v>
      </c>
      <c r="R58" s="6">
        <f t="shared" si="3"/>
        <v>84.167211537617959</v>
      </c>
      <c r="S58" s="13">
        <f>R58*Index!$D$19</f>
        <v>103.41781299239541</v>
      </c>
      <c r="U58" s="8">
        <v>3.3401628311190401</v>
      </c>
      <c r="V58" s="6">
        <f t="shared" si="4"/>
        <v>3.3919353550013853</v>
      </c>
      <c r="W58" s="6">
        <f>V58*Index!$H$23</f>
        <v>3.6527433844070383</v>
      </c>
      <c r="Y58" s="8">
        <v>107.07</v>
      </c>
      <c r="Z58" s="9">
        <f t="shared" si="5"/>
        <v>107.07</v>
      </c>
      <c r="AA58" s="27"/>
      <c r="AB58" s="42"/>
    </row>
    <row r="59" spans="1:28" x14ac:dyDescent="0.25">
      <c r="A59" s="2" t="s">
        <v>293</v>
      </c>
      <c r="B59" s="2" t="s">
        <v>0</v>
      </c>
      <c r="C59" s="2">
        <v>5</v>
      </c>
      <c r="D59" s="2" t="s">
        <v>60</v>
      </c>
      <c r="E59" s="2" t="s">
        <v>59</v>
      </c>
      <c r="F59" s="2" t="s">
        <v>40</v>
      </c>
      <c r="G59" s="38" t="s">
        <v>1552</v>
      </c>
      <c r="H59" s="29">
        <v>8.4244415052201802</v>
      </c>
      <c r="I59" s="29">
        <v>9.2559700712698394</v>
      </c>
      <c r="J59" s="29">
        <f t="shared" si="0"/>
        <v>9.2895323185745013</v>
      </c>
      <c r="K59" s="8">
        <v>1.26336143529088</v>
      </c>
      <c r="L59" s="32">
        <v>1</v>
      </c>
      <c r="M59" s="28">
        <v>1.0018982729649399</v>
      </c>
      <c r="N59" s="28">
        <v>1</v>
      </c>
      <c r="O59" s="8">
        <v>22.379151394734301</v>
      </c>
      <c r="P59" s="9">
        <f t="shared" si="1"/>
        <v>22.38</v>
      </c>
      <c r="Q59" s="6">
        <f t="shared" si="2"/>
        <v>22.470905915452711</v>
      </c>
      <c r="R59" s="6">
        <f t="shared" si="3"/>
        <v>22.81920495714223</v>
      </c>
      <c r="S59" s="13">
        <f>R59*Index!$D$19</f>
        <v>28.038380121909242</v>
      </c>
      <c r="U59" s="8">
        <v>1.84723982690066</v>
      </c>
      <c r="V59" s="6">
        <f t="shared" si="4"/>
        <v>1.8758720442176204</v>
      </c>
      <c r="W59" s="6">
        <f>V59*Index!$H$23</f>
        <v>2.0201090181175405</v>
      </c>
      <c r="Y59" s="8">
        <v>30.06</v>
      </c>
      <c r="Z59" s="9">
        <f t="shared" si="5"/>
        <v>30.06</v>
      </c>
      <c r="AA59" s="27"/>
      <c r="AB59" s="42"/>
    </row>
    <row r="60" spans="1:28" x14ac:dyDescent="0.25">
      <c r="A60" s="2" t="s">
        <v>294</v>
      </c>
      <c r="B60" s="2" t="s">
        <v>0</v>
      </c>
      <c r="C60" s="2">
        <v>5</v>
      </c>
      <c r="D60" s="2" t="s">
        <v>61</v>
      </c>
      <c r="E60" s="2" t="s">
        <v>59</v>
      </c>
      <c r="F60" s="2" t="s">
        <v>40</v>
      </c>
      <c r="G60" s="38" t="s">
        <v>1552</v>
      </c>
      <c r="H60" s="29">
        <v>8.4244415052201802</v>
      </c>
      <c r="I60" s="29">
        <v>13.1262315213856</v>
      </c>
      <c r="J60" s="29">
        <f t="shared" si="0"/>
        <v>13.545133070040151</v>
      </c>
      <c r="K60" s="8">
        <v>1.5217772529945199</v>
      </c>
      <c r="L60" s="32">
        <v>0</v>
      </c>
      <c r="M60" s="28">
        <v>1.01943797987828</v>
      </c>
      <c r="N60" s="28">
        <v>1</v>
      </c>
      <c r="O60" s="8">
        <v>33.432798846597997</v>
      </c>
      <c r="P60" s="9">
        <f t="shared" si="1"/>
        <v>33.43</v>
      </c>
      <c r="Q60" s="6">
        <f t="shared" si="2"/>
        <v>33.569873321869046</v>
      </c>
      <c r="R60" s="6">
        <f t="shared" si="3"/>
        <v>34.090206358358017</v>
      </c>
      <c r="S60" s="13">
        <f>R60*Index!$D$19</f>
        <v>41.887268469921032</v>
      </c>
      <c r="U60" s="8">
        <v>2.25980281363297</v>
      </c>
      <c r="V60" s="6">
        <f t="shared" si="4"/>
        <v>2.2948297572442811</v>
      </c>
      <c r="W60" s="6">
        <f>V60*Index!$H$23</f>
        <v>2.4712806515473917</v>
      </c>
      <c r="Y60" s="8">
        <v>44.36</v>
      </c>
      <c r="Z60" s="9">
        <f t="shared" si="5"/>
        <v>44.36</v>
      </c>
      <c r="AA60" s="27"/>
      <c r="AB60" s="42"/>
    </row>
    <row r="61" spans="1:28" x14ac:dyDescent="0.25">
      <c r="A61" s="2" t="s">
        <v>295</v>
      </c>
      <c r="B61" s="2" t="s">
        <v>0</v>
      </c>
      <c r="C61" s="2">
        <v>5</v>
      </c>
      <c r="D61" s="2" t="s">
        <v>62</v>
      </c>
      <c r="E61" s="2" t="s">
        <v>59</v>
      </c>
      <c r="F61" s="2" t="s">
        <v>40</v>
      </c>
      <c r="G61" s="38" t="s">
        <v>1552</v>
      </c>
      <c r="H61" s="29">
        <v>8.4244415052201802</v>
      </c>
      <c r="I61" s="29">
        <v>16.199360935083298</v>
      </c>
      <c r="J61" s="29">
        <f t="shared" si="0"/>
        <v>16.942309065663654</v>
      </c>
      <c r="K61" s="8">
        <v>1.6008509563523601</v>
      </c>
      <c r="L61" s="32">
        <v>0</v>
      </c>
      <c r="M61" s="28">
        <v>1.0301719497783299</v>
      </c>
      <c r="N61" s="28">
        <v>1</v>
      </c>
      <c r="O61" s="8">
        <v>40.608386910951303</v>
      </c>
      <c r="P61" s="9">
        <f t="shared" si="1"/>
        <v>40.61</v>
      </c>
      <c r="Q61" s="6">
        <f t="shared" si="2"/>
        <v>40.7748812972862</v>
      </c>
      <c r="R61" s="6">
        <f t="shared" si="3"/>
        <v>41.406891957394137</v>
      </c>
      <c r="S61" s="13">
        <f>R61*Index!$D$19</f>
        <v>50.877415692121438</v>
      </c>
      <c r="U61" s="8">
        <v>2.32024093752961</v>
      </c>
      <c r="V61" s="6">
        <f t="shared" si="4"/>
        <v>2.356204672061319</v>
      </c>
      <c r="W61" s="6">
        <f>V61*Index!$H$23</f>
        <v>2.5373747219240337</v>
      </c>
      <c r="Y61" s="8">
        <v>53.41</v>
      </c>
      <c r="Z61" s="9">
        <f t="shared" si="5"/>
        <v>53.41</v>
      </c>
      <c r="AA61" s="27"/>
      <c r="AB61" s="42"/>
    </row>
    <row r="62" spans="1:28" x14ac:dyDescent="0.25">
      <c r="A62" s="2" t="s">
        <v>296</v>
      </c>
      <c r="B62" s="2" t="s">
        <v>0</v>
      </c>
      <c r="C62" s="2">
        <v>5</v>
      </c>
      <c r="D62" s="2" t="s">
        <v>63</v>
      </c>
      <c r="E62" s="2" t="s">
        <v>59</v>
      </c>
      <c r="F62" s="2" t="s">
        <v>40</v>
      </c>
      <c r="G62" s="38" t="s">
        <v>1552</v>
      </c>
      <c r="H62" s="29">
        <v>8.4244415052201802</v>
      </c>
      <c r="I62" s="29">
        <v>19.861874843991</v>
      </c>
      <c r="J62" s="29">
        <f t="shared" si="0"/>
        <v>21.28468557877957</v>
      </c>
      <c r="K62" s="8">
        <v>1.6133897658630501</v>
      </c>
      <c r="L62" s="32">
        <v>0</v>
      </c>
      <c r="M62" s="28">
        <v>1.05030031896777</v>
      </c>
      <c r="N62" s="28">
        <v>1</v>
      </c>
      <c r="O62" s="8">
        <v>47.932401590049601</v>
      </c>
      <c r="P62" s="9">
        <f t="shared" si="1"/>
        <v>47.93</v>
      </c>
      <c r="Q62" s="6">
        <f t="shared" si="2"/>
        <v>48.128924436568802</v>
      </c>
      <c r="R62" s="6">
        <f t="shared" si="3"/>
        <v>48.874922765335619</v>
      </c>
      <c r="S62" s="13">
        <f>R62*Index!$D$19</f>
        <v>60.053523577933397</v>
      </c>
      <c r="U62" s="8">
        <v>2.2926921037502499</v>
      </c>
      <c r="V62" s="6">
        <f t="shared" si="4"/>
        <v>2.3282288313583788</v>
      </c>
      <c r="W62" s="6">
        <f>V62*Index!$H$23</f>
        <v>2.5072478013445436</v>
      </c>
      <c r="Y62" s="8">
        <v>62.56</v>
      </c>
      <c r="Z62" s="9">
        <f t="shared" si="5"/>
        <v>62.56</v>
      </c>
      <c r="AA62" s="27"/>
      <c r="AB62" s="42"/>
    </row>
    <row r="63" spans="1:28" x14ac:dyDescent="0.25">
      <c r="A63" s="2" t="s">
        <v>297</v>
      </c>
      <c r="B63" s="2" t="s">
        <v>0</v>
      </c>
      <c r="C63" s="2">
        <v>5</v>
      </c>
      <c r="D63" s="2" t="s">
        <v>1558</v>
      </c>
      <c r="E63" s="2" t="s">
        <v>59</v>
      </c>
      <c r="F63" s="2" t="s">
        <v>40</v>
      </c>
      <c r="G63" s="38" t="s">
        <v>1552</v>
      </c>
      <c r="H63" s="29">
        <v>8.4244415052201802</v>
      </c>
      <c r="I63" s="29">
        <v>22.926356634707702</v>
      </c>
      <c r="J63" s="29">
        <f t="shared" si="0"/>
        <v>23.557930207450568</v>
      </c>
      <c r="K63" s="8">
        <v>1.61585884481968</v>
      </c>
      <c r="L63" s="32">
        <v>0</v>
      </c>
      <c r="M63" s="28">
        <v>1.0201453746065401</v>
      </c>
      <c r="N63" s="28">
        <v>1</v>
      </c>
      <c r="O63" s="8">
        <v>51.678998210229899</v>
      </c>
      <c r="P63" s="9">
        <f t="shared" si="1"/>
        <v>51.68</v>
      </c>
      <c r="Q63" s="6">
        <f t="shared" si="2"/>
        <v>51.890882102891844</v>
      </c>
      <c r="R63" s="6">
        <f t="shared" si="3"/>
        <v>52.695190775486672</v>
      </c>
      <c r="S63" s="13">
        <f>R63*Index!$D$19</f>
        <v>64.747557696885437</v>
      </c>
      <c r="U63" s="8">
        <v>2.38405691884316</v>
      </c>
      <c r="V63" s="6">
        <f t="shared" si="4"/>
        <v>2.421009801085229</v>
      </c>
      <c r="W63" s="6">
        <f>V63*Index!$H$23</f>
        <v>2.6071627578217975</v>
      </c>
      <c r="Y63" s="8">
        <v>67.349999999999994</v>
      </c>
      <c r="Z63" s="9">
        <f t="shared" si="5"/>
        <v>67.349999999999994</v>
      </c>
      <c r="AA63" s="27"/>
      <c r="AB63" s="42"/>
    </row>
    <row r="64" spans="1:28" x14ac:dyDescent="0.25">
      <c r="A64" s="2" t="s">
        <v>298</v>
      </c>
      <c r="B64" s="2" t="s">
        <v>0</v>
      </c>
      <c r="C64" s="2">
        <v>5</v>
      </c>
      <c r="D64" s="2" t="s">
        <v>1559</v>
      </c>
      <c r="E64" s="2" t="s">
        <v>59</v>
      </c>
      <c r="F64" s="2" t="s">
        <v>218</v>
      </c>
      <c r="G64" s="38" t="s">
        <v>1552</v>
      </c>
      <c r="H64" s="29">
        <v>8.4244415052201802</v>
      </c>
      <c r="I64" s="29">
        <v>34.335338152463002</v>
      </c>
      <c r="J64" s="29">
        <f t="shared" si="0"/>
        <v>34.441843037981883</v>
      </c>
      <c r="K64" s="8">
        <v>1.5532060502087901</v>
      </c>
      <c r="L64" s="32">
        <v>0</v>
      </c>
      <c r="M64" s="28">
        <v>1.0024907725524199</v>
      </c>
      <c r="N64" s="28">
        <v>1</v>
      </c>
      <c r="O64" s="8">
        <v>66.580172502472806</v>
      </c>
      <c r="P64" s="9">
        <f t="shared" si="1"/>
        <v>66.58</v>
      </c>
      <c r="Q64" s="6">
        <f t="shared" si="2"/>
        <v>66.853151209732943</v>
      </c>
      <c r="R64" s="6">
        <f t="shared" si="3"/>
        <v>67.889375053483803</v>
      </c>
      <c r="S64" s="13">
        <f>R64*Index!$D$19</f>
        <v>83.416933568172297</v>
      </c>
      <c r="U64" s="8">
        <v>3.73548310795349</v>
      </c>
      <c r="V64" s="6">
        <f t="shared" si="4"/>
        <v>3.7933830961267696</v>
      </c>
      <c r="W64" s="6">
        <f>V64*Index!$H$23</f>
        <v>4.0850586932523916</v>
      </c>
      <c r="Y64" s="8">
        <v>87.5</v>
      </c>
      <c r="Z64" s="9">
        <f t="shared" si="5"/>
        <v>87.5</v>
      </c>
      <c r="AA64" s="27"/>
      <c r="AB64" s="42"/>
    </row>
    <row r="65" spans="1:28" x14ac:dyDescent="0.25">
      <c r="A65" s="2" t="s">
        <v>299</v>
      </c>
      <c r="B65" s="2" t="s">
        <v>0</v>
      </c>
      <c r="C65" s="2">
        <v>5</v>
      </c>
      <c r="D65" s="2" t="s">
        <v>1550</v>
      </c>
      <c r="E65" s="2" t="s">
        <v>59</v>
      </c>
      <c r="F65" s="2" t="s">
        <v>218</v>
      </c>
      <c r="G65" s="38" t="s">
        <v>1552</v>
      </c>
      <c r="H65" s="29">
        <v>8.4244415052201802</v>
      </c>
      <c r="I65" s="29">
        <v>27.5185520580253</v>
      </c>
      <c r="J65" s="29">
        <f t="shared" si="0"/>
        <v>26.369581040670546</v>
      </c>
      <c r="K65" s="8">
        <v>1.6121571827980801</v>
      </c>
      <c r="L65" s="32">
        <v>0</v>
      </c>
      <c r="M65" s="28">
        <v>0.96803351909648205</v>
      </c>
      <c r="N65" s="28">
        <v>1</v>
      </c>
      <c r="O65" s="8">
        <v>56.093433365796002</v>
      </c>
      <c r="P65" s="9">
        <f t="shared" si="1"/>
        <v>56.09</v>
      </c>
      <c r="Q65" s="6">
        <f t="shared" si="2"/>
        <v>56.323416442595764</v>
      </c>
      <c r="R65" s="6">
        <f t="shared" si="3"/>
        <v>57.196429397456001</v>
      </c>
      <c r="S65" s="13">
        <f>R65*Index!$D$19</f>
        <v>70.278313029476152</v>
      </c>
      <c r="U65" s="8">
        <v>3.1342930480553002</v>
      </c>
      <c r="V65" s="6">
        <f t="shared" si="4"/>
        <v>3.1828745903001576</v>
      </c>
      <c r="W65" s="6">
        <f>V65*Index!$H$23</f>
        <v>3.4276078068449554</v>
      </c>
      <c r="Y65" s="8">
        <v>73.709999999999994</v>
      </c>
      <c r="Z65" s="9">
        <f t="shared" si="5"/>
        <v>73.709999999999994</v>
      </c>
      <c r="AA65" s="27"/>
      <c r="AB65" s="42"/>
    </row>
    <row r="66" spans="1:28" x14ac:dyDescent="0.25">
      <c r="A66" s="2" t="s">
        <v>300</v>
      </c>
      <c r="B66" s="2" t="s">
        <v>0</v>
      </c>
      <c r="C66" s="2">
        <v>5</v>
      </c>
      <c r="D66" s="2" t="s">
        <v>225</v>
      </c>
      <c r="E66" s="2" t="s">
        <v>59</v>
      </c>
      <c r="F66" s="2" t="s">
        <v>40</v>
      </c>
      <c r="G66" s="38" t="s">
        <v>1552</v>
      </c>
      <c r="H66" s="29">
        <v>8.4244415052201802</v>
      </c>
      <c r="I66" s="29">
        <v>24.0297159121871</v>
      </c>
      <c r="J66" s="29">
        <f t="shared" si="0"/>
        <v>25.262336708006593</v>
      </c>
      <c r="K66" s="8">
        <v>1.89683875594775</v>
      </c>
      <c r="L66" s="32">
        <v>1</v>
      </c>
      <c r="M66" s="28">
        <v>1.0379803665818901</v>
      </c>
      <c r="N66" s="28">
        <v>1</v>
      </c>
      <c r="O66" s="8">
        <v>63.898386477864797</v>
      </c>
      <c r="P66" s="9">
        <f t="shared" si="1"/>
        <v>63.9</v>
      </c>
      <c r="Q66" s="6">
        <f t="shared" si="2"/>
        <v>64.160369862424048</v>
      </c>
      <c r="R66" s="6">
        <f t="shared" si="3"/>
        <v>65.154855595291622</v>
      </c>
      <c r="S66" s="13">
        <f>R66*Index!$D$19</f>
        <v>80.056978821127004</v>
      </c>
      <c r="U66" s="8">
        <v>3.0238539224733798</v>
      </c>
      <c r="V66" s="6">
        <f t="shared" si="4"/>
        <v>3.0707236582717172</v>
      </c>
      <c r="W66" s="6">
        <f>V66*Index!$H$23</f>
        <v>3.3068335195585155</v>
      </c>
      <c r="Y66" s="8">
        <v>83.36</v>
      </c>
      <c r="Z66" s="9">
        <f t="shared" si="5"/>
        <v>83.36</v>
      </c>
      <c r="AA66" s="27"/>
      <c r="AB66" s="42"/>
    </row>
    <row r="67" spans="1:28" x14ac:dyDescent="0.25">
      <c r="A67" s="2" t="s">
        <v>301</v>
      </c>
      <c r="B67" s="2" t="s">
        <v>51</v>
      </c>
      <c r="C67" s="2">
        <v>5</v>
      </c>
      <c r="D67" s="2" t="s">
        <v>60</v>
      </c>
      <c r="E67" s="2" t="s">
        <v>52</v>
      </c>
      <c r="F67" s="2" t="s">
        <v>40</v>
      </c>
      <c r="G67" s="38" t="s">
        <v>1552</v>
      </c>
      <c r="H67" s="29">
        <v>8.4244415052201802</v>
      </c>
      <c r="I67" s="29">
        <v>6.9131662667427296</v>
      </c>
      <c r="J67" s="29">
        <f t="shared" ref="J67:J130" si="6">(H67+I67)*M67*N67-H67</f>
        <v>6.9371218533046619</v>
      </c>
      <c r="K67" s="8">
        <v>1.2587502235454899</v>
      </c>
      <c r="L67" s="32">
        <v>1</v>
      </c>
      <c r="M67" s="28">
        <v>1.0018982729649399</v>
      </c>
      <c r="N67" s="28">
        <v>0.99966424983997204</v>
      </c>
      <c r="O67" s="8">
        <v>19.336371311551236</v>
      </c>
      <c r="P67" s="9">
        <f t="shared" ref="P67:P130" si="7">ROUND(K67*SUM(H67:I67)*M67*$N67,2)</f>
        <v>19.34</v>
      </c>
      <c r="Q67" s="6">
        <f t="shared" ref="Q67:Q130" si="8">O67*(1.0041)</f>
        <v>19.415650433928597</v>
      </c>
      <c r="R67" s="6">
        <f t="shared" ref="R67:R130" si="9">Q67*(1.0155)</f>
        <v>19.716593015654492</v>
      </c>
      <c r="S67" s="13">
        <f>R67*Index!$D$19</f>
        <v>24.226143317445985</v>
      </c>
      <c r="U67" s="8">
        <v>1.6489807361101501</v>
      </c>
      <c r="V67" s="6">
        <f t="shared" ref="V67:V130" si="10">U67*(1.0155)</f>
        <v>1.6745399375198575</v>
      </c>
      <c r="W67" s="6">
        <f>V67*Index!$H$23</f>
        <v>1.8032963599032201</v>
      </c>
      <c r="Y67" s="8">
        <v>26.03</v>
      </c>
      <c r="Z67" s="9">
        <f t="shared" ref="Z67:Z130" si="11">ROUND(S67+W67,2)</f>
        <v>26.03</v>
      </c>
      <c r="AA67" s="27"/>
      <c r="AB67" s="43"/>
    </row>
    <row r="68" spans="1:28" x14ac:dyDescent="0.25">
      <c r="A68" s="2" t="s">
        <v>302</v>
      </c>
      <c r="B68" s="2" t="s">
        <v>51</v>
      </c>
      <c r="C68" s="2">
        <v>5</v>
      </c>
      <c r="D68" s="2" t="s">
        <v>61</v>
      </c>
      <c r="E68" s="2" t="s">
        <v>52</v>
      </c>
      <c r="F68" s="2" t="s">
        <v>40</v>
      </c>
      <c r="G68" s="38" t="s">
        <v>1552</v>
      </c>
      <c r="H68" s="29">
        <v>8.4244415052201802</v>
      </c>
      <c r="I68" s="29">
        <v>9.9346942767952395</v>
      </c>
      <c r="J68" s="29">
        <f t="shared" si="6"/>
        <v>10.100376552431296</v>
      </c>
      <c r="K68" s="8">
        <v>1.53565477916352</v>
      </c>
      <c r="L68" s="32">
        <v>0</v>
      </c>
      <c r="M68" s="28">
        <v>1.01943797987828</v>
      </c>
      <c r="N68" s="28">
        <v>0.98978509119069702</v>
      </c>
      <c r="O68" s="8">
        <v>28.447725383367189</v>
      </c>
      <c r="P68" s="9">
        <f t="shared" si="7"/>
        <v>28.45</v>
      </c>
      <c r="Q68" s="6">
        <f t="shared" si="8"/>
        <v>28.564361057438994</v>
      </c>
      <c r="R68" s="6">
        <f t="shared" si="9"/>
        <v>29.007108653829299</v>
      </c>
      <c r="S68" s="13">
        <f>R68*Index!$D$19</f>
        <v>35.641572096885376</v>
      </c>
      <c r="U68" s="8">
        <v>1.79919835767817</v>
      </c>
      <c r="V68" s="6">
        <f t="shared" si="10"/>
        <v>1.8270859322221817</v>
      </c>
      <c r="W68" s="6">
        <f>V68*Index!$H$23</f>
        <v>1.9675717114794526</v>
      </c>
      <c r="Y68" s="8">
        <v>37.61</v>
      </c>
      <c r="Z68" s="9">
        <f t="shared" si="11"/>
        <v>37.61</v>
      </c>
      <c r="AA68" s="27"/>
      <c r="AB68" s="43"/>
    </row>
    <row r="69" spans="1:28" x14ac:dyDescent="0.25">
      <c r="A69" s="2" t="s">
        <v>303</v>
      </c>
      <c r="B69" s="2" t="s">
        <v>51</v>
      </c>
      <c r="C69" s="2">
        <v>5</v>
      </c>
      <c r="D69" s="2" t="s">
        <v>62</v>
      </c>
      <c r="E69" s="2" t="s">
        <v>52</v>
      </c>
      <c r="F69" s="2" t="s">
        <v>40</v>
      </c>
      <c r="G69" s="38" t="s">
        <v>1552</v>
      </c>
      <c r="H69" s="29">
        <v>8.4244415052201802</v>
      </c>
      <c r="I69" s="29">
        <v>12.422891599954299</v>
      </c>
      <c r="J69" s="29">
        <f t="shared" si="6"/>
        <v>11.884032756625523</v>
      </c>
      <c r="K69" s="8">
        <v>1.63822086325829</v>
      </c>
      <c r="L69" s="32">
        <v>0</v>
      </c>
      <c r="M69" s="28">
        <v>1.0301719497783299</v>
      </c>
      <c r="N69" s="28">
        <v>0.94562091814412297</v>
      </c>
      <c r="O69" s="8">
        <v>33.269766236699674</v>
      </c>
      <c r="P69" s="9">
        <f t="shared" si="7"/>
        <v>33.270000000000003</v>
      </c>
      <c r="Q69" s="6">
        <f t="shared" si="8"/>
        <v>33.406172278270141</v>
      </c>
      <c r="R69" s="6">
        <f t="shared" si="9"/>
        <v>33.923967948583332</v>
      </c>
      <c r="S69" s="13">
        <f>R69*Index!$D$19</f>
        <v>41.683008254331639</v>
      </c>
      <c r="U69" s="8">
        <v>2.0266887902113502</v>
      </c>
      <c r="V69" s="6">
        <f t="shared" si="10"/>
        <v>2.0581024664596264</v>
      </c>
      <c r="W69" s="6">
        <f>V69*Index!$H$23</f>
        <v>2.2163512514197485</v>
      </c>
      <c r="Y69" s="8">
        <v>43.9</v>
      </c>
      <c r="Z69" s="9">
        <f t="shared" si="11"/>
        <v>43.9</v>
      </c>
      <c r="AA69" s="27"/>
      <c r="AB69" s="43"/>
    </row>
    <row r="70" spans="1:28" x14ac:dyDescent="0.25">
      <c r="A70" s="2" t="s">
        <v>304</v>
      </c>
      <c r="B70" s="2" t="s">
        <v>51</v>
      </c>
      <c r="C70" s="2">
        <v>5</v>
      </c>
      <c r="D70" s="2" t="s">
        <v>63</v>
      </c>
      <c r="E70" s="2" t="s">
        <v>52</v>
      </c>
      <c r="F70" s="2" t="s">
        <v>40</v>
      </c>
      <c r="G70" s="38" t="s">
        <v>1552</v>
      </c>
      <c r="H70" s="29">
        <v>8.4244415052201802</v>
      </c>
      <c r="I70" s="29">
        <v>15.3688598275217</v>
      </c>
      <c r="J70" s="29">
        <f t="shared" si="6"/>
        <v>16.268796005455407</v>
      </c>
      <c r="K70" s="8">
        <v>1.7227046512587001</v>
      </c>
      <c r="L70" s="32">
        <v>0</v>
      </c>
      <c r="M70" s="28">
        <v>1.05030031896777</v>
      </c>
      <c r="N70" s="28">
        <v>0.98812032260407401</v>
      </c>
      <c r="O70" s="8">
        <v>42.539155114276468</v>
      </c>
      <c r="P70" s="9">
        <f t="shared" si="7"/>
        <v>42.54</v>
      </c>
      <c r="Q70" s="6">
        <f t="shared" si="8"/>
        <v>42.713565650245002</v>
      </c>
      <c r="R70" s="6">
        <f t="shared" si="9"/>
        <v>43.375625917823804</v>
      </c>
      <c r="S70" s="13">
        <f>R70*Index!$D$19</f>
        <v>53.296435602986548</v>
      </c>
      <c r="U70" s="8">
        <v>1.9933273392941799</v>
      </c>
      <c r="V70" s="6">
        <f t="shared" si="10"/>
        <v>2.0242239130532398</v>
      </c>
      <c r="W70" s="6">
        <f>V70*Index!$H$23</f>
        <v>2.1798677548678489</v>
      </c>
      <c r="Y70" s="8">
        <v>55.48</v>
      </c>
      <c r="Z70" s="9">
        <f t="shared" si="11"/>
        <v>55.48</v>
      </c>
      <c r="AA70" s="27"/>
      <c r="AB70" s="43"/>
    </row>
    <row r="71" spans="1:28" x14ac:dyDescent="0.25">
      <c r="A71" s="2" t="s">
        <v>305</v>
      </c>
      <c r="B71" s="2" t="s">
        <v>51</v>
      </c>
      <c r="C71" s="2">
        <v>5</v>
      </c>
      <c r="D71" s="2" t="s">
        <v>1558</v>
      </c>
      <c r="E71" s="2" t="s">
        <v>52</v>
      </c>
      <c r="F71" s="2" t="s">
        <v>40</v>
      </c>
      <c r="G71" s="38" t="s">
        <v>1552</v>
      </c>
      <c r="H71" s="29">
        <v>8.4244415052201802</v>
      </c>
      <c r="I71" s="29">
        <v>17.913708125552201</v>
      </c>
      <c r="J71" s="29">
        <f t="shared" si="6"/>
        <v>14.414282999630966</v>
      </c>
      <c r="K71" s="8">
        <v>1.7219519439596001</v>
      </c>
      <c r="L71" s="32">
        <v>0</v>
      </c>
      <c r="M71" s="28">
        <v>1.0201453746065401</v>
      </c>
      <c r="N71" s="28">
        <v>0.850010949956574</v>
      </c>
      <c r="O71" s="8">
        <v>39.327186058686252</v>
      </c>
      <c r="P71" s="9">
        <f t="shared" si="7"/>
        <v>39.33</v>
      </c>
      <c r="Q71" s="6">
        <f t="shared" si="8"/>
        <v>39.488427521526866</v>
      </c>
      <c r="R71" s="6">
        <f t="shared" si="9"/>
        <v>40.100498148110532</v>
      </c>
      <c r="S71" s="13">
        <f>R71*Index!$D$19</f>
        <v>49.27222540252118</v>
      </c>
      <c r="U71" s="8">
        <v>2.2940433426167299</v>
      </c>
      <c r="V71" s="6">
        <f t="shared" si="10"/>
        <v>2.3296010144272894</v>
      </c>
      <c r="W71" s="6">
        <f>V71*Index!$H$23</f>
        <v>2.5087254924272373</v>
      </c>
      <c r="Y71" s="8">
        <v>51.78</v>
      </c>
      <c r="Z71" s="9">
        <f t="shared" si="11"/>
        <v>51.78</v>
      </c>
      <c r="AA71" s="27"/>
      <c r="AB71" s="43"/>
    </row>
    <row r="72" spans="1:28" x14ac:dyDescent="0.25">
      <c r="A72" s="2" t="s">
        <v>306</v>
      </c>
      <c r="B72" s="2" t="s">
        <v>51</v>
      </c>
      <c r="C72" s="2">
        <v>5</v>
      </c>
      <c r="D72" s="2" t="s">
        <v>1559</v>
      </c>
      <c r="E72" s="2" t="s">
        <v>52</v>
      </c>
      <c r="F72" s="2" t="s">
        <v>218</v>
      </c>
      <c r="G72" s="38" t="s">
        <v>1552</v>
      </c>
      <c r="H72" s="29">
        <v>8.4244415052201802</v>
      </c>
      <c r="I72" s="29">
        <v>25.979176931963998</v>
      </c>
      <c r="J72" s="29">
        <f t="shared" si="6"/>
        <v>24.503663087122128</v>
      </c>
      <c r="K72" s="8">
        <v>1.72514542480225</v>
      </c>
      <c r="L72" s="32">
        <v>0</v>
      </c>
      <c r="M72" s="28">
        <v>1.0024907725524199</v>
      </c>
      <c r="N72" s="28">
        <v>0.95473364262183902</v>
      </c>
      <c r="O72" s="8">
        <v>56.80576898488922</v>
      </c>
      <c r="P72" s="9">
        <f t="shared" si="7"/>
        <v>56.81</v>
      </c>
      <c r="Q72" s="6">
        <f t="shared" si="8"/>
        <v>57.038672637727267</v>
      </c>
      <c r="R72" s="6">
        <f t="shared" si="9"/>
        <v>57.922772063612044</v>
      </c>
      <c r="S72" s="13">
        <f>R72*Index!$D$19</f>
        <v>71.170783727324462</v>
      </c>
      <c r="U72" s="8">
        <v>3.0172868851649199</v>
      </c>
      <c r="V72" s="6">
        <f t="shared" si="10"/>
        <v>3.0640548318849765</v>
      </c>
      <c r="W72" s="6">
        <f>V72*Index!$H$23</f>
        <v>3.299651922942882</v>
      </c>
      <c r="Y72" s="8">
        <v>74.47</v>
      </c>
      <c r="Z72" s="9">
        <f t="shared" si="11"/>
        <v>74.47</v>
      </c>
      <c r="AA72" s="27"/>
      <c r="AB72" s="43"/>
    </row>
    <row r="73" spans="1:28" x14ac:dyDescent="0.25">
      <c r="A73" s="2" t="s">
        <v>307</v>
      </c>
      <c r="B73" s="2" t="s">
        <v>51</v>
      </c>
      <c r="C73" s="2">
        <v>5</v>
      </c>
      <c r="D73" s="2" t="s">
        <v>1550</v>
      </c>
      <c r="E73" s="2" t="s">
        <v>52</v>
      </c>
      <c r="F73" s="2" t="s">
        <v>218</v>
      </c>
      <c r="G73" s="38" t="s">
        <v>1552</v>
      </c>
      <c r="H73" s="29">
        <v>8.4244415052201802</v>
      </c>
      <c r="I73" s="29">
        <v>20.9208549791365</v>
      </c>
      <c r="J73" s="29">
        <f t="shared" si="6"/>
        <v>15.898785014241639</v>
      </c>
      <c r="K73" s="8">
        <v>1.74782042953938</v>
      </c>
      <c r="L73" s="32">
        <v>0</v>
      </c>
      <c r="M73" s="28">
        <v>0.96803351909648205</v>
      </c>
      <c r="N73" s="28">
        <v>0.85623364138596303</v>
      </c>
      <c r="O73" s="8">
        <v>42.512632223029556</v>
      </c>
      <c r="P73" s="9">
        <f t="shared" si="7"/>
        <v>42.51</v>
      </c>
      <c r="Q73" s="6">
        <f t="shared" si="8"/>
        <v>42.686934015143976</v>
      </c>
      <c r="R73" s="6">
        <f t="shared" si="9"/>
        <v>43.348581492378713</v>
      </c>
      <c r="S73" s="13">
        <f>R73*Index!$D$19</f>
        <v>53.26320561612976</v>
      </c>
      <c r="U73" s="8">
        <v>2.5950364321705202</v>
      </c>
      <c r="V73" s="6">
        <f t="shared" si="10"/>
        <v>2.6352594968691636</v>
      </c>
      <c r="W73" s="6">
        <f>V73*Index!$H$23</f>
        <v>2.8378862466206187</v>
      </c>
      <c r="Y73" s="8">
        <v>56.1</v>
      </c>
      <c r="Z73" s="9">
        <f t="shared" si="11"/>
        <v>56.1</v>
      </c>
      <c r="AA73" s="27"/>
      <c r="AB73" s="43"/>
    </row>
    <row r="74" spans="1:28" x14ac:dyDescent="0.25">
      <c r="A74" s="2" t="s">
        <v>308</v>
      </c>
      <c r="B74" s="2" t="s">
        <v>51</v>
      </c>
      <c r="C74" s="2">
        <v>5</v>
      </c>
      <c r="D74" s="2" t="s">
        <v>225</v>
      </c>
      <c r="E74" s="2" t="s">
        <v>52</v>
      </c>
      <c r="F74" s="2" t="s">
        <v>40</v>
      </c>
      <c r="G74" s="38" t="s">
        <v>1552</v>
      </c>
      <c r="H74" s="29">
        <v>8.4244415052201802</v>
      </c>
      <c r="I74" s="29">
        <v>17.661909257048301</v>
      </c>
      <c r="J74" s="29">
        <f t="shared" si="6"/>
        <v>14.379894208487976</v>
      </c>
      <c r="K74" s="8">
        <v>1.89222754420235</v>
      </c>
      <c r="L74" s="32">
        <v>1</v>
      </c>
      <c r="M74" s="28">
        <v>1.0379803665818901</v>
      </c>
      <c r="N74" s="28">
        <v>0.842199457519338</v>
      </c>
      <c r="O74" s="8">
        <v>43.150992164715937</v>
      </c>
      <c r="P74" s="9">
        <f t="shared" si="7"/>
        <v>43.15</v>
      </c>
      <c r="Q74" s="6">
        <f t="shared" si="8"/>
        <v>43.327911232591269</v>
      </c>
      <c r="R74" s="6">
        <f t="shared" si="9"/>
        <v>43.999493856696439</v>
      </c>
      <c r="S74" s="13">
        <f>R74*Index!$D$19</f>
        <v>54.062993703886029</v>
      </c>
      <c r="U74" s="8">
        <v>2.6109094125376902</v>
      </c>
      <c r="V74" s="6">
        <f t="shared" si="10"/>
        <v>2.6513785084320247</v>
      </c>
      <c r="W74" s="6">
        <f>V74*Index!$H$23</f>
        <v>2.8552446590569307</v>
      </c>
      <c r="Y74" s="8">
        <v>56.92</v>
      </c>
      <c r="Z74" s="9">
        <f t="shared" si="11"/>
        <v>56.92</v>
      </c>
      <c r="AA74" s="27"/>
      <c r="AB74" s="43"/>
    </row>
    <row r="75" spans="1:28" x14ac:dyDescent="0.25">
      <c r="A75" s="2" t="s">
        <v>309</v>
      </c>
      <c r="B75" s="2" t="s">
        <v>51</v>
      </c>
      <c r="C75" s="2">
        <v>5</v>
      </c>
      <c r="D75" s="2" t="s">
        <v>60</v>
      </c>
      <c r="E75" s="2" t="s">
        <v>53</v>
      </c>
      <c r="F75" s="2" t="s">
        <v>40</v>
      </c>
      <c r="G75" s="38" t="s">
        <v>1553</v>
      </c>
      <c r="H75" s="29">
        <v>8.4244415052201802</v>
      </c>
      <c r="I75" s="29">
        <v>6.9709887877358696</v>
      </c>
      <c r="J75" s="29">
        <f t="shared" si="6"/>
        <v>6.9920395033146878</v>
      </c>
      <c r="K75" s="8">
        <v>2.4874483183634801</v>
      </c>
      <c r="L75" s="32">
        <v>0</v>
      </c>
      <c r="M75" s="28">
        <v>1.0018982729649399</v>
      </c>
      <c r="N75" s="28">
        <v>0.999470068308288</v>
      </c>
      <c r="O75" s="8">
        <v>38.347699759762428</v>
      </c>
      <c r="P75" s="9">
        <f t="shared" si="7"/>
        <v>38.35</v>
      </c>
      <c r="Q75" s="6">
        <f t="shared" si="8"/>
        <v>38.504925328777453</v>
      </c>
      <c r="R75" s="6">
        <f t="shared" si="9"/>
        <v>39.101751671373506</v>
      </c>
      <c r="S75" s="13">
        <f>R75*Index!$D$19</f>
        <v>48.045047093164463</v>
      </c>
      <c r="U75" s="8">
        <v>1.87614752824607</v>
      </c>
      <c r="V75" s="6">
        <f t="shared" si="10"/>
        <v>1.9052278149338842</v>
      </c>
      <c r="W75" s="6">
        <f>V75*Index!$H$23</f>
        <v>2.0517219723915345</v>
      </c>
      <c r="Y75" s="8">
        <v>50.1</v>
      </c>
      <c r="Z75" s="9">
        <f t="shared" si="11"/>
        <v>50.1</v>
      </c>
      <c r="AA75" s="27"/>
      <c r="AB75" s="43"/>
    </row>
    <row r="76" spans="1:28" x14ac:dyDescent="0.25">
      <c r="A76" s="2" t="s">
        <v>310</v>
      </c>
      <c r="B76" s="2" t="s">
        <v>51</v>
      </c>
      <c r="C76" s="2">
        <v>5</v>
      </c>
      <c r="D76" s="2" t="s">
        <v>60</v>
      </c>
      <c r="E76" s="2" t="s">
        <v>53</v>
      </c>
      <c r="F76" s="2" t="s">
        <v>40</v>
      </c>
      <c r="G76" s="38" t="s">
        <v>1554</v>
      </c>
      <c r="H76" s="29">
        <v>8.4244415052201802</v>
      </c>
      <c r="I76" s="29">
        <v>6.9116298275077099</v>
      </c>
      <c r="J76" s="29">
        <f t="shared" si="6"/>
        <v>6.9325993794837562</v>
      </c>
      <c r="K76" s="8">
        <v>1.9749645370391899</v>
      </c>
      <c r="L76" s="32">
        <v>1</v>
      </c>
      <c r="M76" s="28">
        <v>1.0018982729649399</v>
      </c>
      <c r="N76" s="28">
        <v>0.999470068308288</v>
      </c>
      <c r="O76" s="8">
        <v>30.331586144306137</v>
      </c>
      <c r="P76" s="9">
        <f t="shared" si="7"/>
        <v>30.33</v>
      </c>
      <c r="Q76" s="6">
        <f t="shared" si="8"/>
        <v>30.455945647497792</v>
      </c>
      <c r="R76" s="6">
        <f t="shared" si="9"/>
        <v>30.928012805034012</v>
      </c>
      <c r="S76" s="13">
        <f>R76*Index!$D$19</f>
        <v>38.001822634552497</v>
      </c>
      <c r="U76" s="8">
        <v>1.60776054178039</v>
      </c>
      <c r="V76" s="6">
        <f t="shared" si="10"/>
        <v>1.632680830177986</v>
      </c>
      <c r="W76" s="6">
        <f>V76*Index!$H$23</f>
        <v>1.7582186796358901</v>
      </c>
      <c r="Y76" s="8">
        <v>39.76</v>
      </c>
      <c r="Z76" s="9">
        <f t="shared" si="11"/>
        <v>39.76</v>
      </c>
      <c r="AA76" s="27"/>
      <c r="AB76" s="43"/>
    </row>
    <row r="77" spans="1:28" x14ac:dyDescent="0.25">
      <c r="A77" s="2" t="s">
        <v>311</v>
      </c>
      <c r="B77" s="2" t="s">
        <v>51</v>
      </c>
      <c r="C77" s="2">
        <v>5</v>
      </c>
      <c r="D77" s="2" t="s">
        <v>61</v>
      </c>
      <c r="E77" s="2" t="s">
        <v>53</v>
      </c>
      <c r="F77" s="2" t="s">
        <v>40</v>
      </c>
      <c r="G77" s="38" t="s">
        <v>1552</v>
      </c>
      <c r="H77" s="29">
        <v>8.4244415052201802</v>
      </c>
      <c r="I77" s="29">
        <v>10.4223349183459</v>
      </c>
      <c r="J77" s="29">
        <f t="shared" si="6"/>
        <v>10.774369725442991</v>
      </c>
      <c r="K77" s="8">
        <v>2.8458860577245102</v>
      </c>
      <c r="L77" s="32">
        <v>0</v>
      </c>
      <c r="M77" s="28">
        <v>1.01943797987828</v>
      </c>
      <c r="N77" s="28">
        <v>0.99925527691339999</v>
      </c>
      <c r="O77" s="8">
        <v>54.63762920622888</v>
      </c>
      <c r="P77" s="9">
        <f t="shared" si="7"/>
        <v>54.64</v>
      </c>
      <c r="Q77" s="6">
        <f t="shared" si="8"/>
        <v>54.861643485974419</v>
      </c>
      <c r="R77" s="6">
        <f t="shared" si="9"/>
        <v>55.711998960007023</v>
      </c>
      <c r="S77" s="13">
        <f>R77*Index!$D$19</f>
        <v>68.454365834650716</v>
      </c>
      <c r="U77" s="8">
        <v>2.1498435367022299</v>
      </c>
      <c r="V77" s="6">
        <f t="shared" si="10"/>
        <v>2.1831661115211145</v>
      </c>
      <c r="W77" s="6">
        <f>V77*Index!$H$23</f>
        <v>2.3510311183147925</v>
      </c>
      <c r="Y77" s="8">
        <v>70.81</v>
      </c>
      <c r="Z77" s="9">
        <f t="shared" si="11"/>
        <v>70.81</v>
      </c>
      <c r="AA77" s="27"/>
      <c r="AB77" s="43"/>
    </row>
    <row r="78" spans="1:28" x14ac:dyDescent="0.25">
      <c r="A78" s="2" t="s">
        <v>312</v>
      </c>
      <c r="B78" s="2" t="s">
        <v>51</v>
      </c>
      <c r="C78" s="2">
        <v>5</v>
      </c>
      <c r="D78" s="2" t="s">
        <v>62</v>
      </c>
      <c r="E78" s="2" t="s">
        <v>53</v>
      </c>
      <c r="F78" s="2" t="s">
        <v>40</v>
      </c>
      <c r="G78" s="38" t="s">
        <v>1552</v>
      </c>
      <c r="H78" s="29">
        <v>8.4244415052201802</v>
      </c>
      <c r="I78" s="29">
        <v>13.583775100471801</v>
      </c>
      <c r="J78" s="29">
        <f t="shared" si="6"/>
        <v>14.115936173770741</v>
      </c>
      <c r="K78" s="8">
        <v>2.8945843207270898</v>
      </c>
      <c r="L78" s="32">
        <v>0</v>
      </c>
      <c r="M78" s="28">
        <v>1.0301719497783299</v>
      </c>
      <c r="N78" s="28">
        <v>0.994183649708683</v>
      </c>
      <c r="O78" s="8">
        <v>65.245023812874294</v>
      </c>
      <c r="P78" s="9">
        <f t="shared" si="7"/>
        <v>65.25</v>
      </c>
      <c r="Q78" s="6">
        <f t="shared" si="8"/>
        <v>65.512528410507073</v>
      </c>
      <c r="R78" s="6">
        <f t="shared" si="9"/>
        <v>66.527972600869944</v>
      </c>
      <c r="S78" s="13">
        <f>R78*Index!$D$19</f>
        <v>81.744153138837504</v>
      </c>
      <c r="U78" s="8">
        <v>2.6818725735884499</v>
      </c>
      <c r="V78" s="6">
        <f t="shared" si="10"/>
        <v>2.723441598479071</v>
      </c>
      <c r="W78" s="6">
        <f>V78*Index!$H$23</f>
        <v>2.9328487251371254</v>
      </c>
      <c r="Y78" s="8">
        <v>84.68</v>
      </c>
      <c r="Z78" s="9">
        <f t="shared" si="11"/>
        <v>84.68</v>
      </c>
      <c r="AA78" s="27"/>
      <c r="AB78" s="43"/>
    </row>
    <row r="79" spans="1:28" x14ac:dyDescent="0.25">
      <c r="A79" s="2" t="s">
        <v>313</v>
      </c>
      <c r="B79" s="2" t="s">
        <v>51</v>
      </c>
      <c r="C79" s="2">
        <v>5</v>
      </c>
      <c r="D79" s="2" t="s">
        <v>63</v>
      </c>
      <c r="E79" s="2" t="s">
        <v>53</v>
      </c>
      <c r="F79" s="2" t="s">
        <v>40</v>
      </c>
      <c r="G79" s="38" t="s">
        <v>1552</v>
      </c>
      <c r="H79" s="29">
        <v>8.4244415052201802</v>
      </c>
      <c r="I79" s="29">
        <v>17.310077801435099</v>
      </c>
      <c r="J79" s="29">
        <f t="shared" si="6"/>
        <v>18.576961813310778</v>
      </c>
      <c r="K79" s="8">
        <v>2.83095770768155</v>
      </c>
      <c r="L79" s="32">
        <v>0</v>
      </c>
      <c r="M79" s="28">
        <v>1.05030031896777</v>
      </c>
      <c r="N79" s="28">
        <v>0.99897996431909197</v>
      </c>
      <c r="O79" s="8">
        <v>76.439830842813166</v>
      </c>
      <c r="P79" s="9">
        <f t="shared" si="7"/>
        <v>76.44</v>
      </c>
      <c r="Q79" s="6">
        <f t="shared" si="8"/>
        <v>76.753234149268692</v>
      </c>
      <c r="R79" s="6">
        <f t="shared" si="9"/>
        <v>77.942909278582363</v>
      </c>
      <c r="S79" s="13">
        <f>R79*Index!$D$19</f>
        <v>95.769897429155108</v>
      </c>
      <c r="U79" s="8">
        <v>2.3472355704873298</v>
      </c>
      <c r="V79" s="6">
        <f t="shared" si="10"/>
        <v>2.3836177218298835</v>
      </c>
      <c r="W79" s="6">
        <f>V79*Index!$H$23</f>
        <v>2.566895578222459</v>
      </c>
      <c r="Y79" s="8">
        <v>98.34</v>
      </c>
      <c r="Z79" s="9">
        <f t="shared" si="11"/>
        <v>98.34</v>
      </c>
      <c r="AA79" s="27"/>
      <c r="AB79" s="43"/>
    </row>
    <row r="80" spans="1:28" x14ac:dyDescent="0.25">
      <c r="A80" s="2" t="s">
        <v>314</v>
      </c>
      <c r="B80" s="2" t="s">
        <v>51</v>
      </c>
      <c r="C80" s="2">
        <v>5</v>
      </c>
      <c r="D80" s="2" t="s">
        <v>1558</v>
      </c>
      <c r="E80" s="2" t="s">
        <v>53</v>
      </c>
      <c r="F80" s="2" t="s">
        <v>40</v>
      </c>
      <c r="G80" s="38" t="s">
        <v>1552</v>
      </c>
      <c r="H80" s="29">
        <v>8.4244415052201802</v>
      </c>
      <c r="I80" s="29">
        <v>20.8632566926366</v>
      </c>
      <c r="J80" s="29">
        <f t="shared" si="6"/>
        <v>21.183189106416506</v>
      </c>
      <c r="K80" s="8">
        <v>2.88919153733235</v>
      </c>
      <c r="L80" s="32">
        <v>0</v>
      </c>
      <c r="M80" s="28">
        <v>1.0201453746065401</v>
      </c>
      <c r="N80" s="28">
        <v>0.99096051072386704</v>
      </c>
      <c r="O80" s="8">
        <v>85.542115803602641</v>
      </c>
      <c r="P80" s="9">
        <f t="shared" si="7"/>
        <v>85.54</v>
      </c>
      <c r="Q80" s="6">
        <f t="shared" si="8"/>
        <v>85.892838478397408</v>
      </c>
      <c r="R80" s="6">
        <f t="shared" si="9"/>
        <v>87.224177474812578</v>
      </c>
      <c r="S80" s="13">
        <f>R80*Index!$D$19</f>
        <v>107.1739637052608</v>
      </c>
      <c r="U80" s="8">
        <v>2.4539649559278902</v>
      </c>
      <c r="V80" s="6">
        <f t="shared" si="10"/>
        <v>2.4920014127447727</v>
      </c>
      <c r="W80" s="6">
        <f>V80*Index!$H$23</f>
        <v>2.6836129588716009</v>
      </c>
      <c r="Y80" s="8">
        <v>109.86</v>
      </c>
      <c r="Z80" s="9">
        <f t="shared" si="11"/>
        <v>109.86</v>
      </c>
      <c r="AA80" s="27"/>
      <c r="AB80" s="43"/>
    </row>
    <row r="81" spans="1:28" x14ac:dyDescent="0.25">
      <c r="A81" s="2" t="s">
        <v>315</v>
      </c>
      <c r="B81" s="2" t="s">
        <v>51</v>
      </c>
      <c r="C81" s="2">
        <v>5</v>
      </c>
      <c r="D81" s="2" t="s">
        <v>1559</v>
      </c>
      <c r="E81" s="2" t="s">
        <v>53</v>
      </c>
      <c r="F81" s="2" t="s">
        <v>218</v>
      </c>
      <c r="G81" s="38" t="s">
        <v>1552</v>
      </c>
      <c r="H81" s="29">
        <v>8.4244415052201802</v>
      </c>
      <c r="I81" s="29">
        <v>27.229299203121101</v>
      </c>
      <c r="J81" s="29">
        <f t="shared" si="6"/>
        <v>27.205901538312233</v>
      </c>
      <c r="K81" s="8">
        <v>3.20806747334017</v>
      </c>
      <c r="L81" s="32">
        <v>0</v>
      </c>
      <c r="M81" s="28">
        <v>1.0024907725524199</v>
      </c>
      <c r="N81" s="28">
        <v>0.996860799358118</v>
      </c>
      <c r="O81" s="8">
        <v>114.3045445819086</v>
      </c>
      <c r="P81" s="9">
        <f t="shared" si="7"/>
        <v>114.3</v>
      </c>
      <c r="Q81" s="6">
        <f t="shared" si="8"/>
        <v>114.77319321469443</v>
      </c>
      <c r="R81" s="6">
        <f t="shared" si="9"/>
        <v>116.5521777095222</v>
      </c>
      <c r="S81" s="13">
        <f>R81*Index!$D$19</f>
        <v>143.20982123582107</v>
      </c>
      <c r="U81" s="8">
        <v>3.2766927947775901</v>
      </c>
      <c r="V81" s="6">
        <f t="shared" si="10"/>
        <v>3.327481533096643</v>
      </c>
      <c r="W81" s="6">
        <f>V81*Index!$H$23</f>
        <v>3.5833336678524015</v>
      </c>
      <c r="Y81" s="8">
        <v>146.79</v>
      </c>
      <c r="Z81" s="9">
        <f t="shared" si="11"/>
        <v>146.79</v>
      </c>
      <c r="AA81" s="27"/>
      <c r="AB81" s="43"/>
    </row>
    <row r="82" spans="1:28" x14ac:dyDescent="0.25">
      <c r="A82" s="2" t="s">
        <v>316</v>
      </c>
      <c r="B82" s="2" t="s">
        <v>51</v>
      </c>
      <c r="C82" s="2">
        <v>5</v>
      </c>
      <c r="D82" s="2" t="s">
        <v>1550</v>
      </c>
      <c r="E82" s="2" t="s">
        <v>53</v>
      </c>
      <c r="F82" s="2" t="s">
        <v>218</v>
      </c>
      <c r="G82" s="38" t="s">
        <v>1552</v>
      </c>
      <c r="H82" s="29">
        <v>8.4244415052201802</v>
      </c>
      <c r="I82" s="29">
        <v>22.253044847732799</v>
      </c>
      <c r="J82" s="29">
        <f t="shared" si="6"/>
        <v>20.628393346383366</v>
      </c>
      <c r="K82" s="8">
        <v>3.3754040476989502</v>
      </c>
      <c r="L82" s="32">
        <v>0</v>
      </c>
      <c r="M82" s="28">
        <v>0.96803351909648205</v>
      </c>
      <c r="N82" s="28">
        <v>0.97831418000827397</v>
      </c>
      <c r="O82" s="8">
        <v>98.065056355231704</v>
      </c>
      <c r="P82" s="9">
        <f t="shared" si="7"/>
        <v>98.07</v>
      </c>
      <c r="Q82" s="6">
        <f t="shared" si="8"/>
        <v>98.467123086288154</v>
      </c>
      <c r="R82" s="6">
        <f t="shared" si="9"/>
        <v>99.993363494125632</v>
      </c>
      <c r="S82" s="13">
        <f>R82*Index!$D$19</f>
        <v>122.86369926481669</v>
      </c>
      <c r="U82" s="8">
        <v>3.0084338404791802</v>
      </c>
      <c r="V82" s="6">
        <f t="shared" si="10"/>
        <v>3.0550645650066075</v>
      </c>
      <c r="W82" s="6">
        <f>V82*Index!$H$23</f>
        <v>3.2899703888253184</v>
      </c>
      <c r="Y82" s="8">
        <v>126.15</v>
      </c>
      <c r="Z82" s="9">
        <f t="shared" si="11"/>
        <v>126.15</v>
      </c>
      <c r="AA82" s="27"/>
      <c r="AB82" s="43"/>
    </row>
    <row r="83" spans="1:28" x14ac:dyDescent="0.25">
      <c r="A83" s="2" t="s">
        <v>317</v>
      </c>
      <c r="B83" s="2" t="s">
        <v>51</v>
      </c>
      <c r="C83" s="2">
        <v>5</v>
      </c>
      <c r="D83" s="2" t="s">
        <v>225</v>
      </c>
      <c r="E83" s="2" t="s">
        <v>53</v>
      </c>
      <c r="F83" s="2" t="s">
        <v>40</v>
      </c>
      <c r="G83" s="38" t="s">
        <v>1552</v>
      </c>
      <c r="H83" s="29">
        <v>8.4244415052201802</v>
      </c>
      <c r="I83" s="29">
        <v>17.022109436902301</v>
      </c>
      <c r="J83" s="29">
        <f t="shared" si="6"/>
        <v>17.851988816545688</v>
      </c>
      <c r="K83" s="8">
        <v>3.1826243230587798</v>
      </c>
      <c r="L83" s="32">
        <v>1</v>
      </c>
      <c r="M83" s="28">
        <v>1.0379803665818901</v>
      </c>
      <c r="N83" s="28">
        <v>0.99482868858009099</v>
      </c>
      <c r="O83" s="8">
        <v>83.62800626521107</v>
      </c>
      <c r="P83" s="9">
        <f t="shared" si="7"/>
        <v>83.63</v>
      </c>
      <c r="Q83" s="6">
        <f t="shared" si="8"/>
        <v>83.97088109089843</v>
      </c>
      <c r="R83" s="6">
        <f t="shared" si="9"/>
        <v>85.272429747807365</v>
      </c>
      <c r="S83" s="13">
        <f>R83*Index!$D$19</f>
        <v>104.77581509427178</v>
      </c>
      <c r="U83" s="8">
        <v>2.37306621532858</v>
      </c>
      <c r="V83" s="6">
        <f t="shared" si="10"/>
        <v>2.4098487416661731</v>
      </c>
      <c r="W83" s="6">
        <f>V83*Index!$H$23</f>
        <v>2.5951435175683484</v>
      </c>
      <c r="Y83" s="8">
        <v>107.37</v>
      </c>
      <c r="Z83" s="9">
        <f t="shared" si="11"/>
        <v>107.37</v>
      </c>
      <c r="AA83" s="27"/>
      <c r="AB83" s="43"/>
    </row>
    <row r="84" spans="1:28" x14ac:dyDescent="0.25">
      <c r="A84" s="2" t="s">
        <v>318</v>
      </c>
      <c r="B84" s="2" t="s">
        <v>51</v>
      </c>
      <c r="C84" s="2">
        <v>5</v>
      </c>
      <c r="D84" s="2" t="s">
        <v>60</v>
      </c>
      <c r="E84" s="2" t="s">
        <v>54</v>
      </c>
      <c r="F84" s="2" t="s">
        <v>40</v>
      </c>
      <c r="G84" s="38" t="s">
        <v>1552</v>
      </c>
      <c r="H84" s="29">
        <v>8.4244415052201802</v>
      </c>
      <c r="I84" s="29">
        <v>6.9077813030806503</v>
      </c>
      <c r="J84" s="29">
        <f t="shared" si="6"/>
        <v>6.917948255156066</v>
      </c>
      <c r="K84" s="8">
        <v>1.9417377698701199</v>
      </c>
      <c r="L84" s="32">
        <v>0</v>
      </c>
      <c r="M84" s="28">
        <v>1.0018982729649399</v>
      </c>
      <c r="N84" s="28">
        <v>0.99876717738688403</v>
      </c>
      <c r="O84" s="8">
        <v>29.790897677790902</v>
      </c>
      <c r="P84" s="9">
        <f t="shared" si="7"/>
        <v>29.79</v>
      </c>
      <c r="Q84" s="6">
        <f t="shared" si="8"/>
        <v>29.913040358269843</v>
      </c>
      <c r="R84" s="6">
        <f t="shared" si="9"/>
        <v>30.376692483823028</v>
      </c>
      <c r="S84" s="13">
        <f>R84*Index!$D$19</f>
        <v>37.324405136261944</v>
      </c>
      <c r="U84" s="8">
        <v>1.59035973372465</v>
      </c>
      <c r="V84" s="6">
        <f t="shared" si="10"/>
        <v>1.6150103095973822</v>
      </c>
      <c r="W84" s="6">
        <f>V84*Index!$H$23</f>
        <v>1.7391894616837682</v>
      </c>
      <c r="Y84" s="8">
        <v>39.06</v>
      </c>
      <c r="Z84" s="9">
        <f t="shared" si="11"/>
        <v>39.06</v>
      </c>
      <c r="AA84" s="27"/>
      <c r="AB84" s="43"/>
    </row>
    <row r="85" spans="1:28" x14ac:dyDescent="0.25">
      <c r="A85" s="2" t="s">
        <v>319</v>
      </c>
      <c r="B85" s="2" t="s">
        <v>51</v>
      </c>
      <c r="C85" s="2">
        <v>5</v>
      </c>
      <c r="D85" s="2" t="s">
        <v>61</v>
      </c>
      <c r="E85" s="2" t="s">
        <v>54</v>
      </c>
      <c r="F85" s="2" t="s">
        <v>40</v>
      </c>
      <c r="G85" s="38" t="s">
        <v>1552</v>
      </c>
      <c r="H85" s="29">
        <v>8.4244415052201802</v>
      </c>
      <c r="I85" s="29">
        <v>9.6855440433160904</v>
      </c>
      <c r="J85" s="29">
        <f t="shared" si="6"/>
        <v>10.013274440741206</v>
      </c>
      <c r="K85" s="8">
        <v>2.2170990302426499</v>
      </c>
      <c r="L85" s="32">
        <v>0</v>
      </c>
      <c r="M85" s="28">
        <v>1.01943797987828</v>
      </c>
      <c r="N85" s="28">
        <v>0.99868426346313399</v>
      </c>
      <c r="O85" s="8">
        <v>40.878242143680396</v>
      </c>
      <c r="P85" s="9">
        <f t="shared" si="7"/>
        <v>40.880000000000003</v>
      </c>
      <c r="Q85" s="6">
        <f t="shared" si="8"/>
        <v>41.045842936469484</v>
      </c>
      <c r="R85" s="6">
        <f t="shared" si="9"/>
        <v>41.682053501984761</v>
      </c>
      <c r="S85" s="13">
        <f>R85*Index!$D$19</f>
        <v>51.21551178252659</v>
      </c>
      <c r="U85" s="8">
        <v>1.7129052335452699</v>
      </c>
      <c r="V85" s="6">
        <f t="shared" si="10"/>
        <v>1.7394552646652217</v>
      </c>
      <c r="W85" s="6">
        <f>V85*Index!$H$23</f>
        <v>1.8732030671248707</v>
      </c>
      <c r="Y85" s="8">
        <v>53.09</v>
      </c>
      <c r="Z85" s="9">
        <f t="shared" si="11"/>
        <v>53.09</v>
      </c>
      <c r="AA85" s="27"/>
      <c r="AB85" s="43"/>
    </row>
    <row r="86" spans="1:28" x14ac:dyDescent="0.25">
      <c r="A86" s="2" t="s">
        <v>320</v>
      </c>
      <c r="B86" s="2" t="s">
        <v>51</v>
      </c>
      <c r="C86" s="2">
        <v>5</v>
      </c>
      <c r="D86" s="2" t="s">
        <v>62</v>
      </c>
      <c r="E86" s="2" t="s">
        <v>54</v>
      </c>
      <c r="F86" s="2" t="s">
        <v>40</v>
      </c>
      <c r="G86" s="38" t="s">
        <v>1552</v>
      </c>
      <c r="H86" s="29">
        <v>8.4244415052201802</v>
      </c>
      <c r="I86" s="29">
        <v>11.8224894586887</v>
      </c>
      <c r="J86" s="29">
        <f t="shared" si="6"/>
        <v>11.620347169262182</v>
      </c>
      <c r="K86" s="8">
        <v>2.2542409340814902</v>
      </c>
      <c r="L86" s="32">
        <v>0</v>
      </c>
      <c r="M86" s="28">
        <v>1.0301719497783299</v>
      </c>
      <c r="N86" s="28">
        <v>0.96102029550234003</v>
      </c>
      <c r="O86" s="8">
        <v>45.185783145031337</v>
      </c>
      <c r="P86" s="9">
        <f t="shared" si="7"/>
        <v>45.19</v>
      </c>
      <c r="Q86" s="6">
        <f t="shared" si="8"/>
        <v>45.371044855925966</v>
      </c>
      <c r="R86" s="6">
        <f t="shared" si="9"/>
        <v>46.074296051192825</v>
      </c>
      <c r="S86" s="13">
        <f>R86*Index!$D$19</f>
        <v>56.612341620096103</v>
      </c>
      <c r="U86" s="8">
        <v>1.8040046979945299</v>
      </c>
      <c r="V86" s="6">
        <f t="shared" si="10"/>
        <v>1.8319667708134453</v>
      </c>
      <c r="W86" s="6">
        <f>V86*Index!$H$23</f>
        <v>1.9728278408005226</v>
      </c>
      <c r="Y86" s="8">
        <v>58.59</v>
      </c>
      <c r="Z86" s="9">
        <f t="shared" si="11"/>
        <v>58.59</v>
      </c>
      <c r="AA86" s="27"/>
      <c r="AB86" s="43"/>
    </row>
    <row r="87" spans="1:28" x14ac:dyDescent="0.25">
      <c r="A87" s="2" t="s">
        <v>321</v>
      </c>
      <c r="B87" s="2" t="s">
        <v>51</v>
      </c>
      <c r="C87" s="2">
        <v>5</v>
      </c>
      <c r="D87" s="2" t="s">
        <v>63</v>
      </c>
      <c r="E87" s="2" t="s">
        <v>54</v>
      </c>
      <c r="F87" s="2" t="s">
        <v>40</v>
      </c>
      <c r="G87" s="38" t="s">
        <v>1552</v>
      </c>
      <c r="H87" s="29">
        <v>8.4244415052201802</v>
      </c>
      <c r="I87" s="29">
        <v>14.3892985841052</v>
      </c>
      <c r="J87" s="29">
        <f t="shared" si="6"/>
        <v>15.369548547998999</v>
      </c>
      <c r="K87" s="8">
        <v>2.2751603988423401</v>
      </c>
      <c r="L87" s="32">
        <v>0</v>
      </c>
      <c r="M87" s="28">
        <v>1.05030031896777</v>
      </c>
      <c r="N87" s="28">
        <v>0.99301838424446898</v>
      </c>
      <c r="O87" s="8">
        <v>54.135143899532409</v>
      </c>
      <c r="P87" s="9">
        <f t="shared" si="7"/>
        <v>54.14</v>
      </c>
      <c r="Q87" s="6">
        <f t="shared" si="8"/>
        <v>54.35709798952049</v>
      </c>
      <c r="R87" s="6">
        <f t="shared" si="9"/>
        <v>55.199633008358063</v>
      </c>
      <c r="S87" s="13">
        <f>R87*Index!$D$19</f>
        <v>67.8248122923236</v>
      </c>
      <c r="U87" s="8">
        <v>1.7231980632417301</v>
      </c>
      <c r="V87" s="6">
        <f t="shared" si="10"/>
        <v>1.749907633221977</v>
      </c>
      <c r="W87" s="6">
        <f>V87*Index!$H$23</f>
        <v>1.8844591248326854</v>
      </c>
      <c r="Y87" s="8">
        <v>69.709999999999994</v>
      </c>
      <c r="Z87" s="9">
        <f t="shared" si="11"/>
        <v>69.709999999999994</v>
      </c>
      <c r="AA87" s="27"/>
      <c r="AB87" s="43"/>
    </row>
    <row r="88" spans="1:28" x14ac:dyDescent="0.25">
      <c r="A88" s="2" t="s">
        <v>322</v>
      </c>
      <c r="B88" s="2" t="s">
        <v>51</v>
      </c>
      <c r="C88" s="2">
        <v>5</v>
      </c>
      <c r="D88" s="2" t="s">
        <v>1558</v>
      </c>
      <c r="E88" s="2" t="s">
        <v>54</v>
      </c>
      <c r="F88" s="2" t="s">
        <v>40</v>
      </c>
      <c r="G88" s="38" t="s">
        <v>1552</v>
      </c>
      <c r="H88" s="29">
        <v>8.4244415052201802</v>
      </c>
      <c r="I88" s="29">
        <v>16.4796761829936</v>
      </c>
      <c r="J88" s="29">
        <f t="shared" si="6"/>
        <v>15.597879239079422</v>
      </c>
      <c r="K88" s="8">
        <v>2.3672502475289998</v>
      </c>
      <c r="L88" s="32">
        <v>0</v>
      </c>
      <c r="M88" s="28">
        <v>1.0201453746065401</v>
      </c>
      <c r="N88" s="28">
        <v>0.94554398565023701</v>
      </c>
      <c r="O88" s="8">
        <v>56.866844728164175</v>
      </c>
      <c r="P88" s="9">
        <f t="shared" si="7"/>
        <v>56.87</v>
      </c>
      <c r="Q88" s="6">
        <f t="shared" si="8"/>
        <v>57.099998791549645</v>
      </c>
      <c r="R88" s="6">
        <f t="shared" si="9"/>
        <v>57.985048772818665</v>
      </c>
      <c r="S88" s="13">
        <f>R88*Index!$D$19</f>
        <v>71.247304274326709</v>
      </c>
      <c r="U88" s="8">
        <v>1.97325442231292</v>
      </c>
      <c r="V88" s="6">
        <f t="shared" si="10"/>
        <v>2.0038398658587706</v>
      </c>
      <c r="W88" s="6">
        <f>V88*Index!$H$23</f>
        <v>2.1579163655445672</v>
      </c>
      <c r="Y88" s="8">
        <v>73.41</v>
      </c>
      <c r="Z88" s="9">
        <f t="shared" si="11"/>
        <v>73.41</v>
      </c>
      <c r="AA88" s="27"/>
      <c r="AB88" s="43"/>
    </row>
    <row r="89" spans="1:28" x14ac:dyDescent="0.25">
      <c r="A89" s="2" t="s">
        <v>323</v>
      </c>
      <c r="B89" s="2" t="s">
        <v>51</v>
      </c>
      <c r="C89" s="2">
        <v>5</v>
      </c>
      <c r="D89" s="2" t="s">
        <v>1559</v>
      </c>
      <c r="E89" s="2" t="s">
        <v>54</v>
      </c>
      <c r="F89" s="2" t="s">
        <v>218</v>
      </c>
      <c r="G89" s="38" t="s">
        <v>1552</v>
      </c>
      <c r="H89" s="29">
        <v>8.4244415052201802</v>
      </c>
      <c r="I89" s="29">
        <v>25.3416929960555</v>
      </c>
      <c r="J89" s="29">
        <f t="shared" si="6"/>
        <v>23.896213412850898</v>
      </c>
      <c r="K89" s="8">
        <v>2.3048062817858401</v>
      </c>
      <c r="L89" s="32">
        <v>0</v>
      </c>
      <c r="M89" s="28">
        <v>1.0024907725524199</v>
      </c>
      <c r="N89" s="28">
        <v>0.95481321778684303</v>
      </c>
      <c r="O89" s="8">
        <v>74.492848486602455</v>
      </c>
      <c r="P89" s="9">
        <f t="shared" si="7"/>
        <v>74.489999999999995</v>
      </c>
      <c r="Q89" s="6">
        <f t="shared" si="8"/>
        <v>74.798269165397528</v>
      </c>
      <c r="R89" s="6">
        <f t="shared" si="9"/>
        <v>75.957642337461195</v>
      </c>
      <c r="S89" s="13">
        <f>R89*Index!$D$19</f>
        <v>93.330563138448667</v>
      </c>
      <c r="U89" s="8">
        <v>2.7429278552951302</v>
      </c>
      <c r="V89" s="6">
        <f t="shared" si="10"/>
        <v>2.7854432370522049</v>
      </c>
      <c r="W89" s="6">
        <f>V89*Index!$H$23</f>
        <v>2.9996177084511717</v>
      </c>
      <c r="Y89" s="8">
        <v>96.33</v>
      </c>
      <c r="Z89" s="9">
        <f t="shared" si="11"/>
        <v>96.33</v>
      </c>
      <c r="AA89" s="27"/>
      <c r="AB89" s="43"/>
    </row>
    <row r="90" spans="1:28" x14ac:dyDescent="0.25">
      <c r="A90" s="2" t="s">
        <v>324</v>
      </c>
      <c r="B90" s="2" t="s">
        <v>51</v>
      </c>
      <c r="C90" s="2">
        <v>5</v>
      </c>
      <c r="D90" s="2" t="s">
        <v>1550</v>
      </c>
      <c r="E90" s="2" t="s">
        <v>54</v>
      </c>
      <c r="F90" s="2" t="s">
        <v>218</v>
      </c>
      <c r="G90" s="38" t="s">
        <v>1552</v>
      </c>
      <c r="H90" s="29">
        <v>8.4244415052201802</v>
      </c>
      <c r="I90" s="29">
        <v>20.2290542975371</v>
      </c>
      <c r="J90" s="29">
        <f t="shared" si="6"/>
        <v>18.295431962655613</v>
      </c>
      <c r="K90" s="8">
        <v>2.4778724865508002</v>
      </c>
      <c r="L90" s="32">
        <v>0</v>
      </c>
      <c r="M90" s="28">
        <v>0.96803351909648205</v>
      </c>
      <c r="N90" s="28">
        <v>0.96331070643185801</v>
      </c>
      <c r="O90" s="8">
        <v>66.208439310168089</v>
      </c>
      <c r="P90" s="9">
        <f t="shared" si="7"/>
        <v>66.209999999999994</v>
      </c>
      <c r="Q90" s="6">
        <f t="shared" si="8"/>
        <v>66.479893911339772</v>
      </c>
      <c r="R90" s="6">
        <f t="shared" si="9"/>
        <v>67.510332266965548</v>
      </c>
      <c r="S90" s="13">
        <f>R90*Index!$D$19</f>
        <v>82.951196670202933</v>
      </c>
      <c r="U90" s="8">
        <v>2.3744706916648699</v>
      </c>
      <c r="V90" s="6">
        <f t="shared" si="10"/>
        <v>2.4112749873856756</v>
      </c>
      <c r="W90" s="6">
        <f>V90*Index!$H$23</f>
        <v>2.5966794282126271</v>
      </c>
      <c r="Y90" s="8">
        <v>85.55</v>
      </c>
      <c r="Z90" s="9">
        <f t="shared" si="11"/>
        <v>85.55</v>
      </c>
      <c r="AA90" s="27"/>
      <c r="AB90" s="43"/>
    </row>
    <row r="91" spans="1:28" x14ac:dyDescent="0.25">
      <c r="A91" s="2" t="s">
        <v>325</v>
      </c>
      <c r="B91" s="2" t="s">
        <v>51</v>
      </c>
      <c r="C91" s="2">
        <v>5</v>
      </c>
      <c r="D91" s="2" t="s">
        <v>225</v>
      </c>
      <c r="E91" s="2" t="s">
        <v>54</v>
      </c>
      <c r="F91" s="2" t="s">
        <v>40</v>
      </c>
      <c r="G91" s="38" t="s">
        <v>1552</v>
      </c>
      <c r="H91" s="29">
        <v>8.4244415052201802</v>
      </c>
      <c r="I91" s="29">
        <v>18.188508036851601</v>
      </c>
      <c r="J91" s="29">
        <f t="shared" si="6"/>
        <v>18.792828338716081</v>
      </c>
      <c r="K91" s="8">
        <v>2.58130654111608</v>
      </c>
      <c r="L91" s="32">
        <v>1</v>
      </c>
      <c r="M91" s="28">
        <v>1.0379803665818901</v>
      </c>
      <c r="N91" s="28">
        <v>0.98528622175091796</v>
      </c>
      <c r="O91" s="8">
        <v>70.256116679474076</v>
      </c>
      <c r="P91" s="9">
        <f t="shared" si="7"/>
        <v>70.260000000000005</v>
      </c>
      <c r="Q91" s="6">
        <f t="shared" si="8"/>
        <v>70.544166757859912</v>
      </c>
      <c r="R91" s="6">
        <f t="shared" si="9"/>
        <v>71.637601342606743</v>
      </c>
      <c r="S91" s="13">
        <f>R91*Index!$D$19</f>
        <v>88.022448689086644</v>
      </c>
      <c r="U91" s="8">
        <v>2.99936853124674</v>
      </c>
      <c r="V91" s="6">
        <f t="shared" si="10"/>
        <v>3.0458587434810647</v>
      </c>
      <c r="W91" s="6">
        <f>V91*Index!$H$23</f>
        <v>3.2800567259290379</v>
      </c>
      <c r="Y91" s="8">
        <v>91.3</v>
      </c>
      <c r="Z91" s="9">
        <f t="shared" si="11"/>
        <v>91.3</v>
      </c>
      <c r="AA91" s="27"/>
      <c r="AB91" s="43"/>
    </row>
    <row r="92" spans="1:28" x14ac:dyDescent="0.25">
      <c r="A92" s="2" t="s">
        <v>326</v>
      </c>
      <c r="B92" s="2" t="s">
        <v>51</v>
      </c>
      <c r="C92" s="2">
        <v>5</v>
      </c>
      <c r="D92" s="2" t="s">
        <v>60</v>
      </c>
      <c r="E92" s="2" t="s">
        <v>55</v>
      </c>
      <c r="F92" s="2" t="s">
        <v>40</v>
      </c>
      <c r="G92" s="38" t="s">
        <v>1552</v>
      </c>
      <c r="H92" s="29">
        <v>8.4244415052201802</v>
      </c>
      <c r="I92" s="29">
        <v>6.3921015538368797</v>
      </c>
      <c r="J92" s="29">
        <f t="shared" si="6"/>
        <v>6.4202273969597563</v>
      </c>
      <c r="K92" s="8">
        <v>1.3576610205459601</v>
      </c>
      <c r="L92" s="32">
        <v>1</v>
      </c>
      <c r="M92" s="28">
        <v>1.0018982729649399</v>
      </c>
      <c r="N92" s="28">
        <v>1</v>
      </c>
      <c r="O92" s="8">
        <v>20.154028331400301</v>
      </c>
      <c r="P92" s="9">
        <f t="shared" si="7"/>
        <v>20.149999999999999</v>
      </c>
      <c r="Q92" s="6">
        <f t="shared" si="8"/>
        <v>20.236659847559043</v>
      </c>
      <c r="R92" s="6">
        <f t="shared" si="9"/>
        <v>20.550328075196209</v>
      </c>
      <c r="S92" s="13">
        <f>R92*Index!$D$19</f>
        <v>25.250569039739897</v>
      </c>
      <c r="U92" s="8">
        <v>1.49691261983997</v>
      </c>
      <c r="V92" s="6">
        <f t="shared" si="10"/>
        <v>1.5201147654474896</v>
      </c>
      <c r="W92" s="6">
        <f>V92*Index!$H$23</f>
        <v>1.6369973398344753</v>
      </c>
      <c r="Y92" s="8">
        <v>26.89</v>
      </c>
      <c r="Z92" s="9">
        <f t="shared" si="11"/>
        <v>26.89</v>
      </c>
      <c r="AA92" s="27"/>
      <c r="AB92" s="43"/>
    </row>
    <row r="93" spans="1:28" x14ac:dyDescent="0.25">
      <c r="A93" s="2" t="s">
        <v>327</v>
      </c>
      <c r="B93" s="2" t="s">
        <v>51</v>
      </c>
      <c r="C93" s="2">
        <v>5</v>
      </c>
      <c r="D93" s="2" t="s">
        <v>61</v>
      </c>
      <c r="E93" s="2" t="s">
        <v>55</v>
      </c>
      <c r="F93" s="2" t="s">
        <v>40</v>
      </c>
      <c r="G93" s="38" t="s">
        <v>1552</v>
      </c>
      <c r="H93" s="29">
        <v>8.4244415052201802</v>
      </c>
      <c r="I93" s="29">
        <v>9.5517869739959806</v>
      </c>
      <c r="J93" s="29">
        <f t="shared" si="6"/>
        <v>9.8911519028904635</v>
      </c>
      <c r="K93" s="8">
        <v>1.68094073480696</v>
      </c>
      <c r="L93" s="32">
        <v>0</v>
      </c>
      <c r="M93" s="28">
        <v>1.01943797987828</v>
      </c>
      <c r="N93" s="28">
        <v>0.99945122609313897</v>
      </c>
      <c r="O93" s="8">
        <v>30.787427041854986</v>
      </c>
      <c r="P93" s="9">
        <f t="shared" si="7"/>
        <v>30.79</v>
      </c>
      <c r="Q93" s="6">
        <f t="shared" si="8"/>
        <v>30.913655492726591</v>
      </c>
      <c r="R93" s="6">
        <f t="shared" si="9"/>
        <v>31.392817152863856</v>
      </c>
      <c r="S93" s="13">
        <f>R93*Index!$D$19</f>
        <v>38.572936352635395</v>
      </c>
      <c r="U93" s="8">
        <v>1.7784681214826501</v>
      </c>
      <c r="V93" s="6">
        <f t="shared" si="10"/>
        <v>1.8060343773656313</v>
      </c>
      <c r="W93" s="6">
        <f>V93*Index!$H$23</f>
        <v>1.9449014894127603</v>
      </c>
      <c r="Y93" s="8">
        <v>40.520000000000003</v>
      </c>
      <c r="Z93" s="9">
        <f t="shared" si="11"/>
        <v>40.520000000000003</v>
      </c>
      <c r="AA93" s="27"/>
      <c r="AB93" s="43"/>
    </row>
    <row r="94" spans="1:28" x14ac:dyDescent="0.25">
      <c r="A94" s="2" t="s">
        <v>328</v>
      </c>
      <c r="B94" s="2" t="s">
        <v>51</v>
      </c>
      <c r="C94" s="2">
        <v>5</v>
      </c>
      <c r="D94" s="2" t="s">
        <v>62</v>
      </c>
      <c r="E94" s="2" t="s">
        <v>55</v>
      </c>
      <c r="F94" s="2" t="s">
        <v>40</v>
      </c>
      <c r="G94" s="38" t="s">
        <v>1552</v>
      </c>
      <c r="H94" s="29">
        <v>8.4244415052201802</v>
      </c>
      <c r="I94" s="29">
        <v>12.44199443862</v>
      </c>
      <c r="J94" s="29">
        <f t="shared" si="6"/>
        <v>12.795487054601878</v>
      </c>
      <c r="K94" s="8">
        <v>1.72495538430699</v>
      </c>
      <c r="L94" s="32">
        <v>0</v>
      </c>
      <c r="M94" s="28">
        <v>1.0301719497783299</v>
      </c>
      <c r="N94" s="28">
        <v>0.98715629777585701</v>
      </c>
      <c r="O94" s="8">
        <v>36.603430023874843</v>
      </c>
      <c r="P94" s="9">
        <f t="shared" si="7"/>
        <v>36.6</v>
      </c>
      <c r="Q94" s="6">
        <f t="shared" si="8"/>
        <v>36.753504086972733</v>
      </c>
      <c r="R94" s="6">
        <f t="shared" si="9"/>
        <v>37.323183400320815</v>
      </c>
      <c r="S94" s="13">
        <f>R94*Index!$D$19</f>
        <v>45.859687289867111</v>
      </c>
      <c r="U94" s="8">
        <v>2.0889664438027302</v>
      </c>
      <c r="V94" s="6">
        <f t="shared" si="10"/>
        <v>2.1213454236816727</v>
      </c>
      <c r="W94" s="6">
        <f>V94*Index!$H$23</f>
        <v>2.2844569991494459</v>
      </c>
      <c r="Y94" s="8">
        <v>48.14</v>
      </c>
      <c r="Z94" s="9">
        <f t="shared" si="11"/>
        <v>48.14</v>
      </c>
      <c r="AA94" s="27"/>
      <c r="AB94" s="43"/>
    </row>
    <row r="95" spans="1:28" x14ac:dyDescent="0.25">
      <c r="A95" s="2" t="s">
        <v>329</v>
      </c>
      <c r="B95" s="2" t="s">
        <v>51</v>
      </c>
      <c r="C95" s="2">
        <v>5</v>
      </c>
      <c r="D95" s="2" t="s">
        <v>63</v>
      </c>
      <c r="E95" s="2" t="s">
        <v>55</v>
      </c>
      <c r="F95" s="2" t="s">
        <v>40</v>
      </c>
      <c r="G95" s="38" t="s">
        <v>1552</v>
      </c>
      <c r="H95" s="29">
        <v>8.4244415052201802</v>
      </c>
      <c r="I95" s="29">
        <v>15.848325589473699</v>
      </c>
      <c r="J95" s="29">
        <f t="shared" si="6"/>
        <v>16.993339006302875</v>
      </c>
      <c r="K95" s="8">
        <v>1.7125059286733599</v>
      </c>
      <c r="L95" s="32">
        <v>0</v>
      </c>
      <c r="M95" s="28">
        <v>1.05030031896777</v>
      </c>
      <c r="N95" s="28">
        <v>0.99702222411465102</v>
      </c>
      <c r="O95" s="8">
        <v>43.528099819701218</v>
      </c>
      <c r="P95" s="9">
        <f t="shared" si="7"/>
        <v>43.53</v>
      </c>
      <c r="Q95" s="6">
        <f t="shared" si="8"/>
        <v>43.70656502896199</v>
      </c>
      <c r="R95" s="6">
        <f t="shared" si="9"/>
        <v>44.384016786910905</v>
      </c>
      <c r="S95" s="13">
        <f>R95*Index!$D$19</f>
        <v>54.535464155998298</v>
      </c>
      <c r="U95" s="8">
        <v>1.9307952350988</v>
      </c>
      <c r="V95" s="6">
        <f t="shared" si="10"/>
        <v>1.9607225612428316</v>
      </c>
      <c r="W95" s="6">
        <f>V95*Index!$H$23</f>
        <v>2.1114837444283934</v>
      </c>
      <c r="Y95" s="8">
        <v>56.65</v>
      </c>
      <c r="Z95" s="9">
        <f t="shared" si="11"/>
        <v>56.65</v>
      </c>
      <c r="AA95" s="27"/>
      <c r="AB95" s="43"/>
    </row>
    <row r="96" spans="1:28" x14ac:dyDescent="0.25">
      <c r="A96" s="2" t="s">
        <v>330</v>
      </c>
      <c r="B96" s="2" t="s">
        <v>51</v>
      </c>
      <c r="C96" s="2">
        <v>5</v>
      </c>
      <c r="D96" s="2" t="s">
        <v>1558</v>
      </c>
      <c r="E96" s="2" t="s">
        <v>55</v>
      </c>
      <c r="F96" s="2" t="s">
        <v>40</v>
      </c>
      <c r="G96" s="38" t="s">
        <v>1552</v>
      </c>
      <c r="H96" s="29">
        <v>8.4244415052201802</v>
      </c>
      <c r="I96" s="29">
        <v>19.091960004375998</v>
      </c>
      <c r="J96" s="29">
        <f t="shared" si="6"/>
        <v>19.237468465192737</v>
      </c>
      <c r="K96" s="8">
        <v>1.71032257984653</v>
      </c>
      <c r="L96" s="32">
        <v>0</v>
      </c>
      <c r="M96" s="28">
        <v>1.0201453746065401</v>
      </c>
      <c r="N96" s="28">
        <v>0.98543608379935199</v>
      </c>
      <c r="O96" s="8">
        <v>47.310789224079087</v>
      </c>
      <c r="P96" s="9">
        <f t="shared" si="7"/>
        <v>47.31</v>
      </c>
      <c r="Q96" s="6">
        <f t="shared" si="8"/>
        <v>47.504763459897809</v>
      </c>
      <c r="R96" s="6">
        <f t="shared" si="9"/>
        <v>48.241087293526228</v>
      </c>
      <c r="S96" s="13">
        <f>R96*Index!$D$19</f>
        <v>59.274718184550096</v>
      </c>
      <c r="U96" s="8">
        <v>2.2041404908115099</v>
      </c>
      <c r="V96" s="6">
        <f t="shared" si="10"/>
        <v>2.2383046684190884</v>
      </c>
      <c r="W96" s="6">
        <f>V96*Index!$H$23</f>
        <v>2.4104093133142497</v>
      </c>
      <c r="Y96" s="8">
        <v>61.69</v>
      </c>
      <c r="Z96" s="9">
        <f t="shared" si="11"/>
        <v>61.69</v>
      </c>
      <c r="AA96" s="27"/>
      <c r="AB96" s="43"/>
    </row>
    <row r="97" spans="1:28" x14ac:dyDescent="0.25">
      <c r="A97" s="2" t="s">
        <v>331</v>
      </c>
      <c r="B97" s="2" t="s">
        <v>51</v>
      </c>
      <c r="C97" s="2">
        <v>5</v>
      </c>
      <c r="D97" s="2" t="s">
        <v>1559</v>
      </c>
      <c r="E97" s="2" t="s">
        <v>55</v>
      </c>
      <c r="F97" s="2" t="s">
        <v>218</v>
      </c>
      <c r="G97" s="38" t="s">
        <v>1552</v>
      </c>
      <c r="H97" s="29">
        <v>8.4244415052201802</v>
      </c>
      <c r="I97" s="29">
        <v>24.955225912018399</v>
      </c>
      <c r="J97" s="29">
        <f t="shared" si="6"/>
        <v>24.689092424879831</v>
      </c>
      <c r="K97" s="8">
        <v>1.5596666135627999</v>
      </c>
      <c r="L97" s="32">
        <v>0</v>
      </c>
      <c r="M97" s="28">
        <v>1.0024907725524199</v>
      </c>
      <c r="N97" s="28">
        <v>0.98956230330307504</v>
      </c>
      <c r="O97" s="8">
        <v>51.646073327855994</v>
      </c>
      <c r="P97" s="9">
        <f t="shared" si="7"/>
        <v>51.65</v>
      </c>
      <c r="Q97" s="6">
        <f t="shared" si="8"/>
        <v>51.857822228500204</v>
      </c>
      <c r="R97" s="6">
        <f t="shared" si="9"/>
        <v>52.661618473041962</v>
      </c>
      <c r="S97" s="13">
        <f>R97*Index!$D$19</f>
        <v>64.706306786554407</v>
      </c>
      <c r="U97" s="8">
        <v>3.11571688904188</v>
      </c>
      <c r="V97" s="6">
        <f t="shared" si="10"/>
        <v>3.1640105008220294</v>
      </c>
      <c r="W97" s="6">
        <f>V97*Index!$H$23</f>
        <v>3.4072932457367977</v>
      </c>
      <c r="Y97" s="8">
        <v>68.11</v>
      </c>
      <c r="Z97" s="9">
        <f t="shared" si="11"/>
        <v>68.11</v>
      </c>
      <c r="AA97" s="27"/>
      <c r="AB97" s="43"/>
    </row>
    <row r="98" spans="1:28" x14ac:dyDescent="0.25">
      <c r="A98" s="2" t="s">
        <v>332</v>
      </c>
      <c r="B98" s="2" t="s">
        <v>51</v>
      </c>
      <c r="C98" s="2">
        <v>5</v>
      </c>
      <c r="D98" s="2" t="s">
        <v>1550</v>
      </c>
      <c r="E98" s="2" t="s">
        <v>55</v>
      </c>
      <c r="F98" s="2" t="s">
        <v>218</v>
      </c>
      <c r="G98" s="38" t="s">
        <v>1552</v>
      </c>
      <c r="H98" s="29">
        <v>8.4244415052201802</v>
      </c>
      <c r="I98" s="29">
        <v>20.3904479187037</v>
      </c>
      <c r="J98" s="29">
        <f t="shared" si="6"/>
        <v>19.284759237343923</v>
      </c>
      <c r="K98" s="8">
        <v>1.6195317733252701</v>
      </c>
      <c r="L98" s="32">
        <v>0</v>
      </c>
      <c r="M98" s="28">
        <v>0.96803351909648205</v>
      </c>
      <c r="N98" s="28">
        <v>0.99338282309826798</v>
      </c>
      <c r="O98" s="8">
        <v>44.875931016030655</v>
      </c>
      <c r="P98" s="9">
        <f t="shared" si="7"/>
        <v>44.88</v>
      </c>
      <c r="Q98" s="6">
        <f t="shared" si="8"/>
        <v>45.059922333196383</v>
      </c>
      <c r="R98" s="6">
        <f t="shared" si="9"/>
        <v>45.758351129360932</v>
      </c>
      <c r="S98" s="13">
        <f>R98*Index!$D$19</f>
        <v>56.224134238088389</v>
      </c>
      <c r="U98" s="8">
        <v>2.38096936149836</v>
      </c>
      <c r="V98" s="6">
        <f t="shared" si="10"/>
        <v>2.4178743866015848</v>
      </c>
      <c r="W98" s="6">
        <f>V98*Index!$H$23</f>
        <v>2.6037862593588721</v>
      </c>
      <c r="Y98" s="8">
        <v>58.83</v>
      </c>
      <c r="Z98" s="9">
        <f t="shared" si="11"/>
        <v>58.83</v>
      </c>
      <c r="AA98" s="27"/>
      <c r="AB98" s="43"/>
    </row>
    <row r="99" spans="1:28" x14ac:dyDescent="0.25">
      <c r="A99" s="2" t="s">
        <v>333</v>
      </c>
      <c r="B99" s="2" t="s">
        <v>51</v>
      </c>
      <c r="C99" s="2">
        <v>5</v>
      </c>
      <c r="D99" s="2" t="s">
        <v>225</v>
      </c>
      <c r="E99" s="2" t="s">
        <v>55</v>
      </c>
      <c r="F99" s="2" t="s">
        <v>40</v>
      </c>
      <c r="G99" s="38" t="s">
        <v>1552</v>
      </c>
      <c r="H99" s="29">
        <v>8.4244415052201802</v>
      </c>
      <c r="I99" s="29">
        <v>15.6176000910457</v>
      </c>
      <c r="J99" s="29">
        <f t="shared" si="6"/>
        <v>16.146970999891469</v>
      </c>
      <c r="K99" s="8">
        <v>1.9911383412028201</v>
      </c>
      <c r="L99" s="32">
        <v>1</v>
      </c>
      <c r="M99" s="28">
        <v>1.0379803665818901</v>
      </c>
      <c r="N99" s="28">
        <v>0.98462223706782004</v>
      </c>
      <c r="O99" s="8">
        <v>48.925081536438107</v>
      </c>
      <c r="P99" s="9">
        <f t="shared" si="7"/>
        <v>48.93</v>
      </c>
      <c r="Q99" s="6">
        <f t="shared" si="8"/>
        <v>49.125674370737499</v>
      </c>
      <c r="R99" s="6">
        <f t="shared" si="9"/>
        <v>49.887122323483936</v>
      </c>
      <c r="S99" s="13">
        <f>R99*Index!$D$19</f>
        <v>61.297231937794912</v>
      </c>
      <c r="U99" s="8">
        <v>2.2591566499248898</v>
      </c>
      <c r="V99" s="6">
        <f t="shared" si="10"/>
        <v>2.294173577998726</v>
      </c>
      <c r="W99" s="6">
        <f>V99*Index!$H$23</f>
        <v>2.4705740182695339</v>
      </c>
      <c r="Y99" s="8">
        <v>63.77</v>
      </c>
      <c r="Z99" s="9">
        <f t="shared" si="11"/>
        <v>63.77</v>
      </c>
      <c r="AA99" s="27"/>
      <c r="AB99" s="43"/>
    </row>
    <row r="100" spans="1:28" x14ac:dyDescent="0.25">
      <c r="A100" s="2" t="s">
        <v>334</v>
      </c>
      <c r="B100" s="2" t="s">
        <v>51</v>
      </c>
      <c r="C100" s="2">
        <v>5</v>
      </c>
      <c r="D100" s="2" t="s">
        <v>60</v>
      </c>
      <c r="E100" s="2" t="s">
        <v>56</v>
      </c>
      <c r="F100" s="2" t="s">
        <v>40</v>
      </c>
      <c r="G100" s="38" t="s">
        <v>1552</v>
      </c>
      <c r="H100" s="29">
        <v>8.4244415052201802</v>
      </c>
      <c r="I100" s="29">
        <v>6.8802511382445397</v>
      </c>
      <c r="J100" s="29">
        <f t="shared" si="6"/>
        <v>6.9093036225263429</v>
      </c>
      <c r="K100" s="8">
        <v>1.38548412822206</v>
      </c>
      <c r="L100" s="32">
        <v>1</v>
      </c>
      <c r="M100" s="28">
        <v>1.0018982729649399</v>
      </c>
      <c r="N100" s="28">
        <v>1</v>
      </c>
      <c r="O100" s="8">
        <v>21.244660500695002</v>
      </c>
      <c r="P100" s="9">
        <f t="shared" si="7"/>
        <v>21.24</v>
      </c>
      <c r="Q100" s="6">
        <f t="shared" si="8"/>
        <v>21.331763608747853</v>
      </c>
      <c r="R100" s="6">
        <f t="shared" si="9"/>
        <v>21.662405944683446</v>
      </c>
      <c r="S100" s="13">
        <f>R100*Index!$D$19</f>
        <v>26.616999732150447</v>
      </c>
      <c r="U100" s="8">
        <v>1.51959974319575</v>
      </c>
      <c r="V100" s="6">
        <f t="shared" si="10"/>
        <v>1.5431535392152842</v>
      </c>
      <c r="W100" s="6">
        <f>V100*Index!$H$23</f>
        <v>1.6618075793165092</v>
      </c>
      <c r="Y100" s="8">
        <v>28.28</v>
      </c>
      <c r="Z100" s="9">
        <f t="shared" si="11"/>
        <v>28.28</v>
      </c>
      <c r="AA100" s="27"/>
      <c r="AB100" s="43"/>
    </row>
    <row r="101" spans="1:28" x14ac:dyDescent="0.25">
      <c r="A101" s="2" t="s">
        <v>335</v>
      </c>
      <c r="B101" s="2" t="s">
        <v>51</v>
      </c>
      <c r="C101" s="2">
        <v>5</v>
      </c>
      <c r="D101" s="2" t="s">
        <v>61</v>
      </c>
      <c r="E101" s="2" t="s">
        <v>56</v>
      </c>
      <c r="F101" s="2" t="s">
        <v>40</v>
      </c>
      <c r="G101" s="38" t="s">
        <v>1552</v>
      </c>
      <c r="H101" s="29">
        <v>8.4244415052201802</v>
      </c>
      <c r="I101" s="29">
        <v>10.2690808655043</v>
      </c>
      <c r="J101" s="29">
        <f t="shared" si="6"/>
        <v>10.621292477944351</v>
      </c>
      <c r="K101" s="8">
        <v>1.68565834366484</v>
      </c>
      <c r="L101" s="32">
        <v>0</v>
      </c>
      <c r="M101" s="28">
        <v>1.01943797987828</v>
      </c>
      <c r="N101" s="28">
        <v>0.99941476803414298</v>
      </c>
      <c r="O101" s="8">
        <v>32.104600399942285</v>
      </c>
      <c r="P101" s="9">
        <f t="shared" si="7"/>
        <v>32.1</v>
      </c>
      <c r="Q101" s="6">
        <f t="shared" si="8"/>
        <v>32.236229261582046</v>
      </c>
      <c r="R101" s="6">
        <f t="shared" si="9"/>
        <v>32.735890815136571</v>
      </c>
      <c r="S101" s="13">
        <f>R101*Index!$D$19</f>
        <v>40.22319585752409</v>
      </c>
      <c r="U101" s="8">
        <v>1.93864165638141</v>
      </c>
      <c r="V101" s="6">
        <f t="shared" si="10"/>
        <v>1.9686906020553219</v>
      </c>
      <c r="W101" s="6">
        <f>V101*Index!$H$23</f>
        <v>2.1200644528789816</v>
      </c>
      <c r="Y101" s="8">
        <v>42.34</v>
      </c>
      <c r="Z101" s="9">
        <f t="shared" si="11"/>
        <v>42.34</v>
      </c>
      <c r="AA101" s="27"/>
      <c r="AB101" s="43"/>
    </row>
    <row r="102" spans="1:28" x14ac:dyDescent="0.25">
      <c r="A102" s="2" t="s">
        <v>336</v>
      </c>
      <c r="B102" s="2" t="s">
        <v>51</v>
      </c>
      <c r="C102" s="2">
        <v>5</v>
      </c>
      <c r="D102" s="2" t="s">
        <v>62</v>
      </c>
      <c r="E102" s="2" t="s">
        <v>56</v>
      </c>
      <c r="F102" s="2" t="s">
        <v>40</v>
      </c>
      <c r="G102" s="38" t="s">
        <v>1552</v>
      </c>
      <c r="H102" s="29">
        <v>8.4244415052201802</v>
      </c>
      <c r="I102" s="29">
        <v>13.359144078759901</v>
      </c>
      <c r="J102" s="29">
        <f t="shared" si="6"/>
        <v>13.828603366280237</v>
      </c>
      <c r="K102" s="8">
        <v>1.7710778905786499</v>
      </c>
      <c r="L102" s="32">
        <v>0</v>
      </c>
      <c r="M102" s="28">
        <v>1.0301719497783299</v>
      </c>
      <c r="N102" s="28">
        <v>0.99163159790510302</v>
      </c>
      <c r="O102" s="8">
        <v>39.411875769969072</v>
      </c>
      <c r="P102" s="9">
        <f t="shared" si="7"/>
        <v>39.409999999999997</v>
      </c>
      <c r="Q102" s="6">
        <f t="shared" si="8"/>
        <v>39.573464460625942</v>
      </c>
      <c r="R102" s="6">
        <f t="shared" si="9"/>
        <v>40.186853159765647</v>
      </c>
      <c r="S102" s="13">
        <f>R102*Index!$D$19</f>
        <v>49.378331406072377</v>
      </c>
      <c r="U102" s="8">
        <v>2.4804466809543699</v>
      </c>
      <c r="V102" s="6">
        <f t="shared" si="10"/>
        <v>2.518893604509163</v>
      </c>
      <c r="W102" s="6">
        <f>V102*Index!$H$23</f>
        <v>2.7125729080683749</v>
      </c>
      <c r="Y102" s="8">
        <v>52.09</v>
      </c>
      <c r="Z102" s="9">
        <f t="shared" si="11"/>
        <v>52.09</v>
      </c>
      <c r="AA102" s="27"/>
      <c r="AB102" s="43"/>
    </row>
    <row r="103" spans="1:28" x14ac:dyDescent="0.25">
      <c r="A103" s="2" t="s">
        <v>337</v>
      </c>
      <c r="B103" s="2" t="s">
        <v>51</v>
      </c>
      <c r="C103" s="2">
        <v>5</v>
      </c>
      <c r="D103" s="2" t="s">
        <v>63</v>
      </c>
      <c r="E103" s="2" t="s">
        <v>56</v>
      </c>
      <c r="F103" s="2" t="s">
        <v>40</v>
      </c>
      <c r="G103" s="38" t="s">
        <v>1552</v>
      </c>
      <c r="H103" s="29">
        <v>8.4244415052201802</v>
      </c>
      <c r="I103" s="29">
        <v>17.000407108404598</v>
      </c>
      <c r="J103" s="29">
        <f t="shared" si="6"/>
        <v>18.258399774018354</v>
      </c>
      <c r="K103" s="8">
        <v>1.71522300535737</v>
      </c>
      <c r="L103" s="32">
        <v>0</v>
      </c>
      <c r="M103" s="28">
        <v>1.05030031896777</v>
      </c>
      <c r="N103" s="28">
        <v>0.99921788708875903</v>
      </c>
      <c r="O103" s="8">
        <v>45.767023210449061</v>
      </c>
      <c r="P103" s="9">
        <f t="shared" si="7"/>
        <v>45.77</v>
      </c>
      <c r="Q103" s="6">
        <f t="shared" si="8"/>
        <v>45.9546680056119</v>
      </c>
      <c r="R103" s="6">
        <f t="shared" si="9"/>
        <v>46.666965359698885</v>
      </c>
      <c r="S103" s="13">
        <f>R103*Index!$D$19</f>
        <v>57.340565385546832</v>
      </c>
      <c r="U103" s="8">
        <v>1.8108607151806799</v>
      </c>
      <c r="V103" s="6">
        <f t="shared" si="10"/>
        <v>1.8389290562659806</v>
      </c>
      <c r="W103" s="6">
        <f>V103*Index!$H$23</f>
        <v>1.9803254607329317</v>
      </c>
      <c r="Y103" s="8">
        <v>59.32</v>
      </c>
      <c r="Z103" s="9">
        <f t="shared" si="11"/>
        <v>59.32</v>
      </c>
      <c r="AA103" s="27"/>
      <c r="AB103" s="43"/>
    </row>
    <row r="104" spans="1:28" x14ac:dyDescent="0.25">
      <c r="A104" s="2" t="s">
        <v>338</v>
      </c>
      <c r="B104" s="2" t="s">
        <v>51</v>
      </c>
      <c r="C104" s="2">
        <v>5</v>
      </c>
      <c r="D104" s="2" t="s">
        <v>1558</v>
      </c>
      <c r="E104" s="2" t="s">
        <v>56</v>
      </c>
      <c r="F104" s="2" t="s">
        <v>40</v>
      </c>
      <c r="G104" s="38" t="s">
        <v>1552</v>
      </c>
      <c r="H104" s="29">
        <v>8.4244415052201802</v>
      </c>
      <c r="I104" s="29">
        <v>20.457183259415501</v>
      </c>
      <c r="J104" s="29">
        <f t="shared" si="6"/>
        <v>20.800234860988468</v>
      </c>
      <c r="K104" s="8">
        <v>1.7353047471854199</v>
      </c>
      <c r="L104" s="32">
        <v>0</v>
      </c>
      <c r="M104" s="28">
        <v>1.0201453746065401</v>
      </c>
      <c r="N104" s="28">
        <v>0.99189573859743696</v>
      </c>
      <c r="O104" s="8">
        <v>50.713719633239428</v>
      </c>
      <c r="P104" s="9">
        <f t="shared" si="7"/>
        <v>50.71</v>
      </c>
      <c r="Q104" s="6">
        <f t="shared" si="8"/>
        <v>50.921645883735707</v>
      </c>
      <c r="R104" s="6">
        <f t="shared" si="9"/>
        <v>51.710931394933617</v>
      </c>
      <c r="S104" s="13">
        <f>R104*Index!$D$19</f>
        <v>63.538179951151847</v>
      </c>
      <c r="U104" s="8">
        <v>2.5257592174672898</v>
      </c>
      <c r="V104" s="6">
        <f t="shared" si="10"/>
        <v>2.5649084853380328</v>
      </c>
      <c r="W104" s="6">
        <f>V104*Index!$H$23</f>
        <v>2.7621259018434774</v>
      </c>
      <c r="Y104" s="8">
        <v>66.3</v>
      </c>
      <c r="Z104" s="9">
        <f t="shared" si="11"/>
        <v>66.3</v>
      </c>
      <c r="AA104" s="27"/>
      <c r="AB104" s="43"/>
    </row>
    <row r="105" spans="1:28" x14ac:dyDescent="0.25">
      <c r="A105" s="2" t="s">
        <v>339</v>
      </c>
      <c r="B105" s="2" t="s">
        <v>51</v>
      </c>
      <c r="C105" s="2">
        <v>5</v>
      </c>
      <c r="D105" s="2" t="s">
        <v>1559</v>
      </c>
      <c r="E105" s="2" t="s">
        <v>56</v>
      </c>
      <c r="F105" s="2" t="s">
        <v>218</v>
      </c>
      <c r="G105" s="38" t="s">
        <v>1552</v>
      </c>
      <c r="H105" s="29">
        <v>8.4244415052201802</v>
      </c>
      <c r="I105" s="29">
        <v>26.829995781279099</v>
      </c>
      <c r="J105" s="29">
        <f t="shared" si="6"/>
        <v>26.204880380630811</v>
      </c>
      <c r="K105" s="8">
        <v>2.1206243827464801</v>
      </c>
      <c r="L105" s="32">
        <v>0</v>
      </c>
      <c r="M105" s="28">
        <v>1.0024907725524199</v>
      </c>
      <c r="N105" s="28">
        <v>0.97982793330080797</v>
      </c>
      <c r="O105" s="8">
        <v>73.435784349111898</v>
      </c>
      <c r="P105" s="9">
        <f t="shared" si="7"/>
        <v>73.44</v>
      </c>
      <c r="Q105" s="6">
        <f t="shared" si="8"/>
        <v>73.736871064943259</v>
      </c>
      <c r="R105" s="6">
        <f t="shared" si="9"/>
        <v>74.879792566449879</v>
      </c>
      <c r="S105" s="13">
        <f>R105*Index!$D$19</f>
        <v>92.006189145108948</v>
      </c>
      <c r="U105" s="8">
        <v>3.5698204759285201</v>
      </c>
      <c r="V105" s="6">
        <f t="shared" si="10"/>
        <v>3.6251526933054126</v>
      </c>
      <c r="W105" s="6">
        <f>V105*Index!$H$23</f>
        <v>3.9038929496140988</v>
      </c>
      <c r="Y105" s="8">
        <v>95.91</v>
      </c>
      <c r="Z105" s="9">
        <f t="shared" si="11"/>
        <v>95.91</v>
      </c>
      <c r="AA105" s="27"/>
      <c r="AB105" s="43"/>
    </row>
    <row r="106" spans="1:28" x14ac:dyDescent="0.25">
      <c r="A106" s="2" t="s">
        <v>340</v>
      </c>
      <c r="B106" s="2" t="s">
        <v>51</v>
      </c>
      <c r="C106" s="2">
        <v>5</v>
      </c>
      <c r="D106" s="2" t="s">
        <v>1550</v>
      </c>
      <c r="E106" s="2" t="s">
        <v>56</v>
      </c>
      <c r="F106" s="2" t="s">
        <v>218</v>
      </c>
      <c r="G106" s="38" t="s">
        <v>1552</v>
      </c>
      <c r="H106" s="29">
        <v>8.4244415052201802</v>
      </c>
      <c r="I106" s="29">
        <v>21.912397853165501</v>
      </c>
      <c r="J106" s="29">
        <f t="shared" si="6"/>
        <v>20.726976370739287</v>
      </c>
      <c r="K106" s="8">
        <v>2.1009570833217301</v>
      </c>
      <c r="L106" s="32">
        <v>0</v>
      </c>
      <c r="M106" s="28">
        <v>0.96803351909648205</v>
      </c>
      <c r="N106" s="28">
        <v>0.992656419849267</v>
      </c>
      <c r="O106" s="8">
        <v>61.24587787536889</v>
      </c>
      <c r="P106" s="9">
        <f t="shared" si="7"/>
        <v>61.25</v>
      </c>
      <c r="Q106" s="6">
        <f t="shared" si="8"/>
        <v>61.496985974657903</v>
      </c>
      <c r="R106" s="6">
        <f t="shared" si="9"/>
        <v>62.450189257265102</v>
      </c>
      <c r="S106" s="13">
        <f>R106*Index!$D$19</f>
        <v>76.733705156205374</v>
      </c>
      <c r="U106" s="8">
        <v>3.06353565152952</v>
      </c>
      <c r="V106" s="6">
        <f t="shared" si="10"/>
        <v>3.1110204541282278</v>
      </c>
      <c r="W106" s="6">
        <f>V106*Index!$H$23</f>
        <v>3.3502287612339305</v>
      </c>
      <c r="Y106" s="8">
        <v>80.08</v>
      </c>
      <c r="Z106" s="9">
        <f t="shared" si="11"/>
        <v>80.08</v>
      </c>
      <c r="AA106" s="27"/>
      <c r="AB106" s="43"/>
    </row>
    <row r="107" spans="1:28" x14ac:dyDescent="0.25">
      <c r="A107" s="2" t="s">
        <v>341</v>
      </c>
      <c r="B107" s="2" t="s">
        <v>51</v>
      </c>
      <c r="C107" s="2">
        <v>5</v>
      </c>
      <c r="D107" s="2" t="s">
        <v>225</v>
      </c>
      <c r="E107" s="2" t="s">
        <v>56</v>
      </c>
      <c r="F107" s="2" t="s">
        <v>40</v>
      </c>
      <c r="G107" s="38" t="s">
        <v>1552</v>
      </c>
      <c r="H107" s="29">
        <v>8.4244415052201802</v>
      </c>
      <c r="I107" s="29">
        <v>16.832116329927899</v>
      </c>
      <c r="J107" s="29">
        <f t="shared" si="6"/>
        <v>17.633090034828527</v>
      </c>
      <c r="K107" s="8">
        <v>2.01896144887893</v>
      </c>
      <c r="L107" s="32">
        <v>1</v>
      </c>
      <c r="M107" s="28">
        <v>1.0379803665818901</v>
      </c>
      <c r="N107" s="28">
        <v>0.993962436664384</v>
      </c>
      <c r="O107" s="8">
        <v>52.609151632304879</v>
      </c>
      <c r="P107" s="9">
        <f t="shared" si="7"/>
        <v>52.61</v>
      </c>
      <c r="Q107" s="6">
        <f t="shared" si="8"/>
        <v>52.824849153997327</v>
      </c>
      <c r="R107" s="6">
        <f t="shared" si="9"/>
        <v>53.643634315884292</v>
      </c>
      <c r="S107" s="13">
        <f>R107*Index!$D$19</f>
        <v>65.912927855915214</v>
      </c>
      <c r="U107" s="8">
        <v>2.2825685912158402</v>
      </c>
      <c r="V107" s="6">
        <f t="shared" si="10"/>
        <v>2.3179484043796861</v>
      </c>
      <c r="W107" s="6">
        <f>V107*Index!$H$23</f>
        <v>2.4961769059101928</v>
      </c>
      <c r="Y107" s="8">
        <v>68.41</v>
      </c>
      <c r="Z107" s="9">
        <f t="shared" si="11"/>
        <v>68.41</v>
      </c>
      <c r="AA107" s="27"/>
      <c r="AB107" s="43"/>
    </row>
    <row r="108" spans="1:28" x14ac:dyDescent="0.25">
      <c r="A108" s="2" t="s">
        <v>342</v>
      </c>
      <c r="B108" s="2" t="s">
        <v>51</v>
      </c>
      <c r="C108" s="2">
        <v>5</v>
      </c>
      <c r="D108" s="2" t="s">
        <v>60</v>
      </c>
      <c r="E108" s="2" t="s">
        <v>57</v>
      </c>
      <c r="F108" s="2" t="s">
        <v>40</v>
      </c>
      <c r="G108" s="38" t="s">
        <v>1552</v>
      </c>
      <c r="H108" s="29">
        <v>8.4244415052201802</v>
      </c>
      <c r="I108" s="29">
        <v>6.64207909626339</v>
      </c>
      <c r="J108" s="29">
        <f t="shared" si="6"/>
        <v>6.6696310210354763</v>
      </c>
      <c r="K108" s="8">
        <v>1.48291849520289</v>
      </c>
      <c r="L108" s="32">
        <v>0</v>
      </c>
      <c r="M108" s="28">
        <v>1.0018982729649399</v>
      </c>
      <c r="N108" s="28">
        <v>0.99993054418288596</v>
      </c>
      <c r="O108" s="8">
        <v>22.383279317118124</v>
      </c>
      <c r="P108" s="9">
        <f t="shared" si="7"/>
        <v>22.38</v>
      </c>
      <c r="Q108" s="6">
        <f t="shared" si="8"/>
        <v>22.475050762318308</v>
      </c>
      <c r="R108" s="6">
        <f t="shared" si="9"/>
        <v>22.823414049134243</v>
      </c>
      <c r="S108" s="13">
        <f>R108*Index!$D$19</f>
        <v>28.043551911262192</v>
      </c>
      <c r="U108" s="8">
        <v>1.49822876909922</v>
      </c>
      <c r="V108" s="6">
        <f t="shared" si="10"/>
        <v>1.521451315020258</v>
      </c>
      <c r="W108" s="6">
        <f>V108*Index!$H$23</f>
        <v>1.6384366575392373</v>
      </c>
      <c r="Y108" s="8">
        <v>29.68</v>
      </c>
      <c r="Z108" s="9">
        <f t="shared" si="11"/>
        <v>29.68</v>
      </c>
      <c r="AA108" s="27"/>
      <c r="AB108" s="43"/>
    </row>
    <row r="109" spans="1:28" x14ac:dyDescent="0.25">
      <c r="A109" s="2" t="s">
        <v>343</v>
      </c>
      <c r="B109" s="2" t="s">
        <v>51</v>
      </c>
      <c r="C109" s="2">
        <v>5</v>
      </c>
      <c r="D109" s="2" t="s">
        <v>61</v>
      </c>
      <c r="E109" s="2" t="s">
        <v>57</v>
      </c>
      <c r="F109" s="2" t="s">
        <v>40</v>
      </c>
      <c r="G109" s="38" t="s">
        <v>1552</v>
      </c>
      <c r="H109" s="29">
        <v>8.4244415052201802</v>
      </c>
      <c r="I109" s="29">
        <v>9.4903918659465401</v>
      </c>
      <c r="J109" s="29">
        <f t="shared" si="6"/>
        <v>9.8100636737004194</v>
      </c>
      <c r="K109" s="8">
        <v>1.7720697395993601</v>
      </c>
      <c r="L109" s="32">
        <v>0</v>
      </c>
      <c r="M109" s="28">
        <v>1.01943797987828</v>
      </c>
      <c r="N109" s="28">
        <v>0.99843638686907399</v>
      </c>
      <c r="O109" s="8">
        <v>32.312814844133065</v>
      </c>
      <c r="P109" s="9">
        <f t="shared" si="7"/>
        <v>32.31</v>
      </c>
      <c r="Q109" s="6">
        <f t="shared" si="8"/>
        <v>32.445297384994014</v>
      </c>
      <c r="R109" s="6">
        <f t="shared" si="9"/>
        <v>32.94819949446142</v>
      </c>
      <c r="S109" s="13">
        <f>R109*Index!$D$19</f>
        <v>40.484063467297126</v>
      </c>
      <c r="U109" s="8">
        <v>1.74359081886412</v>
      </c>
      <c r="V109" s="6">
        <f t="shared" si="10"/>
        <v>1.770616476556514</v>
      </c>
      <c r="W109" s="6">
        <f>V109*Index!$H$23</f>
        <v>1.9067602840742419</v>
      </c>
      <c r="Y109" s="8">
        <v>42.39</v>
      </c>
      <c r="Z109" s="9">
        <f t="shared" si="11"/>
        <v>42.39</v>
      </c>
      <c r="AA109" s="27"/>
      <c r="AB109" s="43"/>
    </row>
    <row r="110" spans="1:28" x14ac:dyDescent="0.25">
      <c r="A110" s="2" t="s">
        <v>344</v>
      </c>
      <c r="B110" s="2" t="s">
        <v>51</v>
      </c>
      <c r="C110" s="2">
        <v>5</v>
      </c>
      <c r="D110" s="2" t="s">
        <v>62</v>
      </c>
      <c r="E110" s="2" t="s">
        <v>57</v>
      </c>
      <c r="F110" s="2" t="s">
        <v>40</v>
      </c>
      <c r="G110" s="38" t="s">
        <v>1552</v>
      </c>
      <c r="H110" s="29">
        <v>8.4244415052201802</v>
      </c>
      <c r="I110" s="29">
        <v>11.7993382748732</v>
      </c>
      <c r="J110" s="29">
        <f t="shared" si="6"/>
        <v>11.850607351549343</v>
      </c>
      <c r="K110" s="8">
        <v>1.8389836004909701</v>
      </c>
      <c r="L110" s="32">
        <v>0</v>
      </c>
      <c r="M110" s="28">
        <v>1.0301719497783299</v>
      </c>
      <c r="N110" s="28">
        <v>0.97317257470399998</v>
      </c>
      <c r="O110" s="8">
        <v>37.285482346752453</v>
      </c>
      <c r="P110" s="9">
        <f t="shared" si="7"/>
        <v>37.29</v>
      </c>
      <c r="Q110" s="6">
        <f t="shared" si="8"/>
        <v>37.438352824374135</v>
      </c>
      <c r="R110" s="6">
        <f t="shared" si="9"/>
        <v>38.018647293151936</v>
      </c>
      <c r="S110" s="13">
        <f>R110*Index!$D$19</f>
        <v>46.714216666542811</v>
      </c>
      <c r="U110" s="8">
        <v>1.8602122069705</v>
      </c>
      <c r="V110" s="6">
        <f t="shared" si="10"/>
        <v>1.889045496178543</v>
      </c>
      <c r="W110" s="6">
        <f>V110*Index!$H$23</f>
        <v>2.034295385033146</v>
      </c>
      <c r="Y110" s="8">
        <v>48.75</v>
      </c>
      <c r="Z110" s="9">
        <f t="shared" si="11"/>
        <v>48.75</v>
      </c>
      <c r="AA110" s="27"/>
      <c r="AB110" s="43"/>
    </row>
    <row r="111" spans="1:28" x14ac:dyDescent="0.25">
      <c r="A111" s="2" t="s">
        <v>345</v>
      </c>
      <c r="B111" s="2" t="s">
        <v>51</v>
      </c>
      <c r="C111" s="2">
        <v>5</v>
      </c>
      <c r="D111" s="2" t="s">
        <v>63</v>
      </c>
      <c r="E111" s="2" t="s">
        <v>57</v>
      </c>
      <c r="F111" s="2" t="s">
        <v>40</v>
      </c>
      <c r="G111" s="38" t="s">
        <v>1552</v>
      </c>
      <c r="H111" s="29">
        <v>8.4244415052201802</v>
      </c>
      <c r="I111" s="29">
        <v>14.539976187470099</v>
      </c>
      <c r="J111" s="29">
        <f t="shared" si="6"/>
        <v>15.496775082368504</v>
      </c>
      <c r="K111" s="8">
        <v>1.8344606200168601</v>
      </c>
      <c r="L111" s="32">
        <v>0</v>
      </c>
      <c r="M111" s="28">
        <v>1.05030031896777</v>
      </c>
      <c r="N111" s="28">
        <v>0.99177767572707798</v>
      </c>
      <c r="O111" s="8">
        <v>43.88252981282529</v>
      </c>
      <c r="P111" s="9">
        <f t="shared" si="7"/>
        <v>43.88</v>
      </c>
      <c r="Q111" s="6">
        <f t="shared" si="8"/>
        <v>44.062448185057875</v>
      </c>
      <c r="R111" s="6">
        <f t="shared" si="9"/>
        <v>44.745416131926277</v>
      </c>
      <c r="S111" s="13">
        <f>R111*Index!$D$19</f>
        <v>54.979522230343193</v>
      </c>
      <c r="U111" s="8">
        <v>1.8080850138975</v>
      </c>
      <c r="V111" s="6">
        <f t="shared" si="10"/>
        <v>1.8361103316129113</v>
      </c>
      <c r="W111" s="6">
        <f>V111*Index!$H$23</f>
        <v>1.977290002579585</v>
      </c>
      <c r="Y111" s="8">
        <v>56.96</v>
      </c>
      <c r="Z111" s="9">
        <f t="shared" si="11"/>
        <v>56.96</v>
      </c>
      <c r="AA111" s="27"/>
      <c r="AB111" s="43"/>
    </row>
    <row r="112" spans="1:28" x14ac:dyDescent="0.25">
      <c r="A112" s="2" t="s">
        <v>346</v>
      </c>
      <c r="B112" s="2" t="s">
        <v>51</v>
      </c>
      <c r="C112" s="2">
        <v>5</v>
      </c>
      <c r="D112" s="2" t="s">
        <v>1558</v>
      </c>
      <c r="E112" s="2" t="s">
        <v>57</v>
      </c>
      <c r="F112" s="2" t="s">
        <v>40</v>
      </c>
      <c r="G112" s="38" t="s">
        <v>1552</v>
      </c>
      <c r="H112" s="29">
        <v>8.4244415052201802</v>
      </c>
      <c r="I112" s="29">
        <v>16.874803964078499</v>
      </c>
      <c r="J112" s="29">
        <f t="shared" si="6"/>
        <v>15.540753805034189</v>
      </c>
      <c r="K112" s="8">
        <v>1.85145447937592</v>
      </c>
      <c r="L112" s="32">
        <v>0</v>
      </c>
      <c r="M112" s="28">
        <v>1.0201453746065401</v>
      </c>
      <c r="N112" s="28">
        <v>0.92856292413944796</v>
      </c>
      <c r="O112" s="8">
        <v>44.370468206289381</v>
      </c>
      <c r="P112" s="9">
        <f t="shared" si="7"/>
        <v>44.37</v>
      </c>
      <c r="Q112" s="6">
        <f t="shared" si="8"/>
        <v>44.552387125935169</v>
      </c>
      <c r="R112" s="6">
        <f t="shared" si="9"/>
        <v>45.242949126387167</v>
      </c>
      <c r="S112" s="13">
        <f>R112*Index!$D$19</f>
        <v>55.590850243220345</v>
      </c>
      <c r="U112" s="8">
        <v>2.0344207516510799</v>
      </c>
      <c r="V112" s="6">
        <f t="shared" si="10"/>
        <v>2.065954273301672</v>
      </c>
      <c r="W112" s="6">
        <f>V112*Index!$H$23</f>
        <v>2.2248067885972582</v>
      </c>
      <c r="Y112" s="8">
        <v>57.82</v>
      </c>
      <c r="Z112" s="9">
        <f t="shared" si="11"/>
        <v>57.82</v>
      </c>
      <c r="AA112" s="27"/>
      <c r="AB112" s="43"/>
    </row>
    <row r="113" spans="1:28" x14ac:dyDescent="0.25">
      <c r="A113" s="2" t="s">
        <v>347</v>
      </c>
      <c r="B113" s="2" t="s">
        <v>51</v>
      </c>
      <c r="C113" s="2">
        <v>5</v>
      </c>
      <c r="D113" s="2" t="s">
        <v>1559</v>
      </c>
      <c r="E113" s="2" t="s">
        <v>57</v>
      </c>
      <c r="F113" s="2" t="s">
        <v>218</v>
      </c>
      <c r="G113" s="38" t="s">
        <v>1552</v>
      </c>
      <c r="H113" s="29">
        <v>8.4244415052201802</v>
      </c>
      <c r="I113" s="29">
        <v>24.820571256267101</v>
      </c>
      <c r="J113" s="29">
        <f t="shared" si="6"/>
        <v>24.124959853984237</v>
      </c>
      <c r="K113" s="8">
        <v>1.8569099782944101</v>
      </c>
      <c r="L113" s="32">
        <v>0</v>
      </c>
      <c r="M113" s="28">
        <v>1.0024907725524199</v>
      </c>
      <c r="N113" s="28">
        <v>0.97664362079538503</v>
      </c>
      <c r="O113" s="8">
        <v>60.44130817141621</v>
      </c>
      <c r="P113" s="9">
        <f t="shared" si="7"/>
        <v>60.44</v>
      </c>
      <c r="Q113" s="6">
        <f t="shared" si="8"/>
        <v>60.689117534919014</v>
      </c>
      <c r="R113" s="6">
        <f t="shared" si="9"/>
        <v>61.629798856710259</v>
      </c>
      <c r="S113" s="13">
        <f>R113*Index!$D$19</f>
        <v>75.725676263773579</v>
      </c>
      <c r="U113" s="8">
        <v>2.65307091010447</v>
      </c>
      <c r="V113" s="6">
        <f t="shared" si="10"/>
        <v>2.6941935092110896</v>
      </c>
      <c r="W113" s="6">
        <f>V113*Index!$H$23</f>
        <v>2.9013517320052733</v>
      </c>
      <c r="Y113" s="8">
        <v>78.63</v>
      </c>
      <c r="Z113" s="9">
        <f t="shared" si="11"/>
        <v>78.63</v>
      </c>
      <c r="AA113" s="27"/>
      <c r="AB113" s="43"/>
    </row>
    <row r="114" spans="1:28" x14ac:dyDescent="0.25">
      <c r="A114" s="2" t="s">
        <v>348</v>
      </c>
      <c r="B114" s="2" t="s">
        <v>51</v>
      </c>
      <c r="C114" s="2">
        <v>5</v>
      </c>
      <c r="D114" s="2" t="s">
        <v>1550</v>
      </c>
      <c r="E114" s="2" t="s">
        <v>57</v>
      </c>
      <c r="F114" s="2" t="s">
        <v>218</v>
      </c>
      <c r="G114" s="38" t="s">
        <v>1552</v>
      </c>
      <c r="H114" s="29">
        <v>8.4244415052201802</v>
      </c>
      <c r="I114" s="29">
        <v>19.946370119898599</v>
      </c>
      <c r="J114" s="29">
        <f t="shared" si="6"/>
        <v>18.132653805398981</v>
      </c>
      <c r="K114" s="8">
        <v>1.7611774327483201</v>
      </c>
      <c r="L114" s="32">
        <v>0</v>
      </c>
      <c r="M114" s="28">
        <v>0.96803351909648205</v>
      </c>
      <c r="N114" s="28">
        <v>0.96698205942474402</v>
      </c>
      <c r="O114" s="8">
        <v>46.771756940408743</v>
      </c>
      <c r="P114" s="9">
        <f t="shared" si="7"/>
        <v>46.77</v>
      </c>
      <c r="Q114" s="6">
        <f t="shared" si="8"/>
        <v>46.963521143864419</v>
      </c>
      <c r="R114" s="6">
        <f t="shared" si="9"/>
        <v>47.691455721594323</v>
      </c>
      <c r="S114" s="13">
        <f>R114*Index!$D$19</f>
        <v>58.599375683802464</v>
      </c>
      <c r="U114" s="8">
        <v>2.4776990268899302</v>
      </c>
      <c r="V114" s="6">
        <f t="shared" si="10"/>
        <v>2.5161033618067243</v>
      </c>
      <c r="W114" s="6">
        <f>V114*Index!$H$23</f>
        <v>2.7095681218606442</v>
      </c>
      <c r="Y114" s="8">
        <v>61.31</v>
      </c>
      <c r="Z114" s="9">
        <f t="shared" si="11"/>
        <v>61.31</v>
      </c>
      <c r="AA114" s="27"/>
      <c r="AB114" s="43"/>
    </row>
    <row r="115" spans="1:28" x14ac:dyDescent="0.25">
      <c r="A115" s="2" t="s">
        <v>349</v>
      </c>
      <c r="B115" s="2" t="s">
        <v>51</v>
      </c>
      <c r="C115" s="2">
        <v>5</v>
      </c>
      <c r="D115" s="2" t="s">
        <v>225</v>
      </c>
      <c r="E115" s="2" t="s">
        <v>57</v>
      </c>
      <c r="F115" s="2" t="s">
        <v>40</v>
      </c>
      <c r="G115" s="38" t="s">
        <v>1552</v>
      </c>
      <c r="H115" s="29">
        <v>8.4244415052201802</v>
      </c>
      <c r="I115" s="29">
        <v>17.086782447160498</v>
      </c>
      <c r="J115" s="29">
        <f t="shared" si="6"/>
        <v>16.369641487971837</v>
      </c>
      <c r="K115" s="8">
        <v>2.0746636389816202</v>
      </c>
      <c r="L115" s="32">
        <v>1</v>
      </c>
      <c r="M115" s="28">
        <v>1.0379803665818901</v>
      </c>
      <c r="N115" s="28">
        <v>0.93632714984787502</v>
      </c>
      <c r="O115" s="8">
        <v>51.439382447867878</v>
      </c>
      <c r="P115" s="9">
        <f t="shared" si="7"/>
        <v>51.44</v>
      </c>
      <c r="Q115" s="6">
        <f t="shared" si="8"/>
        <v>51.650283915904133</v>
      </c>
      <c r="R115" s="6">
        <f t="shared" si="9"/>
        <v>52.450863316600653</v>
      </c>
      <c r="S115" s="13">
        <f>R115*Index!$D$19</f>
        <v>64.447348019145451</v>
      </c>
      <c r="U115" s="8">
        <v>2.5446130720353799</v>
      </c>
      <c r="V115" s="6">
        <f t="shared" si="10"/>
        <v>2.5840545746519283</v>
      </c>
      <c r="W115" s="6">
        <f>V115*Index!$H$23</f>
        <v>2.7827441459310238</v>
      </c>
      <c r="Y115" s="8">
        <v>67.23</v>
      </c>
      <c r="Z115" s="9">
        <f t="shared" si="11"/>
        <v>67.23</v>
      </c>
      <c r="AA115" s="27"/>
      <c r="AB115" s="43"/>
    </row>
    <row r="116" spans="1:28" x14ac:dyDescent="0.25">
      <c r="A116" s="2" t="s">
        <v>350</v>
      </c>
      <c r="B116" s="2" t="s">
        <v>51</v>
      </c>
      <c r="C116" s="2">
        <v>5</v>
      </c>
      <c r="D116" s="2" t="s">
        <v>60</v>
      </c>
      <c r="E116" s="2" t="s">
        <v>58</v>
      </c>
      <c r="F116" s="2" t="s">
        <v>40</v>
      </c>
      <c r="G116" s="38" t="s">
        <v>1552</v>
      </c>
      <c r="H116" s="29">
        <v>8.4244415052201802</v>
      </c>
      <c r="I116" s="29">
        <v>5.6885170014039499</v>
      </c>
      <c r="J116" s="29">
        <f t="shared" si="6"/>
        <v>5.7038331718181254</v>
      </c>
      <c r="K116" s="8">
        <v>1.75144670638897</v>
      </c>
      <c r="L116" s="32">
        <v>0</v>
      </c>
      <c r="M116" s="28">
        <v>1.0018982729649399</v>
      </c>
      <c r="N116" s="28">
        <v>0.99918852326348095</v>
      </c>
      <c r="O116" s="8">
        <v>24.744920150057276</v>
      </c>
      <c r="P116" s="9">
        <f t="shared" si="7"/>
        <v>24.74</v>
      </c>
      <c r="Q116" s="6">
        <f t="shared" si="8"/>
        <v>24.84637432267251</v>
      </c>
      <c r="R116" s="6">
        <f t="shared" si="9"/>
        <v>25.231493124673936</v>
      </c>
      <c r="S116" s="13">
        <f>R116*Index!$D$19</f>
        <v>31.002403309039085</v>
      </c>
      <c r="U116" s="8">
        <v>1.4741509255165799</v>
      </c>
      <c r="V116" s="6">
        <f t="shared" si="10"/>
        <v>1.497000264862087</v>
      </c>
      <c r="W116" s="6">
        <f>V116*Index!$H$23</f>
        <v>1.6121055508524982</v>
      </c>
      <c r="Y116" s="8">
        <v>32.61</v>
      </c>
      <c r="Z116" s="9">
        <f t="shared" si="11"/>
        <v>32.61</v>
      </c>
      <c r="AA116" s="27"/>
      <c r="AB116" s="43"/>
    </row>
    <row r="117" spans="1:28" x14ac:dyDescent="0.25">
      <c r="A117" s="2" t="s">
        <v>351</v>
      </c>
      <c r="B117" s="2" t="s">
        <v>51</v>
      </c>
      <c r="C117" s="2">
        <v>5</v>
      </c>
      <c r="D117" s="2" t="s">
        <v>61</v>
      </c>
      <c r="E117" s="2" t="s">
        <v>58</v>
      </c>
      <c r="F117" s="2" t="s">
        <v>40</v>
      </c>
      <c r="G117" s="38" t="s">
        <v>1552</v>
      </c>
      <c r="H117" s="29">
        <v>8.4244415052201802</v>
      </c>
      <c r="I117" s="29">
        <v>7.7352546112390703</v>
      </c>
      <c r="J117" s="29">
        <f t="shared" si="6"/>
        <v>7.9558115867211292</v>
      </c>
      <c r="K117" s="8">
        <v>2.0578318235603001</v>
      </c>
      <c r="L117" s="32">
        <v>0</v>
      </c>
      <c r="M117" s="28">
        <v>1.01943797987828</v>
      </c>
      <c r="N117" s="28">
        <v>0.99432099289545495</v>
      </c>
      <c r="O117" s="8">
        <v>33.707806090568788</v>
      </c>
      <c r="P117" s="9">
        <f t="shared" si="7"/>
        <v>33.71</v>
      </c>
      <c r="Q117" s="6">
        <f t="shared" si="8"/>
        <v>33.846008095540121</v>
      </c>
      <c r="R117" s="6">
        <f t="shared" si="9"/>
        <v>34.370621221020997</v>
      </c>
      <c r="S117" s="13">
        <f>R117*Index!$D$19</f>
        <v>42.231819409620478</v>
      </c>
      <c r="U117" s="8">
        <v>1.57185438951769</v>
      </c>
      <c r="V117" s="6">
        <f t="shared" si="10"/>
        <v>1.5962181325552143</v>
      </c>
      <c r="W117" s="6">
        <f>V117*Index!$H$23</f>
        <v>1.7189523424037174</v>
      </c>
      <c r="Y117" s="8">
        <v>43.95</v>
      </c>
      <c r="Z117" s="9">
        <f t="shared" si="11"/>
        <v>43.95</v>
      </c>
      <c r="AA117" s="27"/>
      <c r="AB117" s="43"/>
    </row>
    <row r="118" spans="1:28" x14ac:dyDescent="0.25">
      <c r="A118" s="2" t="s">
        <v>352</v>
      </c>
      <c r="B118" s="2" t="s">
        <v>51</v>
      </c>
      <c r="C118" s="2">
        <v>5</v>
      </c>
      <c r="D118" s="2" t="s">
        <v>62</v>
      </c>
      <c r="E118" s="2" t="s">
        <v>58</v>
      </c>
      <c r="F118" s="2" t="s">
        <v>40</v>
      </c>
      <c r="G118" s="38" t="s">
        <v>1552</v>
      </c>
      <c r="H118" s="29">
        <v>8.4244415052201802</v>
      </c>
      <c r="I118" s="29">
        <v>9.1768734115942792</v>
      </c>
      <c r="J118" s="29">
        <f t="shared" si="6"/>
        <v>8.9710730666644665</v>
      </c>
      <c r="K118" s="8">
        <v>2.0629829288416199</v>
      </c>
      <c r="L118" s="32">
        <v>0</v>
      </c>
      <c r="M118" s="28">
        <v>1.0301719497783299</v>
      </c>
      <c r="N118" s="28">
        <v>0.95936185443977395</v>
      </c>
      <c r="O118" s="8">
        <v>35.886649600213737</v>
      </c>
      <c r="P118" s="9">
        <f t="shared" si="7"/>
        <v>35.89</v>
      </c>
      <c r="Q118" s="6">
        <f t="shared" si="8"/>
        <v>36.03378486357461</v>
      </c>
      <c r="R118" s="6">
        <f t="shared" si="9"/>
        <v>36.592308528960018</v>
      </c>
      <c r="S118" s="13">
        <f>R118*Index!$D$19</f>
        <v>44.961647787471932</v>
      </c>
      <c r="U118" s="8">
        <v>1.6250201942451801</v>
      </c>
      <c r="V118" s="6">
        <f t="shared" si="10"/>
        <v>1.6502080072559804</v>
      </c>
      <c r="W118" s="6">
        <f>V118*Index!$H$23</f>
        <v>1.777093532313897</v>
      </c>
      <c r="Y118" s="8">
        <v>46.74</v>
      </c>
      <c r="Z118" s="9">
        <f t="shared" si="11"/>
        <v>46.74</v>
      </c>
      <c r="AA118" s="27"/>
      <c r="AB118" s="43"/>
    </row>
    <row r="119" spans="1:28" x14ac:dyDescent="0.25">
      <c r="A119" s="2" t="s">
        <v>353</v>
      </c>
      <c r="B119" s="2" t="s">
        <v>51</v>
      </c>
      <c r="C119" s="2">
        <v>5</v>
      </c>
      <c r="D119" s="2" t="s">
        <v>63</v>
      </c>
      <c r="E119" s="2" t="s">
        <v>58</v>
      </c>
      <c r="F119" s="2" t="s">
        <v>40</v>
      </c>
      <c r="G119" s="38" t="s">
        <v>1552</v>
      </c>
      <c r="H119" s="29">
        <v>8.4244415052201802</v>
      </c>
      <c r="I119" s="29">
        <v>10.9653436635015</v>
      </c>
      <c r="J119" s="29">
        <f t="shared" si="6"/>
        <v>11.770708752474167</v>
      </c>
      <c r="K119" s="8">
        <v>1.99640340970764</v>
      </c>
      <c r="L119" s="32">
        <v>0</v>
      </c>
      <c r="M119" s="28">
        <v>1.05030031896777</v>
      </c>
      <c r="N119" s="28">
        <v>0.99165497295876903</v>
      </c>
      <c r="O119" s="8">
        <v>40.317666834019029</v>
      </c>
      <c r="P119" s="9">
        <f t="shared" si="7"/>
        <v>40.32</v>
      </c>
      <c r="Q119" s="6">
        <f t="shared" si="8"/>
        <v>40.482969268038509</v>
      </c>
      <c r="R119" s="6">
        <f t="shared" si="9"/>
        <v>41.110455291693107</v>
      </c>
      <c r="S119" s="13">
        <f>R119*Index!$D$19</f>
        <v>50.513178466038966</v>
      </c>
      <c r="U119" s="8">
        <v>1.54102546594719</v>
      </c>
      <c r="V119" s="6">
        <f t="shared" si="10"/>
        <v>1.5649113606693716</v>
      </c>
      <c r="W119" s="6">
        <f>V119*Index!$H$23</f>
        <v>1.6852383732608398</v>
      </c>
      <c r="Y119" s="8">
        <v>52.2</v>
      </c>
      <c r="Z119" s="9">
        <f t="shared" si="11"/>
        <v>52.2</v>
      </c>
      <c r="AA119" s="27"/>
      <c r="AB119" s="43"/>
    </row>
    <row r="120" spans="1:28" x14ac:dyDescent="0.25">
      <c r="A120" s="2" t="s">
        <v>354</v>
      </c>
      <c r="B120" s="2" t="s">
        <v>51</v>
      </c>
      <c r="C120" s="2">
        <v>5</v>
      </c>
      <c r="D120" s="2" t="s">
        <v>1558</v>
      </c>
      <c r="E120" s="2" t="s">
        <v>58</v>
      </c>
      <c r="F120" s="2" t="s">
        <v>40</v>
      </c>
      <c r="G120" s="38" t="s">
        <v>1552</v>
      </c>
      <c r="H120" s="29">
        <v>8.4244415052201802</v>
      </c>
      <c r="I120" s="29">
        <v>12.3200845262805</v>
      </c>
      <c r="J120" s="29">
        <f t="shared" si="6"/>
        <v>11.144857565732867</v>
      </c>
      <c r="K120" s="8">
        <v>2.00321240878153</v>
      </c>
      <c r="L120" s="32">
        <v>0</v>
      </c>
      <c r="M120" s="28">
        <v>1.0201453746065401</v>
      </c>
      <c r="N120" s="28">
        <v>0.92471880417852104</v>
      </c>
      <c r="O120" s="8">
        <v>39.201462730090029</v>
      </c>
      <c r="P120" s="9">
        <f t="shared" si="7"/>
        <v>39.200000000000003</v>
      </c>
      <c r="Q120" s="6">
        <f t="shared" si="8"/>
        <v>39.362188727283396</v>
      </c>
      <c r="R120" s="6">
        <f t="shared" si="9"/>
        <v>39.972302652556294</v>
      </c>
      <c r="S120" s="13">
        <f>R120*Index!$D$19</f>
        <v>49.11470922082173</v>
      </c>
      <c r="U120" s="8">
        <v>1.7078996971490299</v>
      </c>
      <c r="V120" s="6">
        <f t="shared" si="10"/>
        <v>1.7343721424548399</v>
      </c>
      <c r="W120" s="6">
        <f>V120*Index!$H$23</f>
        <v>1.8677291004707814</v>
      </c>
      <c r="Y120" s="8">
        <v>50.98</v>
      </c>
      <c r="Z120" s="9">
        <f t="shared" si="11"/>
        <v>50.98</v>
      </c>
      <c r="AA120" s="27"/>
      <c r="AB120" s="43"/>
    </row>
    <row r="121" spans="1:28" x14ac:dyDescent="0.25">
      <c r="A121" s="2" t="s">
        <v>355</v>
      </c>
      <c r="B121" s="2" t="s">
        <v>51</v>
      </c>
      <c r="C121" s="2">
        <v>5</v>
      </c>
      <c r="D121" s="2" t="s">
        <v>1559</v>
      </c>
      <c r="E121" s="2" t="s">
        <v>58</v>
      </c>
      <c r="F121" s="2" t="s">
        <v>218</v>
      </c>
      <c r="G121" s="38" t="s">
        <v>1552</v>
      </c>
      <c r="H121" s="29">
        <v>8.4244415052201802</v>
      </c>
      <c r="I121" s="29">
        <v>20.252465289880199</v>
      </c>
      <c r="J121" s="29">
        <f t="shared" si="6"/>
        <v>19.155898184020252</v>
      </c>
      <c r="K121" s="8">
        <v>2.1055805790753501</v>
      </c>
      <c r="L121" s="32">
        <v>0</v>
      </c>
      <c r="M121" s="28">
        <v>1.0024907725524199</v>
      </c>
      <c r="N121" s="28">
        <v>0.95937174168022998</v>
      </c>
      <c r="O121" s="8">
        <v>58.072627613965686</v>
      </c>
      <c r="P121" s="9">
        <f t="shared" si="7"/>
        <v>58.07</v>
      </c>
      <c r="Q121" s="6">
        <f t="shared" si="8"/>
        <v>58.310725387182941</v>
      </c>
      <c r="R121" s="6">
        <f t="shared" si="9"/>
        <v>59.21454163068428</v>
      </c>
      <c r="S121" s="13">
        <f>R121*Index!$D$19</f>
        <v>72.758004939435494</v>
      </c>
      <c r="U121" s="8">
        <v>3.7765629096112798</v>
      </c>
      <c r="V121" s="6">
        <f t="shared" si="10"/>
        <v>3.8350996347102551</v>
      </c>
      <c r="W121" s="6">
        <f>V121*Index!$H$23</f>
        <v>4.1299828425603975</v>
      </c>
      <c r="Y121" s="8">
        <v>76.89</v>
      </c>
      <c r="Z121" s="9">
        <f t="shared" si="11"/>
        <v>76.89</v>
      </c>
      <c r="AA121" s="27"/>
      <c r="AB121" s="43"/>
    </row>
    <row r="122" spans="1:28" x14ac:dyDescent="0.25">
      <c r="A122" s="2" t="s">
        <v>356</v>
      </c>
      <c r="B122" s="2" t="s">
        <v>51</v>
      </c>
      <c r="C122" s="2">
        <v>5</v>
      </c>
      <c r="D122" s="2" t="s">
        <v>1550</v>
      </c>
      <c r="E122" s="2" t="s">
        <v>58</v>
      </c>
      <c r="F122" s="2" t="s">
        <v>218</v>
      </c>
      <c r="G122" s="38" t="s">
        <v>1552</v>
      </c>
      <c r="H122" s="29">
        <v>8.4244415052201802</v>
      </c>
      <c r="I122" s="29">
        <v>15.9969830728788</v>
      </c>
      <c r="J122" s="29">
        <f t="shared" si="6"/>
        <v>13.965222032653561</v>
      </c>
      <c r="K122" s="8">
        <v>2.2509742251575999</v>
      </c>
      <c r="L122" s="32">
        <v>0</v>
      </c>
      <c r="M122" s="28">
        <v>0.96803351909648205</v>
      </c>
      <c r="N122" s="28">
        <v>0.94707893629011997</v>
      </c>
      <c r="O122" s="8">
        <v>50.398555533704595</v>
      </c>
      <c r="P122" s="9">
        <f t="shared" si="7"/>
        <v>50.4</v>
      </c>
      <c r="Q122" s="6">
        <f t="shared" si="8"/>
        <v>50.605189611392781</v>
      </c>
      <c r="R122" s="6">
        <f t="shared" si="9"/>
        <v>51.389570050369372</v>
      </c>
      <c r="S122" s="13">
        <f>R122*Index!$D$19</f>
        <v>63.143317310130691</v>
      </c>
      <c r="U122" s="8">
        <v>2.1823868270025502</v>
      </c>
      <c r="V122" s="6">
        <f t="shared" si="10"/>
        <v>2.2162138228210897</v>
      </c>
      <c r="W122" s="6">
        <f>V122*Index!$H$23</f>
        <v>2.3866198887914423</v>
      </c>
      <c r="Y122" s="8">
        <v>65.53</v>
      </c>
      <c r="Z122" s="9">
        <f t="shared" si="11"/>
        <v>65.53</v>
      </c>
      <c r="AA122" s="27"/>
      <c r="AB122" s="43"/>
    </row>
    <row r="123" spans="1:28" x14ac:dyDescent="0.25">
      <c r="A123" s="2" t="s">
        <v>357</v>
      </c>
      <c r="B123" s="2" t="s">
        <v>51</v>
      </c>
      <c r="C123" s="2">
        <v>5</v>
      </c>
      <c r="D123" s="2" t="s">
        <v>225</v>
      </c>
      <c r="E123" s="2" t="s">
        <v>58</v>
      </c>
      <c r="F123" s="2" t="s">
        <v>40</v>
      </c>
      <c r="G123" s="38" t="s">
        <v>1552</v>
      </c>
      <c r="H123" s="29">
        <v>8.4244415052201802</v>
      </c>
      <c r="I123" s="29">
        <v>15.5889552593734</v>
      </c>
      <c r="J123" s="29">
        <f t="shared" si="6"/>
        <v>14.722357400554984</v>
      </c>
      <c r="K123" s="8">
        <v>2.3555020474448698</v>
      </c>
      <c r="L123" s="32">
        <v>1</v>
      </c>
      <c r="M123" s="28">
        <v>1.0379803665818901</v>
      </c>
      <c r="N123" s="28">
        <v>0.92864174626041396</v>
      </c>
      <c r="O123" s="8">
        <v>54.522332214348026</v>
      </c>
      <c r="P123" s="9">
        <f t="shared" si="7"/>
        <v>54.52</v>
      </c>
      <c r="Q123" s="6">
        <f t="shared" si="8"/>
        <v>54.745873776426855</v>
      </c>
      <c r="R123" s="6">
        <f t="shared" si="9"/>
        <v>55.594434819961478</v>
      </c>
      <c r="S123" s="13">
        <f>R123*Index!$D$19</f>
        <v>68.309912596534247</v>
      </c>
      <c r="U123" s="8">
        <v>2.3757887206263901</v>
      </c>
      <c r="V123" s="6">
        <f t="shared" si="10"/>
        <v>2.4126134457960995</v>
      </c>
      <c r="W123" s="6">
        <f>V123*Index!$H$23</f>
        <v>2.5981208015267647</v>
      </c>
      <c r="Y123" s="8">
        <v>70.91</v>
      </c>
      <c r="Z123" s="9">
        <f t="shared" si="11"/>
        <v>70.91</v>
      </c>
      <c r="AA123" s="27"/>
      <c r="AB123" s="43"/>
    </row>
    <row r="124" spans="1:28" x14ac:dyDescent="0.25">
      <c r="A124" s="2" t="s">
        <v>358</v>
      </c>
      <c r="B124" s="2" t="s">
        <v>51</v>
      </c>
      <c r="C124" s="2">
        <v>5</v>
      </c>
      <c r="D124" s="2" t="s">
        <v>60</v>
      </c>
      <c r="E124" s="2" t="s">
        <v>59</v>
      </c>
      <c r="F124" s="2" t="s">
        <v>40</v>
      </c>
      <c r="G124" s="38" t="s">
        <v>1552</v>
      </c>
      <c r="H124" s="29">
        <v>8.4244415052201802</v>
      </c>
      <c r="I124" s="29">
        <v>5.6949001165345798</v>
      </c>
      <c r="J124" s="29">
        <f t="shared" si="6"/>
        <v>5.6809898486984149</v>
      </c>
      <c r="K124" s="8">
        <v>1.26336143529088</v>
      </c>
      <c r="L124" s="32">
        <v>1</v>
      </c>
      <c r="M124" s="28">
        <v>1.0018982729649399</v>
      </c>
      <c r="N124" s="28">
        <v>0.99712199788443401</v>
      </c>
      <c r="O124" s="8">
        <v>17.820258000683573</v>
      </c>
      <c r="P124" s="9">
        <f t="shared" si="7"/>
        <v>17.82</v>
      </c>
      <c r="Q124" s="6">
        <f t="shared" si="8"/>
        <v>17.893321058486375</v>
      </c>
      <c r="R124" s="6">
        <f t="shared" si="9"/>
        <v>18.170667534892914</v>
      </c>
      <c r="S124" s="13">
        <f>R124*Index!$D$19</f>
        <v>22.326636022991725</v>
      </c>
      <c r="U124" s="8">
        <v>1.4751811664838701</v>
      </c>
      <c r="V124" s="6">
        <f t="shared" si="10"/>
        <v>1.4980464745643702</v>
      </c>
      <c r="W124" s="6">
        <f>V124*Index!$H$23</f>
        <v>1.613232204272671</v>
      </c>
      <c r="Y124" s="8">
        <v>23.94</v>
      </c>
      <c r="Z124" s="9">
        <f t="shared" si="11"/>
        <v>23.94</v>
      </c>
      <c r="AA124" s="27"/>
      <c r="AB124" s="43"/>
    </row>
    <row r="125" spans="1:28" x14ac:dyDescent="0.25">
      <c r="A125" s="2" t="s">
        <v>359</v>
      </c>
      <c r="B125" s="2" t="s">
        <v>51</v>
      </c>
      <c r="C125" s="2">
        <v>5</v>
      </c>
      <c r="D125" s="2" t="s">
        <v>61</v>
      </c>
      <c r="E125" s="2" t="s">
        <v>59</v>
      </c>
      <c r="F125" s="2" t="s">
        <v>40</v>
      </c>
      <c r="G125" s="38" t="s">
        <v>1552</v>
      </c>
      <c r="H125" s="29">
        <v>8.4244415052201802</v>
      </c>
      <c r="I125" s="29">
        <v>8.0759814185556102</v>
      </c>
      <c r="J125" s="29">
        <f t="shared" si="6"/>
        <v>8.1605720870689069</v>
      </c>
      <c r="K125" s="8">
        <v>1.5217772529945199</v>
      </c>
      <c r="L125" s="32">
        <v>0</v>
      </c>
      <c r="M125" s="28">
        <v>1.01943797987828</v>
      </c>
      <c r="N125" s="28">
        <v>0.98596147643975096</v>
      </c>
      <c r="O125" s="8">
        <v>25.238696425350504</v>
      </c>
      <c r="P125" s="9">
        <f t="shared" si="7"/>
        <v>25.24</v>
      </c>
      <c r="Q125" s="6">
        <f t="shared" si="8"/>
        <v>25.342175080694442</v>
      </c>
      <c r="R125" s="6">
        <f t="shared" si="9"/>
        <v>25.734978794445208</v>
      </c>
      <c r="S125" s="13">
        <f>R125*Index!$D$19</f>
        <v>31.621045484412619</v>
      </c>
      <c r="U125" s="8">
        <v>1.73023376593614</v>
      </c>
      <c r="V125" s="6">
        <f t="shared" si="10"/>
        <v>1.7570523893081502</v>
      </c>
      <c r="W125" s="6">
        <f>V125*Index!$H$23</f>
        <v>1.8921532456797969</v>
      </c>
      <c r="Y125" s="8">
        <v>33.51</v>
      </c>
      <c r="Z125" s="9">
        <f t="shared" si="11"/>
        <v>33.51</v>
      </c>
      <c r="AA125" s="27"/>
      <c r="AB125" s="43"/>
    </row>
    <row r="126" spans="1:28" x14ac:dyDescent="0.25">
      <c r="A126" s="2" t="s">
        <v>360</v>
      </c>
      <c r="B126" s="2" t="s">
        <v>51</v>
      </c>
      <c r="C126" s="2">
        <v>5</v>
      </c>
      <c r="D126" s="2" t="s">
        <v>62</v>
      </c>
      <c r="E126" s="2" t="s">
        <v>59</v>
      </c>
      <c r="F126" s="2" t="s">
        <v>40</v>
      </c>
      <c r="G126" s="38" t="s">
        <v>1552</v>
      </c>
      <c r="H126" s="29">
        <v>8.4244415052201802</v>
      </c>
      <c r="I126" s="29">
        <v>9.9665398195255008</v>
      </c>
      <c r="J126" s="29">
        <f t="shared" si="6"/>
        <v>9.774012322220436</v>
      </c>
      <c r="K126" s="8">
        <v>1.6008509563523601</v>
      </c>
      <c r="L126" s="32">
        <v>0</v>
      </c>
      <c r="M126" s="28">
        <v>1.0301719497783299</v>
      </c>
      <c r="N126" s="28">
        <v>0.96054975884865401</v>
      </c>
      <c r="O126" s="8">
        <v>29.133012213792654</v>
      </c>
      <c r="P126" s="9">
        <f t="shared" si="7"/>
        <v>29.13</v>
      </c>
      <c r="Q126" s="6">
        <f t="shared" si="8"/>
        <v>29.252457563869203</v>
      </c>
      <c r="R126" s="6">
        <f t="shared" si="9"/>
        <v>29.705870656109177</v>
      </c>
      <c r="S126" s="13">
        <f>R126*Index!$D$19</f>
        <v>36.50015392177658</v>
      </c>
      <c r="U126" s="8">
        <v>1.7329373826186101</v>
      </c>
      <c r="V126" s="6">
        <f t="shared" si="10"/>
        <v>1.7597979120491987</v>
      </c>
      <c r="W126" s="6">
        <f>V126*Index!$H$23</f>
        <v>1.8951098733803564</v>
      </c>
      <c r="Y126" s="8">
        <v>38.4</v>
      </c>
      <c r="Z126" s="9">
        <f t="shared" si="11"/>
        <v>38.4</v>
      </c>
      <c r="AA126" s="27"/>
      <c r="AB126" s="43"/>
    </row>
    <row r="127" spans="1:28" x14ac:dyDescent="0.25">
      <c r="A127" s="2" t="s">
        <v>361</v>
      </c>
      <c r="B127" s="2" t="s">
        <v>51</v>
      </c>
      <c r="C127" s="2">
        <v>5</v>
      </c>
      <c r="D127" s="2" t="s">
        <v>63</v>
      </c>
      <c r="E127" s="2" t="s">
        <v>59</v>
      </c>
      <c r="F127" s="2" t="s">
        <v>40</v>
      </c>
      <c r="G127" s="38" t="s">
        <v>1552</v>
      </c>
      <c r="H127" s="29">
        <v>8.4244415052201802</v>
      </c>
      <c r="I127" s="29">
        <v>12.219709345360499</v>
      </c>
      <c r="J127" s="29">
        <f t="shared" si="6"/>
        <v>13.18859993715655</v>
      </c>
      <c r="K127" s="8">
        <v>1.6133897658630501</v>
      </c>
      <c r="L127" s="32">
        <v>0</v>
      </c>
      <c r="M127" s="28">
        <v>1.05030031896777</v>
      </c>
      <c r="N127" s="28">
        <v>0.99679388473945896</v>
      </c>
      <c r="O127" s="8">
        <v>34.870259872304374</v>
      </c>
      <c r="P127" s="9">
        <f t="shared" si="7"/>
        <v>34.869999999999997</v>
      </c>
      <c r="Q127" s="6">
        <f t="shared" si="8"/>
        <v>35.013227937780819</v>
      </c>
      <c r="R127" s="6">
        <f t="shared" si="9"/>
        <v>35.555932970816421</v>
      </c>
      <c r="S127" s="13">
        <f>R127*Index!$D$19</f>
        <v>43.688233928274748</v>
      </c>
      <c r="U127" s="8">
        <v>1.6732713110972199</v>
      </c>
      <c r="V127" s="6">
        <f t="shared" si="10"/>
        <v>1.699207016419227</v>
      </c>
      <c r="W127" s="6">
        <f>V127*Index!$H$23</f>
        <v>1.8298601059160864</v>
      </c>
      <c r="Y127" s="8">
        <v>45.52</v>
      </c>
      <c r="Z127" s="9">
        <f t="shared" si="11"/>
        <v>45.52</v>
      </c>
      <c r="AA127" s="27"/>
      <c r="AB127" s="43"/>
    </row>
    <row r="128" spans="1:28" x14ac:dyDescent="0.25">
      <c r="A128" s="2" t="s">
        <v>362</v>
      </c>
      <c r="B128" s="2" t="s">
        <v>51</v>
      </c>
      <c r="C128" s="2">
        <v>5</v>
      </c>
      <c r="D128" s="2" t="s">
        <v>1558</v>
      </c>
      <c r="E128" s="2" t="s">
        <v>59</v>
      </c>
      <c r="F128" s="2" t="s">
        <v>40</v>
      </c>
      <c r="G128" s="38" t="s">
        <v>1552</v>
      </c>
      <c r="H128" s="29">
        <v>8.4244415052201802</v>
      </c>
      <c r="I128" s="29">
        <v>14.104878416335501</v>
      </c>
      <c r="J128" s="29">
        <f t="shared" si="6"/>
        <v>12.483835913683762</v>
      </c>
      <c r="K128" s="8">
        <v>1.61585884481968</v>
      </c>
      <c r="L128" s="32">
        <v>0</v>
      </c>
      <c r="M128" s="28">
        <v>1.0201453746065401</v>
      </c>
      <c r="N128" s="28">
        <v>0.90972076293665205</v>
      </c>
      <c r="O128" s="8">
        <v>33.784824997279621</v>
      </c>
      <c r="P128" s="9">
        <f t="shared" si="7"/>
        <v>33.78</v>
      </c>
      <c r="Q128" s="6">
        <f t="shared" si="8"/>
        <v>33.923342779768468</v>
      </c>
      <c r="R128" s="6">
        <f t="shared" si="9"/>
        <v>34.449154592854882</v>
      </c>
      <c r="S128" s="13">
        <f>R128*Index!$D$19</f>
        <v>42.328314819336519</v>
      </c>
      <c r="U128" s="8">
        <v>1.71323169496633</v>
      </c>
      <c r="V128" s="6">
        <f t="shared" si="10"/>
        <v>1.7397867862383083</v>
      </c>
      <c r="W128" s="6">
        <f>V128*Index!$H$23</f>
        <v>1.8735600795989129</v>
      </c>
      <c r="Y128" s="8">
        <v>44.2</v>
      </c>
      <c r="Z128" s="9">
        <f t="shared" si="11"/>
        <v>44.2</v>
      </c>
      <c r="AA128" s="27"/>
      <c r="AB128" s="43"/>
    </row>
    <row r="129" spans="1:28" x14ac:dyDescent="0.25">
      <c r="A129" s="2" t="s">
        <v>363</v>
      </c>
      <c r="B129" s="2" t="s">
        <v>51</v>
      </c>
      <c r="C129" s="2">
        <v>5</v>
      </c>
      <c r="D129" s="2" t="s">
        <v>1559</v>
      </c>
      <c r="E129" s="2" t="s">
        <v>59</v>
      </c>
      <c r="F129" s="2" t="s">
        <v>218</v>
      </c>
      <c r="G129" s="38" t="s">
        <v>1552</v>
      </c>
      <c r="H129" s="29">
        <v>8.4244415052201802</v>
      </c>
      <c r="I129" s="29">
        <v>21.125003056018699</v>
      </c>
      <c r="J129" s="29">
        <f t="shared" si="6"/>
        <v>20.747359899890416</v>
      </c>
      <c r="K129" s="8">
        <v>1.5532060502087901</v>
      </c>
      <c r="L129" s="32">
        <v>0</v>
      </c>
      <c r="M129" s="28">
        <v>1.0024907725524199</v>
      </c>
      <c r="N129" s="28">
        <v>0.984767126611653</v>
      </c>
      <c r="O129" s="8">
        <v>45.309818437906877</v>
      </c>
      <c r="P129" s="9">
        <f t="shared" si="7"/>
        <v>45.31</v>
      </c>
      <c r="Q129" s="6">
        <f t="shared" si="8"/>
        <v>45.495588693502292</v>
      </c>
      <c r="R129" s="6">
        <f t="shared" si="9"/>
        <v>46.200770318251578</v>
      </c>
      <c r="S129" s="13">
        <f>R129*Index!$D$19</f>
        <v>56.767742896437383</v>
      </c>
      <c r="U129" s="8">
        <v>2.5814317073563902</v>
      </c>
      <c r="V129" s="6">
        <f t="shared" si="10"/>
        <v>2.6214438988204143</v>
      </c>
      <c r="W129" s="6">
        <f>V129*Index!$H$23</f>
        <v>2.8230083586031522</v>
      </c>
      <c r="Y129" s="8">
        <v>59.59</v>
      </c>
      <c r="Z129" s="9">
        <f t="shared" si="11"/>
        <v>59.59</v>
      </c>
      <c r="AA129" s="27"/>
      <c r="AB129" s="43"/>
    </row>
    <row r="130" spans="1:28" x14ac:dyDescent="0.25">
      <c r="A130" s="2" t="s">
        <v>364</v>
      </c>
      <c r="B130" s="2" t="s">
        <v>51</v>
      </c>
      <c r="C130" s="2">
        <v>5</v>
      </c>
      <c r="D130" s="2" t="s">
        <v>1550</v>
      </c>
      <c r="E130" s="2" t="s">
        <v>59</v>
      </c>
      <c r="F130" s="2" t="s">
        <v>218</v>
      </c>
      <c r="G130" s="38" t="s">
        <v>1552</v>
      </c>
      <c r="H130" s="29">
        <v>8.4244415052201802</v>
      </c>
      <c r="I130" s="29">
        <v>16.9308145655177</v>
      </c>
      <c r="J130" s="29">
        <f t="shared" si="6"/>
        <v>13.514813558365475</v>
      </c>
      <c r="K130" s="8">
        <v>1.6121571827980801</v>
      </c>
      <c r="L130" s="32">
        <v>0</v>
      </c>
      <c r="M130" s="28">
        <v>0.96803351909648205</v>
      </c>
      <c r="N130" s="28">
        <v>0.89384760499565696</v>
      </c>
      <c r="O130" s="8">
        <v>35.369527635998722</v>
      </c>
      <c r="P130" s="9">
        <f t="shared" si="7"/>
        <v>35.369999999999997</v>
      </c>
      <c r="Q130" s="6">
        <f t="shared" si="8"/>
        <v>35.514542699306318</v>
      </c>
      <c r="R130" s="6">
        <f t="shared" si="9"/>
        <v>36.065018111145569</v>
      </c>
      <c r="S130" s="13">
        <f>R130*Index!$D$19</f>
        <v>44.313756276918035</v>
      </c>
      <c r="U130" s="8">
        <v>2.21102348345967</v>
      </c>
      <c r="V130" s="6">
        <f t="shared" si="10"/>
        <v>2.2452943474532949</v>
      </c>
      <c r="W130" s="6">
        <f>V130*Index!$H$23</f>
        <v>2.4179364331379456</v>
      </c>
      <c r="Y130" s="8">
        <v>46.73</v>
      </c>
      <c r="Z130" s="9">
        <f t="shared" si="11"/>
        <v>46.73</v>
      </c>
      <c r="AA130" s="27"/>
      <c r="AB130" s="43"/>
    </row>
    <row r="131" spans="1:28" x14ac:dyDescent="0.25">
      <c r="A131" s="2" t="s">
        <v>365</v>
      </c>
      <c r="B131" s="2" t="s">
        <v>51</v>
      </c>
      <c r="C131" s="2">
        <v>5</v>
      </c>
      <c r="D131" s="2" t="s">
        <v>225</v>
      </c>
      <c r="E131" s="2" t="s">
        <v>59</v>
      </c>
      <c r="F131" s="2" t="s">
        <v>40</v>
      </c>
      <c r="G131" s="38" t="s">
        <v>1552</v>
      </c>
      <c r="H131" s="29">
        <v>8.4244415052201802</v>
      </c>
      <c r="I131" s="29">
        <v>14.785082524630999</v>
      </c>
      <c r="J131" s="29">
        <f t="shared" ref="J131:J194" si="12">(H131+I131)*M131*N131-H131</f>
        <v>13.249377969530965</v>
      </c>
      <c r="K131" s="8">
        <v>1.89683875594775</v>
      </c>
      <c r="L131" s="32">
        <v>1</v>
      </c>
      <c r="M131" s="28">
        <v>1.0379803665818901</v>
      </c>
      <c r="N131" s="28">
        <v>0.89966345316959795</v>
      </c>
      <c r="O131" s="8">
        <v>41.111740769122974</v>
      </c>
      <c r="P131" s="9">
        <f t="shared" ref="P131:P194" si="13">ROUND(K131*SUM(H131:I131)*M131*$N131,2)</f>
        <v>41.11</v>
      </c>
      <c r="Q131" s="6">
        <f t="shared" ref="Q131:Q194" si="14">O131*(1.0041)</f>
        <v>41.280298906276379</v>
      </c>
      <c r="R131" s="6">
        <f t="shared" ref="R131:R194" si="15">Q131*(1.0155)</f>
        <v>41.920143539323668</v>
      </c>
      <c r="S131" s="13">
        <f>R131*Index!$D$19</f>
        <v>51.508057424790884</v>
      </c>
      <c r="U131" s="8">
        <v>2.16250292293098</v>
      </c>
      <c r="V131" s="6">
        <f t="shared" ref="V131:V194" si="16">U131*(1.0155)</f>
        <v>2.1960217182364103</v>
      </c>
      <c r="W131" s="6">
        <f>V131*Index!$H$23</f>
        <v>2.3648752006651814</v>
      </c>
      <c r="Y131" s="8">
        <v>53.87</v>
      </c>
      <c r="Z131" s="9">
        <f t="shared" ref="Z131:Z194" si="17">ROUND(S131+W131,2)</f>
        <v>53.87</v>
      </c>
      <c r="AA131" s="27"/>
      <c r="AB131" s="43"/>
    </row>
    <row r="132" spans="1:28" x14ac:dyDescent="0.25">
      <c r="A132" s="2" t="s">
        <v>366</v>
      </c>
      <c r="B132" s="2" t="s">
        <v>0</v>
      </c>
      <c r="C132" s="2">
        <v>15</v>
      </c>
      <c r="D132" s="2" t="s">
        <v>60</v>
      </c>
      <c r="E132" s="2" t="s">
        <v>52</v>
      </c>
      <c r="F132" s="2" t="s">
        <v>40</v>
      </c>
      <c r="G132" s="38" t="s">
        <v>1552</v>
      </c>
      <c r="H132" s="29">
        <v>17.001704804175802</v>
      </c>
      <c r="I132" s="29">
        <v>16.7163368018014</v>
      </c>
      <c r="J132" s="29">
        <f t="shared" si="12"/>
        <v>16.780342848612747</v>
      </c>
      <c r="K132" s="8">
        <v>1.2587502235454899</v>
      </c>
      <c r="L132" s="32">
        <v>1</v>
      </c>
      <c r="M132" s="28">
        <v>1.0018982729649399</v>
      </c>
      <c r="N132" s="28">
        <v>1</v>
      </c>
      <c r="O132" s="8">
        <v>42.523160034771799</v>
      </c>
      <c r="P132" s="9">
        <f t="shared" si="13"/>
        <v>42.52</v>
      </c>
      <c r="Q132" s="6">
        <f t="shared" si="14"/>
        <v>42.697504990914361</v>
      </c>
      <c r="R132" s="6">
        <f t="shared" si="15"/>
        <v>43.359316318273535</v>
      </c>
      <c r="S132" s="13">
        <f>R132*Index!$D$19</f>
        <v>53.276395695694184</v>
      </c>
      <c r="U132" s="8">
        <v>3.62510255147183</v>
      </c>
      <c r="V132" s="6">
        <f t="shared" si="16"/>
        <v>3.6812916410196435</v>
      </c>
      <c r="W132" s="6">
        <f>V132*Index!$H$23</f>
        <v>3.9643484561049189</v>
      </c>
      <c r="Y132" s="8">
        <v>57.24</v>
      </c>
      <c r="Z132" s="9">
        <f t="shared" si="17"/>
        <v>57.24</v>
      </c>
      <c r="AA132" s="27"/>
      <c r="AB132" s="42"/>
    </row>
    <row r="133" spans="1:28" x14ac:dyDescent="0.25">
      <c r="A133" s="2" t="s">
        <v>367</v>
      </c>
      <c r="B133" s="2" t="s">
        <v>0</v>
      </c>
      <c r="C133" s="2">
        <v>15</v>
      </c>
      <c r="D133" s="2" t="s">
        <v>61</v>
      </c>
      <c r="E133" s="2" t="s">
        <v>52</v>
      </c>
      <c r="F133" s="2" t="s">
        <v>40</v>
      </c>
      <c r="G133" s="38" t="s">
        <v>1552</v>
      </c>
      <c r="H133" s="29">
        <v>17.001704804175802</v>
      </c>
      <c r="I133" s="29">
        <v>24.267422228181601</v>
      </c>
      <c r="J133" s="29">
        <f t="shared" si="12"/>
        <v>25.069610689030746</v>
      </c>
      <c r="K133" s="8">
        <v>1.53565477916352</v>
      </c>
      <c r="L133" s="32">
        <v>0</v>
      </c>
      <c r="M133" s="28">
        <v>1.01943797987828</v>
      </c>
      <c r="N133" s="28">
        <v>1</v>
      </c>
      <c r="O133" s="8">
        <v>64.607016702838905</v>
      </c>
      <c r="P133" s="9">
        <f t="shared" si="13"/>
        <v>64.61</v>
      </c>
      <c r="Q133" s="6">
        <f t="shared" si="14"/>
        <v>64.871905471320545</v>
      </c>
      <c r="R133" s="6">
        <f t="shared" si="15"/>
        <v>65.877420006126016</v>
      </c>
      <c r="S133" s="13">
        <f>R133*Index!$D$19</f>
        <v>80.94480710662549</v>
      </c>
      <c r="U133" s="8">
        <v>4.0443813075431203</v>
      </c>
      <c r="V133" s="6">
        <f t="shared" si="16"/>
        <v>4.1070692178100385</v>
      </c>
      <c r="W133" s="6">
        <f>V133*Index!$H$23</f>
        <v>4.4228643368857128</v>
      </c>
      <c r="Y133" s="8">
        <v>85.37</v>
      </c>
      <c r="Z133" s="9">
        <f t="shared" si="17"/>
        <v>85.37</v>
      </c>
      <c r="AA133" s="27"/>
      <c r="AB133" s="42"/>
    </row>
    <row r="134" spans="1:28" x14ac:dyDescent="0.25">
      <c r="A134" s="2" t="s">
        <v>368</v>
      </c>
      <c r="B134" s="2" t="s">
        <v>0</v>
      </c>
      <c r="C134" s="2">
        <v>15</v>
      </c>
      <c r="D134" s="2" t="s">
        <v>62</v>
      </c>
      <c r="E134" s="2" t="s">
        <v>52</v>
      </c>
      <c r="F134" s="2" t="s">
        <v>40</v>
      </c>
      <c r="G134" s="38" t="s">
        <v>1552</v>
      </c>
      <c r="H134" s="29">
        <v>17.001704804175802</v>
      </c>
      <c r="I134" s="29">
        <v>30.659345769338501</v>
      </c>
      <c r="J134" s="29">
        <f t="shared" si="12"/>
        <v>32.097372593625018</v>
      </c>
      <c r="K134" s="8">
        <v>1.63822086325829</v>
      </c>
      <c r="L134" s="32">
        <v>0</v>
      </c>
      <c r="M134" s="28">
        <v>1.0301719497783299</v>
      </c>
      <c r="N134" s="28">
        <v>1</v>
      </c>
      <c r="O134" s="8">
        <v>80.4351329598109</v>
      </c>
      <c r="P134" s="9">
        <f t="shared" si="13"/>
        <v>80.44</v>
      </c>
      <c r="Q134" s="6">
        <f t="shared" si="14"/>
        <v>80.764917004946128</v>
      </c>
      <c r="R134" s="6">
        <f t="shared" si="15"/>
        <v>82.0167732185228</v>
      </c>
      <c r="S134" s="13">
        <f>R134*Index!$D$19</f>
        <v>100.77552956785227</v>
      </c>
      <c r="U134" s="8">
        <v>4.6334040157425296</v>
      </c>
      <c r="V134" s="6">
        <f t="shared" si="16"/>
        <v>4.7052217779865391</v>
      </c>
      <c r="W134" s="6">
        <f>V134*Index!$H$23</f>
        <v>5.0670092212595348</v>
      </c>
      <c r="Y134" s="8">
        <v>105.84</v>
      </c>
      <c r="Z134" s="9">
        <f t="shared" si="17"/>
        <v>105.84</v>
      </c>
      <c r="AA134" s="27"/>
      <c r="AB134" s="42"/>
    </row>
    <row r="135" spans="1:28" x14ac:dyDescent="0.25">
      <c r="A135" s="2" t="s">
        <v>369</v>
      </c>
      <c r="B135" s="2" t="s">
        <v>0</v>
      </c>
      <c r="C135" s="2">
        <v>15</v>
      </c>
      <c r="D135" s="2" t="s">
        <v>63</v>
      </c>
      <c r="E135" s="2" t="s">
        <v>52</v>
      </c>
      <c r="F135" s="2" t="s">
        <v>40</v>
      </c>
      <c r="G135" s="38" t="s">
        <v>1552</v>
      </c>
      <c r="H135" s="29">
        <v>17.001704804175802</v>
      </c>
      <c r="I135" s="29">
        <v>38.202671309998202</v>
      </c>
      <c r="J135" s="29">
        <f t="shared" si="12"/>
        <v>40.979469036957894</v>
      </c>
      <c r="K135" s="8">
        <v>1.7227046512587001</v>
      </c>
      <c r="L135" s="32">
        <v>0</v>
      </c>
      <c r="M135" s="28">
        <v>1.05030031896777</v>
      </c>
      <c r="N135" s="28">
        <v>1</v>
      </c>
      <c r="O135" s="8">
        <v>99.884437861559903</v>
      </c>
      <c r="P135" s="9">
        <f t="shared" si="13"/>
        <v>99.88</v>
      </c>
      <c r="Q135" s="6">
        <f t="shared" si="14"/>
        <v>100.29396405679229</v>
      </c>
      <c r="R135" s="6">
        <f t="shared" si="15"/>
        <v>101.84852049967257</v>
      </c>
      <c r="S135" s="13">
        <f>R135*Index!$D$19</f>
        <v>125.14316506588386</v>
      </c>
      <c r="U135" s="8">
        <v>4.6248475828629703</v>
      </c>
      <c r="V135" s="6">
        <f t="shared" si="16"/>
        <v>4.6965327203973466</v>
      </c>
      <c r="W135" s="6">
        <f>V135*Index!$H$23</f>
        <v>5.0576520566016478</v>
      </c>
      <c r="Y135" s="8">
        <v>130.19999999999999</v>
      </c>
      <c r="Z135" s="9">
        <f t="shared" si="17"/>
        <v>130.19999999999999</v>
      </c>
      <c r="AA135" s="27"/>
      <c r="AB135" s="42"/>
    </row>
    <row r="136" spans="1:28" x14ac:dyDescent="0.25">
      <c r="A136" s="2" t="s">
        <v>370</v>
      </c>
      <c r="B136" s="2" t="s">
        <v>0</v>
      </c>
      <c r="C136" s="2">
        <v>15</v>
      </c>
      <c r="D136" s="2" t="s">
        <v>1558</v>
      </c>
      <c r="E136" s="2" t="s">
        <v>52</v>
      </c>
      <c r="F136" s="2" t="s">
        <v>40</v>
      </c>
      <c r="G136" s="38" t="s">
        <v>1552</v>
      </c>
      <c r="H136" s="29">
        <v>17.001704804175802</v>
      </c>
      <c r="I136" s="29">
        <v>44.8820314326111</v>
      </c>
      <c r="J136" s="29">
        <f t="shared" si="12"/>
        <v>46.128702481153489</v>
      </c>
      <c r="K136" s="8">
        <v>1.7219519439596001</v>
      </c>
      <c r="L136" s="32">
        <v>0</v>
      </c>
      <c r="M136" s="28">
        <v>1.0201453746065401</v>
      </c>
      <c r="N136" s="28">
        <v>1</v>
      </c>
      <c r="O136" s="8">
        <v>108.70752754793401</v>
      </c>
      <c r="P136" s="9">
        <f t="shared" si="13"/>
        <v>108.71</v>
      </c>
      <c r="Q136" s="6">
        <f t="shared" si="14"/>
        <v>109.15322841088053</v>
      </c>
      <c r="R136" s="6">
        <f t="shared" si="15"/>
        <v>110.84510345124919</v>
      </c>
      <c r="S136" s="13">
        <f>R136*Index!$D$19</f>
        <v>136.19743330477976</v>
      </c>
      <c r="U136" s="8">
        <v>5.3900511281318702</v>
      </c>
      <c r="V136" s="6">
        <f t="shared" si="16"/>
        <v>5.4735969206179149</v>
      </c>
      <c r="W136" s="6">
        <f>V136*Index!$H$23</f>
        <v>5.8944652088423011</v>
      </c>
      <c r="Y136" s="8">
        <v>142.09</v>
      </c>
      <c r="Z136" s="9">
        <f t="shared" si="17"/>
        <v>142.09</v>
      </c>
      <c r="AA136" s="27"/>
      <c r="AB136" s="42"/>
    </row>
    <row r="137" spans="1:28" x14ac:dyDescent="0.25">
      <c r="A137" s="2" t="s">
        <v>371</v>
      </c>
      <c r="B137" s="2" t="s">
        <v>0</v>
      </c>
      <c r="C137" s="2">
        <v>15</v>
      </c>
      <c r="D137" s="2" t="s">
        <v>1559</v>
      </c>
      <c r="E137" s="2" t="s">
        <v>52</v>
      </c>
      <c r="F137" s="2" t="s">
        <v>218</v>
      </c>
      <c r="G137" s="38" t="s">
        <v>1552</v>
      </c>
      <c r="H137" s="29">
        <v>17.001704804175802</v>
      </c>
      <c r="I137" s="29">
        <v>63.444452511838101</v>
      </c>
      <c r="J137" s="29">
        <f t="shared" si="12"/>
        <v>63.644825592428489</v>
      </c>
      <c r="K137" s="8">
        <v>1.72514542480225</v>
      </c>
      <c r="L137" s="32">
        <v>0</v>
      </c>
      <c r="M137" s="28">
        <v>1.0024907725524199</v>
      </c>
      <c r="N137" s="28">
        <v>1</v>
      </c>
      <c r="O137" s="8">
        <v>139.126992939877</v>
      </c>
      <c r="P137" s="9">
        <f t="shared" si="13"/>
        <v>139.13</v>
      </c>
      <c r="Q137" s="6">
        <f t="shared" si="14"/>
        <v>139.69741361093048</v>
      </c>
      <c r="R137" s="6">
        <f t="shared" si="15"/>
        <v>141.86272352189991</v>
      </c>
      <c r="S137" s="13">
        <f>R137*Index!$D$19</f>
        <v>174.30935804761188</v>
      </c>
      <c r="U137" s="8">
        <v>7.0553373876852303</v>
      </c>
      <c r="V137" s="6">
        <f t="shared" si="16"/>
        <v>7.164695117194352</v>
      </c>
      <c r="W137" s="6">
        <f>V137*Index!$H$23</f>
        <v>7.7155930026898734</v>
      </c>
      <c r="Y137" s="8">
        <v>182.02</v>
      </c>
      <c r="Z137" s="9">
        <f t="shared" si="17"/>
        <v>182.02</v>
      </c>
      <c r="AA137" s="27"/>
      <c r="AB137" s="42"/>
    </row>
    <row r="138" spans="1:28" x14ac:dyDescent="0.25">
      <c r="A138" s="2" t="s">
        <v>372</v>
      </c>
      <c r="B138" s="2" t="s">
        <v>0</v>
      </c>
      <c r="C138" s="2">
        <v>15</v>
      </c>
      <c r="D138" s="2" t="s">
        <v>1550</v>
      </c>
      <c r="E138" s="2" t="s">
        <v>52</v>
      </c>
      <c r="F138" s="2" t="s">
        <v>218</v>
      </c>
      <c r="G138" s="38" t="s">
        <v>1552</v>
      </c>
      <c r="H138" s="29">
        <v>17.001704804175802</v>
      </c>
      <c r="I138" s="29">
        <v>51.280863660048297</v>
      </c>
      <c r="J138" s="29">
        <f t="shared" si="12"/>
        <v>49.098110239193517</v>
      </c>
      <c r="K138" s="8">
        <v>1.74782042953938</v>
      </c>
      <c r="L138" s="32">
        <v>0</v>
      </c>
      <c r="M138" s="28">
        <v>0.96803351909648205</v>
      </c>
      <c r="N138" s="28">
        <v>1</v>
      </c>
      <c r="O138" s="8">
        <v>115.530607121576</v>
      </c>
      <c r="P138" s="9">
        <f t="shared" si="13"/>
        <v>115.53</v>
      </c>
      <c r="Q138" s="6">
        <f t="shared" si="14"/>
        <v>116.00428261077445</v>
      </c>
      <c r="R138" s="6">
        <f t="shared" si="15"/>
        <v>117.80234899124146</v>
      </c>
      <c r="S138" s="13">
        <f>R138*Index!$D$19</f>
        <v>144.74592986362703</v>
      </c>
      <c r="U138" s="8">
        <v>6.03830167268198</v>
      </c>
      <c r="V138" s="6">
        <f t="shared" si="16"/>
        <v>6.131895348608551</v>
      </c>
      <c r="W138" s="6">
        <f>V138*Index!$H$23</f>
        <v>6.603380614397655</v>
      </c>
      <c r="Y138" s="8">
        <v>151.35</v>
      </c>
      <c r="Z138" s="9">
        <f t="shared" si="17"/>
        <v>151.35</v>
      </c>
      <c r="AA138" s="27"/>
      <c r="AB138" s="42"/>
    </row>
    <row r="139" spans="1:28" x14ac:dyDescent="0.25">
      <c r="A139" s="2" t="s">
        <v>373</v>
      </c>
      <c r="B139" s="2" t="s">
        <v>0</v>
      </c>
      <c r="C139" s="2">
        <v>15</v>
      </c>
      <c r="D139" s="2" t="s">
        <v>225</v>
      </c>
      <c r="E139" s="2" t="s">
        <v>52</v>
      </c>
      <c r="F139" s="2" t="s">
        <v>40</v>
      </c>
      <c r="G139" s="38" t="s">
        <v>1552</v>
      </c>
      <c r="H139" s="29">
        <v>17.001704804175802</v>
      </c>
      <c r="I139" s="29">
        <v>42.199664801160303</v>
      </c>
      <c r="J139" s="29">
        <f t="shared" si="12"/>
        <v>44.44815452092093</v>
      </c>
      <c r="K139" s="8">
        <v>1.89222754420235</v>
      </c>
      <c r="L139" s="32">
        <v>1</v>
      </c>
      <c r="M139" s="28">
        <v>1.0379803665818901</v>
      </c>
      <c r="N139" s="28">
        <v>1</v>
      </c>
      <c r="O139" s="8">
        <v>116.277116402308</v>
      </c>
      <c r="P139" s="9">
        <f t="shared" si="13"/>
        <v>116.28</v>
      </c>
      <c r="Q139" s="6">
        <f t="shared" si="14"/>
        <v>116.75385257955746</v>
      </c>
      <c r="R139" s="6">
        <f t="shared" si="15"/>
        <v>118.56353729454061</v>
      </c>
      <c r="S139" s="13">
        <f>R139*Index!$D$19</f>
        <v>145.68121604175363</v>
      </c>
      <c r="U139" s="8">
        <v>5.9252984269944404</v>
      </c>
      <c r="V139" s="6">
        <f t="shared" si="16"/>
        <v>6.0171405526128545</v>
      </c>
      <c r="W139" s="6">
        <f>V139*Index!$H$23</f>
        <v>6.4798022504161015</v>
      </c>
      <c r="Y139" s="8">
        <v>152.16</v>
      </c>
      <c r="Z139" s="9">
        <f t="shared" si="17"/>
        <v>152.16</v>
      </c>
      <c r="AA139" s="27"/>
      <c r="AB139" s="42"/>
    </row>
    <row r="140" spans="1:28" x14ac:dyDescent="0.25">
      <c r="A140" s="2" t="s">
        <v>374</v>
      </c>
      <c r="B140" s="2" t="s">
        <v>0</v>
      </c>
      <c r="C140" s="2">
        <v>15</v>
      </c>
      <c r="D140" s="2" t="s">
        <v>60</v>
      </c>
      <c r="E140" s="2" t="s">
        <v>53</v>
      </c>
      <c r="F140" s="2" t="s">
        <v>40</v>
      </c>
      <c r="G140" s="38" t="s">
        <v>1553</v>
      </c>
      <c r="H140" s="29">
        <v>17.001704804175802</v>
      </c>
      <c r="I140" s="29">
        <v>16.672477128792401</v>
      </c>
      <c r="J140" s="29">
        <f t="shared" si="12"/>
        <v>16.736399917972221</v>
      </c>
      <c r="K140" s="8">
        <v>2.4874483183634801</v>
      </c>
      <c r="L140" s="32">
        <v>0</v>
      </c>
      <c r="M140" s="28">
        <v>1.0018982729649399</v>
      </c>
      <c r="N140" s="28">
        <v>1</v>
      </c>
      <c r="O140" s="8">
        <v>83.9217918558777</v>
      </c>
      <c r="P140" s="9">
        <f t="shared" si="13"/>
        <v>83.92</v>
      </c>
      <c r="Q140" s="6">
        <f t="shared" si="14"/>
        <v>84.265871202486792</v>
      </c>
      <c r="R140" s="6">
        <f t="shared" si="15"/>
        <v>85.571992206125344</v>
      </c>
      <c r="S140" s="13">
        <f>R140*Index!$D$19</f>
        <v>105.14389303968434</v>
      </c>
      <c r="U140" s="8">
        <v>4.1036679064535599</v>
      </c>
      <c r="V140" s="6">
        <f t="shared" si="16"/>
        <v>4.1672747590035906</v>
      </c>
      <c r="W140" s="6">
        <f>V140*Index!$H$23</f>
        <v>4.4876991197701006</v>
      </c>
      <c r="Y140" s="8">
        <v>109.63</v>
      </c>
      <c r="Z140" s="9">
        <f t="shared" si="17"/>
        <v>109.63</v>
      </c>
      <c r="AA140" s="27"/>
      <c r="AB140" s="42"/>
    </row>
    <row r="141" spans="1:28" x14ac:dyDescent="0.25">
      <c r="A141" s="2" t="s">
        <v>375</v>
      </c>
      <c r="B141" s="2" t="s">
        <v>0</v>
      </c>
      <c r="C141" s="2">
        <v>15</v>
      </c>
      <c r="D141" s="2" t="s">
        <v>60</v>
      </c>
      <c r="E141" s="2" t="s">
        <v>53</v>
      </c>
      <c r="F141" s="2" t="s">
        <v>40</v>
      </c>
      <c r="G141" s="38" t="s">
        <v>1554</v>
      </c>
      <c r="H141" s="29">
        <v>17.001704804175802</v>
      </c>
      <c r="I141" s="29">
        <v>16.8223226897289</v>
      </c>
      <c r="J141" s="29">
        <f t="shared" si="12"/>
        <v>16.886529926685967</v>
      </c>
      <c r="K141" s="8">
        <v>1.9417377698701199</v>
      </c>
      <c r="L141" s="32">
        <v>1</v>
      </c>
      <c r="M141" s="28">
        <v>1.0018982729649399</v>
      </c>
      <c r="N141" s="28">
        <v>1</v>
      </c>
      <c r="O141" s="8">
        <v>65.802065331138195</v>
      </c>
      <c r="P141" s="9">
        <f t="shared" si="13"/>
        <v>65.8</v>
      </c>
      <c r="Q141" s="6">
        <f t="shared" si="14"/>
        <v>66.071853798995861</v>
      </c>
      <c r="R141" s="6">
        <f t="shared" si="15"/>
        <v>67.095967532880294</v>
      </c>
      <c r="S141" s="13">
        <f>R141*Index!$D$19</f>
        <v>82.442059040508269</v>
      </c>
      <c r="U141" s="8">
        <v>3.5084522336564401</v>
      </c>
      <c r="V141" s="6">
        <f t="shared" si="16"/>
        <v>3.5628332432781153</v>
      </c>
      <c r="W141" s="6">
        <f>V141*Index!$H$23</f>
        <v>3.8367817181245463</v>
      </c>
      <c r="Y141" s="8">
        <v>86.28</v>
      </c>
      <c r="Z141" s="9">
        <f t="shared" si="17"/>
        <v>86.28</v>
      </c>
      <c r="AA141" s="27"/>
      <c r="AB141" s="42"/>
    </row>
    <row r="142" spans="1:28" x14ac:dyDescent="0.25">
      <c r="A142" s="2" t="s">
        <v>376</v>
      </c>
      <c r="B142" s="2" t="s">
        <v>0</v>
      </c>
      <c r="C142" s="2">
        <v>15</v>
      </c>
      <c r="D142" s="2" t="s">
        <v>61</v>
      </c>
      <c r="E142" s="2" t="s">
        <v>53</v>
      </c>
      <c r="F142" s="2" t="s">
        <v>40</v>
      </c>
      <c r="G142" s="38" t="s">
        <v>1552</v>
      </c>
      <c r="H142" s="29">
        <v>17.001704804175802</v>
      </c>
      <c r="I142" s="29">
        <v>25.025940744097898</v>
      </c>
      <c r="J142" s="29">
        <f t="shared" si="12"/>
        <v>25.842873272596719</v>
      </c>
      <c r="K142" s="8">
        <v>2.8458860577245102</v>
      </c>
      <c r="L142" s="32">
        <v>0</v>
      </c>
      <c r="M142" s="28">
        <v>1.01943797987828</v>
      </c>
      <c r="N142" s="28">
        <v>1</v>
      </c>
      <c r="O142" s="8">
        <v>121.930787397776</v>
      </c>
      <c r="P142" s="9">
        <f t="shared" si="13"/>
        <v>121.93</v>
      </c>
      <c r="Q142" s="6">
        <f t="shared" si="14"/>
        <v>122.43070362610688</v>
      </c>
      <c r="R142" s="6">
        <f t="shared" si="15"/>
        <v>124.32837953231154</v>
      </c>
      <c r="S142" s="13">
        <f>R142*Index!$D$19</f>
        <v>152.76458456002746</v>
      </c>
      <c r="U142" s="8">
        <v>4.7940751306303504</v>
      </c>
      <c r="V142" s="6">
        <f t="shared" si="16"/>
        <v>4.8683832951551214</v>
      </c>
      <c r="W142" s="6">
        <f>V142*Index!$H$23</f>
        <v>5.2427163294591574</v>
      </c>
      <c r="Y142" s="8">
        <v>158.01</v>
      </c>
      <c r="Z142" s="9">
        <f t="shared" si="17"/>
        <v>158.01</v>
      </c>
      <c r="AA142" s="27"/>
      <c r="AB142" s="42"/>
    </row>
    <row r="143" spans="1:28" x14ac:dyDescent="0.25">
      <c r="A143" s="2" t="s">
        <v>377</v>
      </c>
      <c r="B143" s="2" t="s">
        <v>0</v>
      </c>
      <c r="C143" s="2">
        <v>15</v>
      </c>
      <c r="D143" s="2" t="s">
        <v>62</v>
      </c>
      <c r="E143" s="2" t="s">
        <v>53</v>
      </c>
      <c r="F143" s="2" t="s">
        <v>40</v>
      </c>
      <c r="G143" s="38" t="s">
        <v>1552</v>
      </c>
      <c r="H143" s="29">
        <v>17.001704804175802</v>
      </c>
      <c r="I143" s="29">
        <v>32.758732994095901</v>
      </c>
      <c r="J143" s="29">
        <f t="shared" si="12"/>
        <v>34.260102424293066</v>
      </c>
      <c r="K143" s="8">
        <v>2.8945843207270898</v>
      </c>
      <c r="L143" s="32">
        <v>0</v>
      </c>
      <c r="M143" s="28">
        <v>1.0301719497783299</v>
      </c>
      <c r="N143" s="28">
        <v>1</v>
      </c>
      <c r="O143" s="8">
        <v>148.38162345566101</v>
      </c>
      <c r="P143" s="9">
        <f t="shared" si="13"/>
        <v>148.38</v>
      </c>
      <c r="Q143" s="6">
        <f t="shared" si="14"/>
        <v>148.98998811182923</v>
      </c>
      <c r="R143" s="6">
        <f t="shared" si="15"/>
        <v>151.2993329275626</v>
      </c>
      <c r="S143" s="13">
        <f>R143*Index!$D$19</f>
        <v>185.90429494724918</v>
      </c>
      <c r="U143" s="8">
        <v>6.0636968352276499</v>
      </c>
      <c r="V143" s="6">
        <f t="shared" si="16"/>
        <v>6.1576841361736792</v>
      </c>
      <c r="W143" s="6">
        <f>V143*Index!$H$23</f>
        <v>6.6311523179566576</v>
      </c>
      <c r="Y143" s="8">
        <v>192.54</v>
      </c>
      <c r="Z143" s="9">
        <f t="shared" si="17"/>
        <v>192.54</v>
      </c>
      <c r="AA143" s="27"/>
      <c r="AB143" s="42"/>
    </row>
    <row r="144" spans="1:28" x14ac:dyDescent="0.25">
      <c r="A144" s="2" t="s">
        <v>378</v>
      </c>
      <c r="B144" s="2" t="s">
        <v>0</v>
      </c>
      <c r="C144" s="2">
        <v>15</v>
      </c>
      <c r="D144" s="2" t="s">
        <v>63</v>
      </c>
      <c r="E144" s="2" t="s">
        <v>53</v>
      </c>
      <c r="F144" s="2" t="s">
        <v>40</v>
      </c>
      <c r="G144" s="38" t="s">
        <v>1552</v>
      </c>
      <c r="H144" s="29">
        <v>17.001704804175802</v>
      </c>
      <c r="I144" s="29">
        <v>41.879782675119102</v>
      </c>
      <c r="J144" s="29">
        <f t="shared" si="12"/>
        <v>44.841540276624393</v>
      </c>
      <c r="K144" s="8">
        <v>2.83095770768155</v>
      </c>
      <c r="L144" s="32">
        <v>0</v>
      </c>
      <c r="M144" s="28">
        <v>1.05030031896777</v>
      </c>
      <c r="N144" s="28">
        <v>1</v>
      </c>
      <c r="O144" s="8">
        <v>175.07561132952901</v>
      </c>
      <c r="P144" s="9">
        <f t="shared" si="13"/>
        <v>175.08</v>
      </c>
      <c r="Q144" s="6">
        <f t="shared" si="14"/>
        <v>175.79342133598007</v>
      </c>
      <c r="R144" s="6">
        <f t="shared" si="15"/>
        <v>178.51821936668779</v>
      </c>
      <c r="S144" s="13">
        <f>R144*Index!$D$19</f>
        <v>219.34864526132117</v>
      </c>
      <c r="U144" s="8">
        <v>5.37055774027466</v>
      </c>
      <c r="V144" s="6">
        <f t="shared" si="16"/>
        <v>5.4538013852489176</v>
      </c>
      <c r="W144" s="6">
        <f>V144*Index!$H$23</f>
        <v>5.8731475823865722</v>
      </c>
      <c r="Y144" s="8">
        <v>225.22</v>
      </c>
      <c r="Z144" s="9">
        <f t="shared" si="17"/>
        <v>225.22</v>
      </c>
      <c r="AA144" s="27"/>
      <c r="AB144" s="42"/>
    </row>
    <row r="145" spans="1:28" x14ac:dyDescent="0.25">
      <c r="A145" s="2" t="s">
        <v>379</v>
      </c>
      <c r="B145" s="2" t="s">
        <v>0</v>
      </c>
      <c r="C145" s="2">
        <v>15</v>
      </c>
      <c r="D145" s="2" t="s">
        <v>1558</v>
      </c>
      <c r="E145" s="2" t="s">
        <v>53</v>
      </c>
      <c r="F145" s="2" t="s">
        <v>40</v>
      </c>
      <c r="G145" s="38" t="s">
        <v>1552</v>
      </c>
      <c r="H145" s="29">
        <v>17.001704804175802</v>
      </c>
      <c r="I145" s="29">
        <v>50.667024857626203</v>
      </c>
      <c r="J145" s="29">
        <f t="shared" si="12"/>
        <v>52.030236765811892</v>
      </c>
      <c r="K145" s="8">
        <v>2.88919153733235</v>
      </c>
      <c r="L145" s="32">
        <v>0</v>
      </c>
      <c r="M145" s="28">
        <v>1.0201453746065401</v>
      </c>
      <c r="N145" s="28">
        <v>1</v>
      </c>
      <c r="O145" s="8">
        <v>199.44650138962899</v>
      </c>
      <c r="P145" s="9">
        <f t="shared" si="13"/>
        <v>199.45</v>
      </c>
      <c r="Q145" s="6">
        <f t="shared" si="14"/>
        <v>200.26423204532648</v>
      </c>
      <c r="R145" s="6">
        <f t="shared" si="15"/>
        <v>203.36832764202904</v>
      </c>
      <c r="S145" s="13">
        <f>R145*Index!$D$19</f>
        <v>249.88243393639684</v>
      </c>
      <c r="U145" s="8">
        <v>5.6698443858716097</v>
      </c>
      <c r="V145" s="6">
        <f t="shared" si="16"/>
        <v>5.7577269738526198</v>
      </c>
      <c r="W145" s="6">
        <f>V145*Index!$H$23</f>
        <v>6.2004421994515058</v>
      </c>
      <c r="Y145" s="8">
        <v>256.08</v>
      </c>
      <c r="Z145" s="9">
        <f t="shared" si="17"/>
        <v>256.08</v>
      </c>
      <c r="AA145" s="27"/>
      <c r="AB145" s="42"/>
    </row>
    <row r="146" spans="1:28" x14ac:dyDescent="0.25">
      <c r="A146" s="2" t="s">
        <v>380</v>
      </c>
      <c r="B146" s="2" t="s">
        <v>0</v>
      </c>
      <c r="C146" s="2">
        <v>15</v>
      </c>
      <c r="D146" s="2" t="s">
        <v>1559</v>
      </c>
      <c r="E146" s="2" t="s">
        <v>53</v>
      </c>
      <c r="F146" s="2" t="s">
        <v>218</v>
      </c>
      <c r="G146" s="38" t="s">
        <v>1552</v>
      </c>
      <c r="H146" s="29">
        <v>17.001704804175802</v>
      </c>
      <c r="I146" s="29">
        <v>65.376406173421202</v>
      </c>
      <c r="J146" s="29">
        <f t="shared" si="12"/>
        <v>65.581591311164402</v>
      </c>
      <c r="K146" s="8">
        <v>3.20806747334017</v>
      </c>
      <c r="L146" s="32">
        <v>0</v>
      </c>
      <c r="M146" s="28">
        <v>1.0024907725524199</v>
      </c>
      <c r="N146" s="28">
        <v>1</v>
      </c>
      <c r="O146" s="8">
        <v>264.93278610884198</v>
      </c>
      <c r="P146" s="9">
        <f t="shared" si="13"/>
        <v>264.93</v>
      </c>
      <c r="Q146" s="6">
        <f t="shared" si="14"/>
        <v>266.01901053188823</v>
      </c>
      <c r="R146" s="6">
        <f t="shared" si="15"/>
        <v>270.14230519513251</v>
      </c>
      <c r="S146" s="13">
        <f>R146*Index!$D$19</f>
        <v>331.9288579201455</v>
      </c>
      <c r="U146" s="8">
        <v>7.5708118510137297</v>
      </c>
      <c r="V146" s="6">
        <f t="shared" si="16"/>
        <v>7.6881594347044429</v>
      </c>
      <c r="W146" s="6">
        <f>V146*Index!$H$23</f>
        <v>8.2793068187385135</v>
      </c>
      <c r="Y146" s="8">
        <v>340.21</v>
      </c>
      <c r="Z146" s="9">
        <f t="shared" si="17"/>
        <v>340.21</v>
      </c>
      <c r="AA146" s="27"/>
      <c r="AB146" s="42"/>
    </row>
    <row r="147" spans="1:28" x14ac:dyDescent="0.25">
      <c r="A147" s="2" t="s">
        <v>381</v>
      </c>
      <c r="B147" s="2" t="s">
        <v>0</v>
      </c>
      <c r="C147" s="2">
        <v>15</v>
      </c>
      <c r="D147" s="2" t="s">
        <v>1550</v>
      </c>
      <c r="E147" s="2" t="s">
        <v>53</v>
      </c>
      <c r="F147" s="2" t="s">
        <v>218</v>
      </c>
      <c r="G147" s="38" t="s">
        <v>1552</v>
      </c>
      <c r="H147" s="29">
        <v>17.001704804175802</v>
      </c>
      <c r="I147" s="29">
        <v>53.509729818454701</v>
      </c>
      <c r="J147" s="29">
        <f t="shared" si="12"/>
        <v>51.255727390110735</v>
      </c>
      <c r="K147" s="8">
        <v>3.3754040476989502</v>
      </c>
      <c r="L147" s="32">
        <v>0</v>
      </c>
      <c r="M147" s="28">
        <v>0.96803351909648205</v>
      </c>
      <c r="N147" s="28">
        <v>1</v>
      </c>
      <c r="O147" s="8">
        <v>230.39641291413099</v>
      </c>
      <c r="P147" s="9">
        <f t="shared" si="13"/>
        <v>230.4</v>
      </c>
      <c r="Q147" s="6">
        <f t="shared" si="14"/>
        <v>231.34103820707892</v>
      </c>
      <c r="R147" s="6">
        <f t="shared" si="15"/>
        <v>234.92682429928865</v>
      </c>
      <c r="S147" s="13">
        <f>R147*Index!$D$19</f>
        <v>288.6589437672223</v>
      </c>
      <c r="U147" s="8">
        <v>6.9148098908383098</v>
      </c>
      <c r="V147" s="6">
        <f t="shared" si="16"/>
        <v>7.0219894441463042</v>
      </c>
      <c r="W147" s="6">
        <f>V147*Index!$H$23</f>
        <v>7.5619146012501153</v>
      </c>
      <c r="Y147" s="8">
        <v>296.22000000000003</v>
      </c>
      <c r="Z147" s="9">
        <f t="shared" si="17"/>
        <v>296.22000000000003</v>
      </c>
      <c r="AA147" s="27"/>
      <c r="AB147" s="42"/>
    </row>
    <row r="148" spans="1:28" x14ac:dyDescent="0.25">
      <c r="A148" s="2" t="s">
        <v>382</v>
      </c>
      <c r="B148" s="2" t="s">
        <v>0</v>
      </c>
      <c r="C148" s="2">
        <v>15</v>
      </c>
      <c r="D148" s="2" t="s">
        <v>225</v>
      </c>
      <c r="E148" s="2" t="s">
        <v>53</v>
      </c>
      <c r="F148" s="2" t="s">
        <v>40</v>
      </c>
      <c r="G148" s="38" t="s">
        <v>1552</v>
      </c>
      <c r="H148" s="29">
        <v>17.001704804175802</v>
      </c>
      <c r="I148" s="29">
        <v>40.5362803428403</v>
      </c>
      <c r="J148" s="29">
        <f t="shared" si="12"/>
        <v>42.721594111107315</v>
      </c>
      <c r="K148" s="8">
        <v>3.1826243230587798</v>
      </c>
      <c r="L148" s="32">
        <v>1</v>
      </c>
      <c r="M148" s="28">
        <v>1.0379803665818901</v>
      </c>
      <c r="N148" s="28">
        <v>1</v>
      </c>
      <c r="O148" s="8">
        <v>190.07682378109001</v>
      </c>
      <c r="P148" s="9">
        <f t="shared" si="13"/>
        <v>190.08</v>
      </c>
      <c r="Q148" s="6">
        <f t="shared" si="14"/>
        <v>190.85613875859249</v>
      </c>
      <c r="R148" s="6">
        <f t="shared" si="15"/>
        <v>193.8144089093507</v>
      </c>
      <c r="S148" s="13">
        <f>R148*Index!$D$19</f>
        <v>238.1433568921363</v>
      </c>
      <c r="U148" s="8">
        <v>5.3658135816135504</v>
      </c>
      <c r="V148" s="6">
        <f t="shared" si="16"/>
        <v>5.4489836921285608</v>
      </c>
      <c r="W148" s="6">
        <f>V148*Index!$H$23</f>
        <v>5.8679594538311326</v>
      </c>
      <c r="Y148" s="8">
        <v>244.01</v>
      </c>
      <c r="Z148" s="9">
        <f t="shared" si="17"/>
        <v>244.01</v>
      </c>
      <c r="AA148" s="27"/>
      <c r="AB148" s="42"/>
    </row>
    <row r="149" spans="1:28" x14ac:dyDescent="0.25">
      <c r="A149" s="2" t="s">
        <v>383</v>
      </c>
      <c r="B149" s="2" t="s">
        <v>0</v>
      </c>
      <c r="C149" s="2">
        <v>15</v>
      </c>
      <c r="D149" s="2" t="s">
        <v>60</v>
      </c>
      <c r="E149" s="2" t="s">
        <v>54</v>
      </c>
      <c r="F149" s="2" t="s">
        <v>40</v>
      </c>
      <c r="G149" s="38" t="s">
        <v>1552</v>
      </c>
      <c r="H149" s="29">
        <v>17.001704804175802</v>
      </c>
      <c r="I149" s="29">
        <v>16.8223226897289</v>
      </c>
      <c r="J149" s="29">
        <f t="shared" si="12"/>
        <v>16.886529926685967</v>
      </c>
      <c r="K149" s="8">
        <v>1.9417377698701199</v>
      </c>
      <c r="L149" s="32">
        <v>0</v>
      </c>
      <c r="M149" s="28">
        <v>1.0018982729649399</v>
      </c>
      <c r="N149" s="28">
        <v>1</v>
      </c>
      <c r="O149" s="8">
        <v>65.802065331138195</v>
      </c>
      <c r="P149" s="9">
        <f t="shared" si="13"/>
        <v>65.8</v>
      </c>
      <c r="Q149" s="6">
        <f t="shared" si="14"/>
        <v>66.071853798995861</v>
      </c>
      <c r="R149" s="6">
        <f t="shared" si="15"/>
        <v>67.095967532880294</v>
      </c>
      <c r="S149" s="13">
        <f>R149*Index!$D$19</f>
        <v>82.442059040508269</v>
      </c>
      <c r="U149" s="8">
        <v>3.5084522336564401</v>
      </c>
      <c r="V149" s="6">
        <f t="shared" si="16"/>
        <v>3.5628332432781153</v>
      </c>
      <c r="W149" s="6">
        <f>V149*Index!$H$23</f>
        <v>3.8367817181245463</v>
      </c>
      <c r="Y149" s="8">
        <v>86.28</v>
      </c>
      <c r="Z149" s="9">
        <f t="shared" si="17"/>
        <v>86.28</v>
      </c>
      <c r="AA149" s="27"/>
      <c r="AB149" s="42"/>
    </row>
    <row r="150" spans="1:28" x14ac:dyDescent="0.25">
      <c r="A150" s="2" t="s">
        <v>384</v>
      </c>
      <c r="B150" s="2" t="s">
        <v>0</v>
      </c>
      <c r="C150" s="2">
        <v>15</v>
      </c>
      <c r="D150" s="2" t="s">
        <v>61</v>
      </c>
      <c r="E150" s="2" t="s">
        <v>54</v>
      </c>
      <c r="F150" s="2" t="s">
        <v>40</v>
      </c>
      <c r="G150" s="38" t="s">
        <v>1552</v>
      </c>
      <c r="H150" s="29">
        <v>17.001704804175802</v>
      </c>
      <c r="I150" s="29">
        <v>23.907721226888899</v>
      </c>
      <c r="J150" s="29">
        <f t="shared" si="12"/>
        <v>24.702917826912717</v>
      </c>
      <c r="K150" s="8">
        <v>2.2170990302426499</v>
      </c>
      <c r="L150" s="32">
        <v>0</v>
      </c>
      <c r="M150" s="28">
        <v>1.01943797987828</v>
      </c>
      <c r="N150" s="28">
        <v>1</v>
      </c>
      <c r="O150" s="8">
        <v>92.463278392021905</v>
      </c>
      <c r="P150" s="9">
        <f t="shared" si="13"/>
        <v>92.46</v>
      </c>
      <c r="Q150" s="6">
        <f t="shared" si="14"/>
        <v>92.842377833429197</v>
      </c>
      <c r="R150" s="6">
        <f t="shared" si="15"/>
        <v>94.281434689847359</v>
      </c>
      <c r="S150" s="13">
        <f>R150*Index!$D$19</f>
        <v>115.84534646311182</v>
      </c>
      <c r="U150" s="8">
        <v>3.8693553764656401</v>
      </c>
      <c r="V150" s="6">
        <f t="shared" si="16"/>
        <v>3.9293303848008576</v>
      </c>
      <c r="W150" s="6">
        <f>V150*Index!$H$23</f>
        <v>4.2314590539196857</v>
      </c>
      <c r="Y150" s="8">
        <v>120.08</v>
      </c>
      <c r="Z150" s="9">
        <f t="shared" si="17"/>
        <v>120.08</v>
      </c>
      <c r="AA150" s="27"/>
      <c r="AB150" s="42"/>
    </row>
    <row r="151" spans="1:28" x14ac:dyDescent="0.25">
      <c r="A151" s="2" t="s">
        <v>385</v>
      </c>
      <c r="B151" s="2" t="s">
        <v>0</v>
      </c>
      <c r="C151" s="2">
        <v>15</v>
      </c>
      <c r="D151" s="2" t="s">
        <v>62</v>
      </c>
      <c r="E151" s="2" t="s">
        <v>54</v>
      </c>
      <c r="F151" s="2" t="s">
        <v>40</v>
      </c>
      <c r="G151" s="38" t="s">
        <v>1552</v>
      </c>
      <c r="H151" s="29">
        <v>17.001704804175802</v>
      </c>
      <c r="I151" s="29">
        <v>29.5673198307259</v>
      </c>
      <c r="J151" s="29">
        <f t="shared" si="12"/>
        <v>30.97239810323596</v>
      </c>
      <c r="K151" s="8">
        <v>2.2542409340814902</v>
      </c>
      <c r="L151" s="32">
        <v>0</v>
      </c>
      <c r="M151" s="28">
        <v>1.0301719497783299</v>
      </c>
      <c r="N151" s="28">
        <v>1</v>
      </c>
      <c r="O151" s="8">
        <v>108.14518654972601</v>
      </c>
      <c r="P151" s="9">
        <f t="shared" si="13"/>
        <v>108.15</v>
      </c>
      <c r="Q151" s="6">
        <f t="shared" si="14"/>
        <v>108.58858181457988</v>
      </c>
      <c r="R151" s="6">
        <f t="shared" si="15"/>
        <v>110.27170483270588</v>
      </c>
      <c r="S151" s="13">
        <f>R151*Index!$D$19</f>
        <v>135.49288779329984</v>
      </c>
      <c r="U151" s="8">
        <v>4.1493073380918304</v>
      </c>
      <c r="V151" s="6">
        <f t="shared" si="16"/>
        <v>4.2136216018322541</v>
      </c>
      <c r="W151" s="6">
        <f>V151*Index!$H$23</f>
        <v>4.5376096003106365</v>
      </c>
      <c r="Y151" s="8">
        <v>140.03</v>
      </c>
      <c r="Z151" s="9">
        <f t="shared" si="17"/>
        <v>140.03</v>
      </c>
      <c r="AA151" s="27"/>
      <c r="AB151" s="42"/>
    </row>
    <row r="152" spans="1:28" x14ac:dyDescent="0.25">
      <c r="A152" s="2" t="s">
        <v>386</v>
      </c>
      <c r="B152" s="2" t="s">
        <v>0</v>
      </c>
      <c r="C152" s="2">
        <v>15</v>
      </c>
      <c r="D152" s="2" t="s">
        <v>63</v>
      </c>
      <c r="E152" s="2" t="s">
        <v>54</v>
      </c>
      <c r="F152" s="2" t="s">
        <v>40</v>
      </c>
      <c r="G152" s="38" t="s">
        <v>1552</v>
      </c>
      <c r="H152" s="29">
        <v>17.001704804175802</v>
      </c>
      <c r="I152" s="29">
        <v>36.303922871782902</v>
      </c>
      <c r="J152" s="29">
        <f t="shared" si="12"/>
        <v>38.985212946660809</v>
      </c>
      <c r="K152" s="8">
        <v>2.2751603988423401</v>
      </c>
      <c r="L152" s="32">
        <v>0</v>
      </c>
      <c r="M152" s="28">
        <v>1.05030031896777</v>
      </c>
      <c r="N152" s="28">
        <v>1</v>
      </c>
      <c r="O152" s="8">
        <v>127.379218119946</v>
      </c>
      <c r="P152" s="9">
        <f t="shared" si="13"/>
        <v>127.38</v>
      </c>
      <c r="Q152" s="6">
        <f t="shared" si="14"/>
        <v>127.90147291423779</v>
      </c>
      <c r="R152" s="6">
        <f t="shared" si="15"/>
        <v>129.88394574440849</v>
      </c>
      <c r="S152" s="13">
        <f>R152*Index!$D$19</f>
        <v>159.59081174628423</v>
      </c>
      <c r="U152" s="8">
        <v>4.0263522776818501</v>
      </c>
      <c r="V152" s="6">
        <f t="shared" si="16"/>
        <v>4.0887607379859192</v>
      </c>
      <c r="W152" s="6">
        <f>V152*Index!$H$23</f>
        <v>4.4031481066051175</v>
      </c>
      <c r="Y152" s="8">
        <v>163.99</v>
      </c>
      <c r="Z152" s="9">
        <f t="shared" si="17"/>
        <v>163.99</v>
      </c>
      <c r="AA152" s="27"/>
      <c r="AB152" s="42"/>
    </row>
    <row r="153" spans="1:28" x14ac:dyDescent="0.25">
      <c r="A153" s="2" t="s">
        <v>387</v>
      </c>
      <c r="B153" s="2" t="s">
        <v>0</v>
      </c>
      <c r="C153" s="2">
        <v>15</v>
      </c>
      <c r="D153" s="2" t="s">
        <v>1558</v>
      </c>
      <c r="E153" s="2" t="s">
        <v>54</v>
      </c>
      <c r="F153" s="2" t="s">
        <v>40</v>
      </c>
      <c r="G153" s="38" t="s">
        <v>1552</v>
      </c>
      <c r="H153" s="29">
        <v>17.001704804175802</v>
      </c>
      <c r="I153" s="29">
        <v>41.969631614056098</v>
      </c>
      <c r="J153" s="29">
        <f t="shared" si="12"/>
        <v>43.157631277249678</v>
      </c>
      <c r="K153" s="8">
        <v>2.3672502475289998</v>
      </c>
      <c r="L153" s="32">
        <v>0</v>
      </c>
      <c r="M153" s="28">
        <v>1.0201453746065401</v>
      </c>
      <c r="N153" s="28">
        <v>1</v>
      </c>
      <c r="O153" s="8">
        <v>142.41220322993499</v>
      </c>
      <c r="P153" s="9">
        <f t="shared" si="13"/>
        <v>142.41</v>
      </c>
      <c r="Q153" s="6">
        <f t="shared" si="14"/>
        <v>142.99609326317773</v>
      </c>
      <c r="R153" s="6">
        <f t="shared" si="15"/>
        <v>145.21253270875698</v>
      </c>
      <c r="S153" s="13">
        <f>R153*Index!$D$19</f>
        <v>178.42533068966333</v>
      </c>
      <c r="U153" s="8">
        <v>4.672538567068</v>
      </c>
      <c r="V153" s="6">
        <f t="shared" si="16"/>
        <v>4.7449629148575543</v>
      </c>
      <c r="W153" s="6">
        <f>V153*Index!$H$23</f>
        <v>5.1098060789827731</v>
      </c>
      <c r="Y153" s="8">
        <v>183.54</v>
      </c>
      <c r="Z153" s="9">
        <f t="shared" si="17"/>
        <v>183.54</v>
      </c>
      <c r="AA153" s="27"/>
      <c r="AB153" s="42"/>
    </row>
    <row r="154" spans="1:28" x14ac:dyDescent="0.25">
      <c r="A154" s="2" t="s">
        <v>388</v>
      </c>
      <c r="B154" s="2" t="s">
        <v>0</v>
      </c>
      <c r="C154" s="2">
        <v>15</v>
      </c>
      <c r="D154" s="2" t="s">
        <v>1559</v>
      </c>
      <c r="E154" s="2" t="s">
        <v>54</v>
      </c>
      <c r="F154" s="2" t="s">
        <v>218</v>
      </c>
      <c r="G154" s="38" t="s">
        <v>1552</v>
      </c>
      <c r="H154" s="29">
        <v>17.001704804175802</v>
      </c>
      <c r="I154" s="29">
        <v>62.534318202186299</v>
      </c>
      <c r="J154" s="29">
        <f t="shared" si="12"/>
        <v>62.732424345219187</v>
      </c>
      <c r="K154" s="8">
        <v>2.3048062817858401</v>
      </c>
      <c r="L154" s="32">
        <v>0</v>
      </c>
      <c r="M154" s="28">
        <v>1.0024907725524199</v>
      </c>
      <c r="N154" s="28">
        <v>1</v>
      </c>
      <c r="O154" s="8">
        <v>183.771721736248</v>
      </c>
      <c r="P154" s="9">
        <f t="shared" si="13"/>
        <v>183.77</v>
      </c>
      <c r="Q154" s="6">
        <f t="shared" si="14"/>
        <v>184.52518579536661</v>
      </c>
      <c r="R154" s="6">
        <f t="shared" si="15"/>
        <v>187.38532617519482</v>
      </c>
      <c r="S154" s="13">
        <f>R154*Index!$D$19</f>
        <v>230.24382376317661</v>
      </c>
      <c r="U154" s="8">
        <v>6.4609578865269004</v>
      </c>
      <c r="V154" s="6">
        <f t="shared" si="16"/>
        <v>6.5611027337680676</v>
      </c>
      <c r="W154" s="6">
        <f>V154*Index!$H$23</f>
        <v>7.0655900236567017</v>
      </c>
      <c r="Y154" s="8">
        <v>237.31</v>
      </c>
      <c r="Z154" s="9">
        <f t="shared" si="17"/>
        <v>237.31</v>
      </c>
      <c r="AA154" s="27"/>
      <c r="AB154" s="42"/>
    </row>
    <row r="155" spans="1:28" x14ac:dyDescent="0.25">
      <c r="A155" s="2" t="s">
        <v>389</v>
      </c>
      <c r="B155" s="2" t="s">
        <v>0</v>
      </c>
      <c r="C155" s="2">
        <v>15</v>
      </c>
      <c r="D155" s="2" t="s">
        <v>1550</v>
      </c>
      <c r="E155" s="2" t="s">
        <v>54</v>
      </c>
      <c r="F155" s="2" t="s">
        <v>218</v>
      </c>
      <c r="G155" s="38" t="s">
        <v>1552</v>
      </c>
      <c r="H155" s="29">
        <v>17.001704804175802</v>
      </c>
      <c r="I155" s="29">
        <v>50.157504470902403</v>
      </c>
      <c r="J155" s="29">
        <f t="shared" si="12"/>
        <v>48.010660890115261</v>
      </c>
      <c r="K155" s="8">
        <v>2.4778724865508002</v>
      </c>
      <c r="L155" s="32">
        <v>0</v>
      </c>
      <c r="M155" s="28">
        <v>0.96803351909648205</v>
      </c>
      <c r="N155" s="28">
        <v>1</v>
      </c>
      <c r="O155" s="8">
        <v>161.092352239463</v>
      </c>
      <c r="P155" s="9">
        <f t="shared" si="13"/>
        <v>161.09</v>
      </c>
      <c r="Q155" s="6">
        <f t="shared" si="14"/>
        <v>161.7528308836448</v>
      </c>
      <c r="R155" s="6">
        <f t="shared" si="15"/>
        <v>164.25999976234132</v>
      </c>
      <c r="S155" s="13">
        <f>R155*Index!$D$19</f>
        <v>201.829306534176</v>
      </c>
      <c r="U155" s="8">
        <v>5.5653793588325504</v>
      </c>
      <c r="V155" s="6">
        <f t="shared" si="16"/>
        <v>5.6516427388944557</v>
      </c>
      <c r="W155" s="6">
        <f>V155*Index!$H$23</f>
        <v>6.0862010813647611</v>
      </c>
      <c r="Y155" s="8">
        <v>207.92</v>
      </c>
      <c r="Z155" s="9">
        <f t="shared" si="17"/>
        <v>207.92</v>
      </c>
      <c r="AA155" s="27"/>
      <c r="AB155" s="42"/>
    </row>
    <row r="156" spans="1:28" x14ac:dyDescent="0.25">
      <c r="A156" s="2" t="s">
        <v>390</v>
      </c>
      <c r="B156" s="2" t="s">
        <v>0</v>
      </c>
      <c r="C156" s="2">
        <v>15</v>
      </c>
      <c r="D156" s="2" t="s">
        <v>225</v>
      </c>
      <c r="E156" s="2" t="s">
        <v>54</v>
      </c>
      <c r="F156" s="2" t="s">
        <v>40</v>
      </c>
      <c r="G156" s="38" t="s">
        <v>1552</v>
      </c>
      <c r="H156" s="29">
        <v>17.001704804175802</v>
      </c>
      <c r="I156" s="29">
        <v>43.558097612185698</v>
      </c>
      <c r="J156" s="29">
        <f t="shared" si="12"/>
        <v>45.858181108085937</v>
      </c>
      <c r="K156" s="8">
        <v>2.58130654111608</v>
      </c>
      <c r="L156" s="32">
        <v>1</v>
      </c>
      <c r="M156" s="28">
        <v>1.0379803665818901</v>
      </c>
      <c r="N156" s="28">
        <v>1</v>
      </c>
      <c r="O156" s="8">
        <v>162.26063467913099</v>
      </c>
      <c r="P156" s="9">
        <f t="shared" si="13"/>
        <v>162.26</v>
      </c>
      <c r="Q156" s="6">
        <f t="shared" si="14"/>
        <v>162.92590328131541</v>
      </c>
      <c r="R156" s="6">
        <f t="shared" si="15"/>
        <v>165.45125478217582</v>
      </c>
      <c r="S156" s="13">
        <f>R156*Index!$D$19</f>
        <v>203.29302365889546</v>
      </c>
      <c r="U156" s="8">
        <v>6.8252925268205402</v>
      </c>
      <c r="V156" s="6">
        <f t="shared" si="16"/>
        <v>6.9310845609862595</v>
      </c>
      <c r="W156" s="6">
        <f>V156*Index!$H$23</f>
        <v>7.4640199848083428</v>
      </c>
      <c r="Y156" s="8">
        <v>210.76</v>
      </c>
      <c r="Z156" s="9">
        <f t="shared" si="17"/>
        <v>210.76</v>
      </c>
      <c r="AA156" s="27"/>
      <c r="AB156" s="42"/>
    </row>
    <row r="157" spans="1:28" x14ac:dyDescent="0.25">
      <c r="A157" s="2" t="s">
        <v>391</v>
      </c>
      <c r="B157" s="2" t="s">
        <v>0</v>
      </c>
      <c r="C157" s="2">
        <v>15</v>
      </c>
      <c r="D157" s="2" t="s">
        <v>60</v>
      </c>
      <c r="E157" s="2" t="s">
        <v>55</v>
      </c>
      <c r="F157" s="2" t="s">
        <v>40</v>
      </c>
      <c r="G157" s="38" t="s">
        <v>1552</v>
      </c>
      <c r="H157" s="29">
        <v>17.001704804175802</v>
      </c>
      <c r="I157" s="29">
        <v>15.2901381299243</v>
      </c>
      <c r="J157" s="29">
        <f t="shared" si="12"/>
        <v>15.351436862354191</v>
      </c>
      <c r="K157" s="8">
        <v>1.3576610205459601</v>
      </c>
      <c r="L157" s="32">
        <v>1</v>
      </c>
      <c r="M157" s="28">
        <v>1.0018982729649399</v>
      </c>
      <c r="N157" s="28">
        <v>1</v>
      </c>
      <c r="O157" s="8">
        <v>43.9245993328488</v>
      </c>
      <c r="P157" s="9">
        <f t="shared" si="13"/>
        <v>43.92</v>
      </c>
      <c r="Q157" s="6">
        <f t="shared" si="14"/>
        <v>44.10469019011348</v>
      </c>
      <c r="R157" s="6">
        <f t="shared" si="15"/>
        <v>44.78831288806024</v>
      </c>
      <c r="S157" s="13">
        <f>R157*Index!$D$19</f>
        <v>55.032230269766117</v>
      </c>
      <c r="U157" s="8">
        <v>3.26243895173622</v>
      </c>
      <c r="V157" s="6">
        <f t="shared" si="16"/>
        <v>3.3130067554881317</v>
      </c>
      <c r="W157" s="6">
        <f>V157*Index!$H$23</f>
        <v>3.5677459155468361</v>
      </c>
      <c r="Y157" s="8">
        <v>58.6</v>
      </c>
      <c r="Z157" s="9">
        <f t="shared" si="17"/>
        <v>58.6</v>
      </c>
      <c r="AA157" s="27"/>
      <c r="AB157" s="42"/>
    </row>
    <row r="158" spans="1:28" x14ac:dyDescent="0.25">
      <c r="A158" s="2" t="s">
        <v>392</v>
      </c>
      <c r="B158" s="2" t="s">
        <v>0</v>
      </c>
      <c r="C158" s="2">
        <v>15</v>
      </c>
      <c r="D158" s="2" t="s">
        <v>61</v>
      </c>
      <c r="E158" s="2" t="s">
        <v>55</v>
      </c>
      <c r="F158" s="2" t="s">
        <v>40</v>
      </c>
      <c r="G158" s="38" t="s">
        <v>1552</v>
      </c>
      <c r="H158" s="29">
        <v>17.001704804175802</v>
      </c>
      <c r="I158" s="29">
        <v>22.9409055286179</v>
      </c>
      <c r="J158" s="29">
        <f t="shared" si="12"/>
        <v>23.717309184552725</v>
      </c>
      <c r="K158" s="8">
        <v>1.68094073480696</v>
      </c>
      <c r="L158" s="32">
        <v>0</v>
      </c>
      <c r="M158" s="28">
        <v>1.01943797987828</v>
      </c>
      <c r="N158" s="28">
        <v>1</v>
      </c>
      <c r="O158" s="8">
        <v>68.446249294827993</v>
      </c>
      <c r="P158" s="9">
        <f t="shared" si="13"/>
        <v>68.45</v>
      </c>
      <c r="Q158" s="6">
        <f t="shared" si="14"/>
        <v>68.726878916936784</v>
      </c>
      <c r="R158" s="6">
        <f t="shared" si="15"/>
        <v>69.792145540149306</v>
      </c>
      <c r="S158" s="13">
        <f>R158*Index!$D$19</f>
        <v>85.754902936083127</v>
      </c>
      <c r="U158" s="8">
        <v>3.95169983780572</v>
      </c>
      <c r="V158" s="6">
        <f t="shared" si="16"/>
        <v>4.0129511852917092</v>
      </c>
      <c r="W158" s="6">
        <f>V158*Index!$H$23</f>
        <v>4.3215095100232794</v>
      </c>
      <c r="Y158" s="8">
        <v>90.08</v>
      </c>
      <c r="Z158" s="9">
        <f t="shared" si="17"/>
        <v>90.08</v>
      </c>
      <c r="AA158" s="27"/>
      <c r="AB158" s="42"/>
    </row>
    <row r="159" spans="1:28" x14ac:dyDescent="0.25">
      <c r="A159" s="2" t="s">
        <v>393</v>
      </c>
      <c r="B159" s="2" t="s">
        <v>0</v>
      </c>
      <c r="C159" s="2">
        <v>15</v>
      </c>
      <c r="D159" s="2" t="s">
        <v>62</v>
      </c>
      <c r="E159" s="2" t="s">
        <v>55</v>
      </c>
      <c r="F159" s="2" t="s">
        <v>40</v>
      </c>
      <c r="G159" s="38" t="s">
        <v>1552</v>
      </c>
      <c r="H159" s="29">
        <v>17.001704804175802</v>
      </c>
      <c r="I159" s="29">
        <v>30.014932792830098</v>
      </c>
      <c r="J159" s="29">
        <f t="shared" si="12"/>
        <v>31.433516421152895</v>
      </c>
      <c r="K159" s="8">
        <v>1.72495538430699</v>
      </c>
      <c r="L159" s="32">
        <v>0</v>
      </c>
      <c r="M159" s="28">
        <v>1.0301719497783299</v>
      </c>
      <c r="N159" s="28">
        <v>1</v>
      </c>
      <c r="O159" s="8">
        <v>83.5485956427313</v>
      </c>
      <c r="P159" s="9">
        <f t="shared" si="13"/>
        <v>83.55</v>
      </c>
      <c r="Q159" s="6">
        <f t="shared" si="14"/>
        <v>83.891144884866492</v>
      </c>
      <c r="R159" s="6">
        <f t="shared" si="15"/>
        <v>85.191457630581922</v>
      </c>
      <c r="S159" s="13">
        <f>R159*Index!$D$19</f>
        <v>104.67632315288702</v>
      </c>
      <c r="U159" s="8">
        <v>4.7068976467719601</v>
      </c>
      <c r="V159" s="6">
        <f t="shared" si="16"/>
        <v>4.7798545602969256</v>
      </c>
      <c r="W159" s="6">
        <f>V159*Index!$H$23</f>
        <v>5.1473805648472561</v>
      </c>
      <c r="Y159" s="8">
        <v>109.82</v>
      </c>
      <c r="Z159" s="9">
        <f t="shared" si="17"/>
        <v>109.82</v>
      </c>
      <c r="AA159" s="27"/>
      <c r="AB159" s="42"/>
    </row>
    <row r="160" spans="1:28" x14ac:dyDescent="0.25">
      <c r="A160" s="2" t="s">
        <v>394</v>
      </c>
      <c r="B160" s="2" t="s">
        <v>0</v>
      </c>
      <c r="C160" s="2">
        <v>15</v>
      </c>
      <c r="D160" s="2" t="s">
        <v>63</v>
      </c>
      <c r="E160" s="2" t="s">
        <v>55</v>
      </c>
      <c r="F160" s="2" t="s">
        <v>40</v>
      </c>
      <c r="G160" s="38" t="s">
        <v>1552</v>
      </c>
      <c r="H160" s="29">
        <v>17.001704804175802</v>
      </c>
      <c r="I160" s="29">
        <v>38.358191993509202</v>
      </c>
      <c r="J160" s="29">
        <f t="shared" si="12"/>
        <v>41.142812460455588</v>
      </c>
      <c r="K160" s="8">
        <v>1.7125059286733599</v>
      </c>
      <c r="L160" s="32">
        <v>0</v>
      </c>
      <c r="M160" s="28">
        <v>1.05030031896777</v>
      </c>
      <c r="N160" s="28">
        <v>1</v>
      </c>
      <c r="O160" s="8">
        <v>99.572830535531494</v>
      </c>
      <c r="P160" s="9">
        <f t="shared" si="13"/>
        <v>99.57</v>
      </c>
      <c r="Q160" s="6">
        <f t="shared" si="14"/>
        <v>99.981079140727175</v>
      </c>
      <c r="R160" s="6">
        <f t="shared" si="15"/>
        <v>101.53078586740845</v>
      </c>
      <c r="S160" s="13">
        <f>R160*Index!$D$19</f>
        <v>124.75275863349289</v>
      </c>
      <c r="U160" s="8">
        <v>4.40364399063089</v>
      </c>
      <c r="V160" s="6">
        <f t="shared" si="16"/>
        <v>4.471900472485669</v>
      </c>
      <c r="W160" s="6">
        <f>V160*Index!$H$23</f>
        <v>4.8157476947528872</v>
      </c>
      <c r="Y160" s="8">
        <v>129.57</v>
      </c>
      <c r="Z160" s="9">
        <f t="shared" si="17"/>
        <v>129.57</v>
      </c>
      <c r="AA160" s="27"/>
      <c r="AB160" s="42"/>
    </row>
    <row r="161" spans="1:28" x14ac:dyDescent="0.25">
      <c r="A161" s="2" t="s">
        <v>395</v>
      </c>
      <c r="B161" s="2" t="s">
        <v>0</v>
      </c>
      <c r="C161" s="2">
        <v>15</v>
      </c>
      <c r="D161" s="2" t="s">
        <v>1558</v>
      </c>
      <c r="E161" s="2" t="s">
        <v>55</v>
      </c>
      <c r="F161" s="2" t="s">
        <v>40</v>
      </c>
      <c r="G161" s="38" t="s">
        <v>1552</v>
      </c>
      <c r="H161" s="29">
        <v>17.001704804175802</v>
      </c>
      <c r="I161" s="29">
        <v>46.3868848403553</v>
      </c>
      <c r="J161" s="29">
        <f t="shared" si="12"/>
        <v>47.663871724524626</v>
      </c>
      <c r="K161" s="8">
        <v>1.71032257984653</v>
      </c>
      <c r="L161" s="32">
        <v>0</v>
      </c>
      <c r="M161" s="28">
        <v>1.0201453746065401</v>
      </c>
      <c r="N161" s="28">
        <v>1</v>
      </c>
      <c r="O161" s="8">
        <v>110.59899567583</v>
      </c>
      <c r="P161" s="9">
        <f t="shared" si="13"/>
        <v>110.6</v>
      </c>
      <c r="Q161" s="6">
        <f t="shared" si="14"/>
        <v>111.0524515581009</v>
      </c>
      <c r="R161" s="6">
        <f t="shared" si="15"/>
        <v>112.77376455725147</v>
      </c>
      <c r="S161" s="13">
        <f>R161*Index!$D$19</f>
        <v>138.56721495659443</v>
      </c>
      <c r="U161" s="8">
        <v>5.0776027905473402</v>
      </c>
      <c r="V161" s="6">
        <f t="shared" si="16"/>
        <v>5.156305633800824</v>
      </c>
      <c r="W161" s="6">
        <f>V161*Index!$H$23</f>
        <v>5.5527771966747901</v>
      </c>
      <c r="Y161" s="8">
        <v>144.12</v>
      </c>
      <c r="Z161" s="9">
        <f t="shared" si="17"/>
        <v>144.12</v>
      </c>
      <c r="AA161" s="27"/>
      <c r="AB161" s="42"/>
    </row>
    <row r="162" spans="1:28" x14ac:dyDescent="0.25">
      <c r="A162" s="2" t="s">
        <v>396</v>
      </c>
      <c r="B162" s="2" t="s">
        <v>0</v>
      </c>
      <c r="C162" s="2">
        <v>15</v>
      </c>
      <c r="D162" s="2" t="s">
        <v>1559</v>
      </c>
      <c r="E162" s="2" t="s">
        <v>55</v>
      </c>
      <c r="F162" s="2" t="s">
        <v>218</v>
      </c>
      <c r="G162" s="38" t="s">
        <v>1552</v>
      </c>
      <c r="H162" s="29">
        <v>17.001704804175802</v>
      </c>
      <c r="I162" s="29">
        <v>59.930200577155802</v>
      </c>
      <c r="J162" s="29">
        <f t="shared" si="12"/>
        <v>60.121820455484993</v>
      </c>
      <c r="K162" s="8">
        <v>1.5596666135627999</v>
      </c>
      <c r="L162" s="32">
        <v>0</v>
      </c>
      <c r="M162" s="28">
        <v>1.0024907725524199</v>
      </c>
      <c r="N162" s="28">
        <v>1</v>
      </c>
      <c r="O162" s="8">
        <v>120.28698746776</v>
      </c>
      <c r="P162" s="9">
        <f t="shared" si="13"/>
        <v>120.29</v>
      </c>
      <c r="Q162" s="6">
        <f t="shared" si="14"/>
        <v>120.78016411637782</v>
      </c>
      <c r="R162" s="6">
        <f t="shared" si="15"/>
        <v>122.65225666018168</v>
      </c>
      <c r="S162" s="13">
        <f>R162*Index!$D$19</f>
        <v>150.70510131737862</v>
      </c>
      <c r="U162" s="8">
        <v>7.1809594118064002</v>
      </c>
      <c r="V162" s="6">
        <f t="shared" si="16"/>
        <v>7.2922642826894002</v>
      </c>
      <c r="W162" s="6">
        <f>V162*Index!$H$23</f>
        <v>7.852971041050564</v>
      </c>
      <c r="Y162" s="8">
        <v>158.56</v>
      </c>
      <c r="Z162" s="9">
        <f t="shared" si="17"/>
        <v>158.56</v>
      </c>
      <c r="AA162" s="27"/>
      <c r="AB162" s="42"/>
    </row>
    <row r="163" spans="1:28" x14ac:dyDescent="0.25">
      <c r="A163" s="2" t="s">
        <v>397</v>
      </c>
      <c r="B163" s="2" t="s">
        <v>0</v>
      </c>
      <c r="C163" s="2">
        <v>15</v>
      </c>
      <c r="D163" s="2" t="s">
        <v>1550</v>
      </c>
      <c r="E163" s="2" t="s">
        <v>55</v>
      </c>
      <c r="F163" s="2" t="s">
        <v>218</v>
      </c>
      <c r="G163" s="38" t="s">
        <v>1552</v>
      </c>
      <c r="H163" s="29">
        <v>17.001704804175802</v>
      </c>
      <c r="I163" s="29">
        <v>49.043793714009503</v>
      </c>
      <c r="J163" s="29">
        <f t="shared" si="12"/>
        <v>46.932551546864602</v>
      </c>
      <c r="K163" s="8">
        <v>1.6195317733252701</v>
      </c>
      <c r="L163" s="32">
        <v>0</v>
      </c>
      <c r="M163" s="28">
        <v>0.96803351909648205</v>
      </c>
      <c r="N163" s="28">
        <v>1</v>
      </c>
      <c r="O163" s="8">
        <v>103.543559564433</v>
      </c>
      <c r="P163" s="9">
        <f t="shared" si="13"/>
        <v>103.54</v>
      </c>
      <c r="Q163" s="6">
        <f t="shared" si="14"/>
        <v>103.96808815864718</v>
      </c>
      <c r="R163" s="6">
        <f t="shared" si="15"/>
        <v>105.57959352510622</v>
      </c>
      <c r="S163" s="13">
        <f>R163*Index!$D$19</f>
        <v>129.72760365373955</v>
      </c>
      <c r="U163" s="8">
        <v>5.45732819318488</v>
      </c>
      <c r="V163" s="6">
        <f t="shared" si="16"/>
        <v>5.5419167801792462</v>
      </c>
      <c r="W163" s="6">
        <f>V163*Index!$H$23</f>
        <v>5.9680382251052153</v>
      </c>
      <c r="Y163" s="8">
        <v>135.69999999999999</v>
      </c>
      <c r="Z163" s="9">
        <f t="shared" si="17"/>
        <v>135.69999999999999</v>
      </c>
      <c r="AA163" s="27"/>
      <c r="AB163" s="42"/>
    </row>
    <row r="164" spans="1:28" x14ac:dyDescent="0.25">
      <c r="A164" s="2" t="s">
        <v>398</v>
      </c>
      <c r="B164" s="2" t="s">
        <v>0</v>
      </c>
      <c r="C164" s="2">
        <v>15</v>
      </c>
      <c r="D164" s="2" t="s">
        <v>225</v>
      </c>
      <c r="E164" s="2" t="s">
        <v>55</v>
      </c>
      <c r="F164" s="2" t="s">
        <v>40</v>
      </c>
      <c r="G164" s="38" t="s">
        <v>1552</v>
      </c>
      <c r="H164" s="29">
        <v>17.001704804175802</v>
      </c>
      <c r="I164" s="29">
        <v>37.193139159290297</v>
      </c>
      <c r="J164" s="29">
        <f t="shared" si="12"/>
        <v>39.251479199871071</v>
      </c>
      <c r="K164" s="8">
        <v>1.9911383412028201</v>
      </c>
      <c r="L164" s="32">
        <v>1</v>
      </c>
      <c r="M164" s="28">
        <v>1.0379803665818901</v>
      </c>
      <c r="N164" s="28">
        <v>1</v>
      </c>
      <c r="O164" s="8">
        <v>112.007871485195</v>
      </c>
      <c r="P164" s="9">
        <f t="shared" si="13"/>
        <v>112.01</v>
      </c>
      <c r="Q164" s="6">
        <f t="shared" si="14"/>
        <v>112.4671037582843</v>
      </c>
      <c r="R164" s="6">
        <f t="shared" si="15"/>
        <v>114.21034386653771</v>
      </c>
      <c r="S164" s="13">
        <f>R164*Index!$D$19</f>
        <v>140.33236658324785</v>
      </c>
      <c r="U164" s="8">
        <v>5.0925226812153301</v>
      </c>
      <c r="V164" s="6">
        <f t="shared" si="16"/>
        <v>5.1714567827741682</v>
      </c>
      <c r="W164" s="6">
        <f>V164*Index!$H$23</f>
        <v>5.5690933269621627</v>
      </c>
      <c r="Y164" s="8">
        <v>145.9</v>
      </c>
      <c r="Z164" s="9">
        <f t="shared" si="17"/>
        <v>145.9</v>
      </c>
      <c r="AA164" s="27"/>
      <c r="AB164" s="42"/>
    </row>
    <row r="165" spans="1:28" x14ac:dyDescent="0.25">
      <c r="A165" s="2" t="s">
        <v>399</v>
      </c>
      <c r="B165" s="2" t="s">
        <v>0</v>
      </c>
      <c r="C165" s="2">
        <v>15</v>
      </c>
      <c r="D165" s="2" t="s">
        <v>60</v>
      </c>
      <c r="E165" s="2" t="s">
        <v>56</v>
      </c>
      <c r="F165" s="2" t="s">
        <v>40</v>
      </c>
      <c r="G165" s="38" t="s">
        <v>1552</v>
      </c>
      <c r="H165" s="29">
        <v>17.001704804175802</v>
      </c>
      <c r="I165" s="29">
        <v>16.463070584508198</v>
      </c>
      <c r="J165" s="29">
        <f t="shared" si="12"/>
        <v>16.526595862906326</v>
      </c>
      <c r="K165" s="8">
        <v>1.38548412822206</v>
      </c>
      <c r="L165" s="32">
        <v>1</v>
      </c>
      <c r="M165" s="28">
        <v>1.0018982729649399</v>
      </c>
      <c r="N165" s="28">
        <v>1</v>
      </c>
      <c r="O165" s="8">
        <v>46.452928420499198</v>
      </c>
      <c r="P165" s="9">
        <f t="shared" si="13"/>
        <v>46.45</v>
      </c>
      <c r="Q165" s="6">
        <f t="shared" si="14"/>
        <v>46.643385427023247</v>
      </c>
      <c r="R165" s="6">
        <f t="shared" si="15"/>
        <v>47.366357901142109</v>
      </c>
      <c r="S165" s="13">
        <f>R165*Index!$D$19</f>
        <v>58.199921965596104</v>
      </c>
      <c r="U165" s="8">
        <v>3.3227105745545802</v>
      </c>
      <c r="V165" s="6">
        <f t="shared" si="16"/>
        <v>3.3742125884601766</v>
      </c>
      <c r="W165" s="6">
        <f>V165*Index!$H$23</f>
        <v>3.6336579032697469</v>
      </c>
      <c r="Y165" s="8">
        <v>61.83</v>
      </c>
      <c r="Z165" s="9">
        <f t="shared" si="17"/>
        <v>61.83</v>
      </c>
      <c r="AA165" s="27"/>
      <c r="AB165" s="42"/>
    </row>
    <row r="166" spans="1:28" x14ac:dyDescent="0.25">
      <c r="A166" s="2" t="s">
        <v>400</v>
      </c>
      <c r="B166" s="2" t="s">
        <v>0</v>
      </c>
      <c r="C166" s="2">
        <v>15</v>
      </c>
      <c r="D166" s="2" t="s">
        <v>61</v>
      </c>
      <c r="E166" s="2" t="s">
        <v>56</v>
      </c>
      <c r="F166" s="2" t="s">
        <v>40</v>
      </c>
      <c r="G166" s="38" t="s">
        <v>1552</v>
      </c>
      <c r="H166" s="29">
        <v>17.001704804175802</v>
      </c>
      <c r="I166" s="29">
        <v>24.6764258123759</v>
      </c>
      <c r="J166" s="29">
        <f t="shared" si="12"/>
        <v>25.486564476664753</v>
      </c>
      <c r="K166" s="8">
        <v>1.68565834366484</v>
      </c>
      <c r="L166" s="32">
        <v>0</v>
      </c>
      <c r="M166" s="28">
        <v>1.01943797987828</v>
      </c>
      <c r="N166" s="28">
        <v>1</v>
      </c>
      <c r="O166" s="8">
        <v>71.6207056211273</v>
      </c>
      <c r="P166" s="9">
        <f t="shared" si="13"/>
        <v>71.62</v>
      </c>
      <c r="Q166" s="6">
        <f t="shared" si="14"/>
        <v>71.914350514173918</v>
      </c>
      <c r="R166" s="6">
        <f t="shared" si="15"/>
        <v>73.029022947143616</v>
      </c>
      <c r="S166" s="13">
        <f>R166*Index!$D$19</f>
        <v>89.732114206843036</v>
      </c>
      <c r="U166" s="8">
        <v>4.3222972413101699</v>
      </c>
      <c r="V166" s="6">
        <f t="shared" si="16"/>
        <v>4.3892928485504781</v>
      </c>
      <c r="W166" s="6">
        <f>V166*Index!$H$23</f>
        <v>4.7267883189835542</v>
      </c>
      <c r="Y166" s="8">
        <v>94.46</v>
      </c>
      <c r="Z166" s="9">
        <f t="shared" si="17"/>
        <v>94.46</v>
      </c>
      <c r="AA166" s="27"/>
      <c r="AB166" s="42"/>
    </row>
    <row r="167" spans="1:28" x14ac:dyDescent="0.25">
      <c r="A167" s="2" t="s">
        <v>401</v>
      </c>
      <c r="B167" s="2" t="s">
        <v>0</v>
      </c>
      <c r="C167" s="2">
        <v>15</v>
      </c>
      <c r="D167" s="2" t="s">
        <v>62</v>
      </c>
      <c r="E167" s="2" t="s">
        <v>56</v>
      </c>
      <c r="F167" s="2" t="s">
        <v>40</v>
      </c>
      <c r="G167" s="38" t="s">
        <v>1552</v>
      </c>
      <c r="H167" s="29">
        <v>17.001704804175802</v>
      </c>
      <c r="I167" s="29">
        <v>32.250772720678597</v>
      </c>
      <c r="J167" s="29">
        <f t="shared" si="12"/>
        <v>33.736815999016827</v>
      </c>
      <c r="K167" s="8">
        <v>1.7710778905786499</v>
      </c>
      <c r="L167" s="32">
        <v>0</v>
      </c>
      <c r="M167" s="28">
        <v>1.0301719497783299</v>
      </c>
      <c r="N167" s="28">
        <v>1</v>
      </c>
      <c r="O167" s="8">
        <v>89.861872395199399</v>
      </c>
      <c r="P167" s="9">
        <f t="shared" si="13"/>
        <v>89.86</v>
      </c>
      <c r="Q167" s="6">
        <f t="shared" si="14"/>
        <v>90.230306072019715</v>
      </c>
      <c r="R167" s="6">
        <f t="shared" si="15"/>
        <v>91.628875816136031</v>
      </c>
      <c r="S167" s="13">
        <f>R167*Index!$D$19</f>
        <v>112.58609820549086</v>
      </c>
      <c r="U167" s="8">
        <v>5.6082660925733396</v>
      </c>
      <c r="V167" s="6">
        <f t="shared" si="16"/>
        <v>5.6951942170082264</v>
      </c>
      <c r="W167" s="6">
        <f>V167*Index!$H$23</f>
        <v>6.133101259850374</v>
      </c>
      <c r="Y167" s="8">
        <v>118.72</v>
      </c>
      <c r="Z167" s="9">
        <f t="shared" si="17"/>
        <v>118.72</v>
      </c>
      <c r="AA167" s="27"/>
      <c r="AB167" s="42"/>
    </row>
    <row r="168" spans="1:28" x14ac:dyDescent="0.25">
      <c r="A168" s="2" t="s">
        <v>402</v>
      </c>
      <c r="B168" s="2" t="s">
        <v>0</v>
      </c>
      <c r="C168" s="2">
        <v>15</v>
      </c>
      <c r="D168" s="2" t="s">
        <v>63</v>
      </c>
      <c r="E168" s="2" t="s">
        <v>56</v>
      </c>
      <c r="F168" s="2" t="s">
        <v>40</v>
      </c>
      <c r="G168" s="38" t="s">
        <v>1552</v>
      </c>
      <c r="H168" s="29">
        <v>17.001704804175802</v>
      </c>
      <c r="I168" s="29">
        <v>41.182385141960303</v>
      </c>
      <c r="J168" s="29">
        <f t="shared" si="12"/>
        <v>44.109063425100366</v>
      </c>
      <c r="K168" s="8">
        <v>1.71522300535737</v>
      </c>
      <c r="L168" s="32">
        <v>0</v>
      </c>
      <c r="M168" s="28">
        <v>1.05030031896777</v>
      </c>
      <c r="N168" s="28">
        <v>1</v>
      </c>
      <c r="O168" s="8">
        <v>104.818595541916</v>
      </c>
      <c r="P168" s="9">
        <f t="shared" si="13"/>
        <v>104.82</v>
      </c>
      <c r="Q168" s="6">
        <f t="shared" si="14"/>
        <v>105.24835178363786</v>
      </c>
      <c r="R168" s="6">
        <f t="shared" si="15"/>
        <v>106.87970123628425</v>
      </c>
      <c r="S168" s="13">
        <f>R168*Index!$D$19</f>
        <v>131.32507009807443</v>
      </c>
      <c r="U168" s="8">
        <v>4.1441065916724797</v>
      </c>
      <c r="V168" s="6">
        <f t="shared" si="16"/>
        <v>4.2083402438434039</v>
      </c>
      <c r="W168" s="6">
        <f>V168*Index!$H$23</f>
        <v>4.5319221554051747</v>
      </c>
      <c r="Y168" s="8">
        <v>135.86000000000001</v>
      </c>
      <c r="Z168" s="9">
        <f t="shared" si="17"/>
        <v>135.86000000000001</v>
      </c>
      <c r="AA168" s="27"/>
      <c r="AB168" s="42"/>
    </row>
    <row r="169" spans="1:28" x14ac:dyDescent="0.25">
      <c r="A169" s="2" t="s">
        <v>403</v>
      </c>
      <c r="B169" s="2" t="s">
        <v>0</v>
      </c>
      <c r="C169" s="2">
        <v>15</v>
      </c>
      <c r="D169" s="2" t="s">
        <v>1558</v>
      </c>
      <c r="E169" s="2" t="s">
        <v>56</v>
      </c>
      <c r="F169" s="2" t="s">
        <v>40</v>
      </c>
      <c r="G169" s="38" t="s">
        <v>1552</v>
      </c>
      <c r="H169" s="29">
        <v>17.001704804175802</v>
      </c>
      <c r="I169" s="29">
        <v>49.755227338930098</v>
      </c>
      <c r="J169" s="29">
        <f t="shared" si="12"/>
        <v>51.100070744536339</v>
      </c>
      <c r="K169" s="8">
        <v>1.7353047471854199</v>
      </c>
      <c r="L169" s="32">
        <v>0</v>
      </c>
      <c r="M169" s="28">
        <v>1.0201453746065401</v>
      </c>
      <c r="N169" s="28">
        <v>1</v>
      </c>
      <c r="O169" s="8">
        <v>118.177334401436</v>
      </c>
      <c r="P169" s="9">
        <f t="shared" si="13"/>
        <v>118.18</v>
      </c>
      <c r="Q169" s="6">
        <f t="shared" si="14"/>
        <v>118.66186147248189</v>
      </c>
      <c r="R169" s="6">
        <f t="shared" si="15"/>
        <v>120.50112032530537</v>
      </c>
      <c r="S169" s="13">
        <f>R169*Index!$D$19</f>
        <v>148.06196022790633</v>
      </c>
      <c r="U169" s="8">
        <v>5.8380350158397798</v>
      </c>
      <c r="V169" s="6">
        <f t="shared" si="16"/>
        <v>5.9285245585852966</v>
      </c>
      <c r="W169" s="6">
        <f>V169*Index!$H$23</f>
        <v>6.3843725172227686</v>
      </c>
      <c r="Y169" s="8">
        <v>154.44999999999999</v>
      </c>
      <c r="Z169" s="9">
        <f t="shared" si="17"/>
        <v>154.44999999999999</v>
      </c>
      <c r="AA169" s="27"/>
      <c r="AB169" s="42"/>
    </row>
    <row r="170" spans="1:28" x14ac:dyDescent="0.25">
      <c r="A170" s="2" t="s">
        <v>404</v>
      </c>
      <c r="B170" s="2" t="s">
        <v>0</v>
      </c>
      <c r="C170" s="2">
        <v>15</v>
      </c>
      <c r="D170" s="2" t="s">
        <v>1559</v>
      </c>
      <c r="E170" s="2" t="s">
        <v>56</v>
      </c>
      <c r="F170" s="2" t="s">
        <v>218</v>
      </c>
      <c r="G170" s="38" t="s">
        <v>1552</v>
      </c>
      <c r="H170" s="29">
        <v>17.001704804175802</v>
      </c>
      <c r="I170" s="29">
        <v>64.465534989193102</v>
      </c>
      <c r="J170" s="29">
        <f t="shared" si="12"/>
        <v>64.668451353991841</v>
      </c>
      <c r="K170" s="8">
        <v>2.1206243827464801</v>
      </c>
      <c r="L170" s="32">
        <v>0</v>
      </c>
      <c r="M170" s="28">
        <v>1.0024907725524199</v>
      </c>
      <c r="N170" s="28">
        <v>1</v>
      </c>
      <c r="O170" s="8">
        <v>173.19172449172299</v>
      </c>
      <c r="P170" s="9">
        <f t="shared" si="13"/>
        <v>173.19</v>
      </c>
      <c r="Q170" s="6">
        <f t="shared" si="14"/>
        <v>173.90181056213905</v>
      </c>
      <c r="R170" s="6">
        <f t="shared" si="15"/>
        <v>176.5972886258522</v>
      </c>
      <c r="S170" s="13">
        <f>R170*Index!$D$19</f>
        <v>216.9883620524817</v>
      </c>
      <c r="U170" s="8">
        <v>8.2492713858495801</v>
      </c>
      <c r="V170" s="6">
        <f t="shared" si="16"/>
        <v>8.3771350923302492</v>
      </c>
      <c r="W170" s="6">
        <f>V170*Index!$H$23</f>
        <v>9.0212582452889531</v>
      </c>
      <c r="Y170" s="8">
        <v>226.01</v>
      </c>
      <c r="Z170" s="9">
        <f t="shared" si="17"/>
        <v>226.01</v>
      </c>
      <c r="AA170" s="27"/>
      <c r="AB170" s="42"/>
    </row>
    <row r="171" spans="1:28" x14ac:dyDescent="0.25">
      <c r="A171" s="2" t="s">
        <v>405</v>
      </c>
      <c r="B171" s="2" t="s">
        <v>0</v>
      </c>
      <c r="C171" s="2">
        <v>15</v>
      </c>
      <c r="D171" s="2" t="s">
        <v>1550</v>
      </c>
      <c r="E171" s="2" t="s">
        <v>56</v>
      </c>
      <c r="F171" s="2" t="s">
        <v>218</v>
      </c>
      <c r="G171" s="38" t="s">
        <v>1552</v>
      </c>
      <c r="H171" s="29">
        <v>17.001704804175802</v>
      </c>
      <c r="I171" s="29">
        <v>52.735350665864701</v>
      </c>
      <c r="J171" s="29">
        <f t="shared" si="12"/>
        <v>50.506102413914078</v>
      </c>
      <c r="K171" s="8">
        <v>2.1009570833217301</v>
      </c>
      <c r="L171" s="32">
        <v>0</v>
      </c>
      <c r="M171" s="28">
        <v>0.96803351909648205</v>
      </c>
      <c r="N171" s="28">
        <v>1</v>
      </c>
      <c r="O171" s="8">
        <v>141.83100575436401</v>
      </c>
      <c r="P171" s="9">
        <f t="shared" si="13"/>
        <v>141.83000000000001</v>
      </c>
      <c r="Q171" s="6">
        <f t="shared" si="14"/>
        <v>142.41251287795691</v>
      </c>
      <c r="R171" s="6">
        <f t="shared" si="15"/>
        <v>144.61990682756525</v>
      </c>
      <c r="S171" s="13">
        <f>R171*Index!$D$19</f>
        <v>177.69716028415871</v>
      </c>
      <c r="U171" s="8">
        <v>7.0423274205098103</v>
      </c>
      <c r="V171" s="6">
        <f t="shared" si="16"/>
        <v>7.1514834955277129</v>
      </c>
      <c r="W171" s="6">
        <f>V171*Index!$H$23</f>
        <v>7.7013655311760223</v>
      </c>
      <c r="Y171" s="8">
        <v>185.4</v>
      </c>
      <c r="Z171" s="9">
        <f t="shared" si="17"/>
        <v>185.4</v>
      </c>
      <c r="AA171" s="27"/>
      <c r="AB171" s="42"/>
    </row>
    <row r="172" spans="1:28" x14ac:dyDescent="0.25">
      <c r="A172" s="2" t="s">
        <v>406</v>
      </c>
      <c r="B172" s="2" t="s">
        <v>0</v>
      </c>
      <c r="C172" s="2">
        <v>15</v>
      </c>
      <c r="D172" s="2" t="s">
        <v>225</v>
      </c>
      <c r="E172" s="2" t="s">
        <v>56</v>
      </c>
      <c r="F172" s="2" t="s">
        <v>40</v>
      </c>
      <c r="G172" s="38" t="s">
        <v>1552</v>
      </c>
      <c r="H172" s="29">
        <v>17.001704804175802</v>
      </c>
      <c r="I172" s="29">
        <v>40.089226543892302</v>
      </c>
      <c r="J172" s="29">
        <f t="shared" si="12"/>
        <v>42.257561044993452</v>
      </c>
      <c r="K172" s="8">
        <v>2.01896144887893</v>
      </c>
      <c r="L172" s="32">
        <v>1</v>
      </c>
      <c r="M172" s="28">
        <v>1.0379803665818901</v>
      </c>
      <c r="N172" s="28">
        <v>1</v>
      </c>
      <c r="O172" s="8">
        <v>119.64217323834001</v>
      </c>
      <c r="P172" s="9">
        <f t="shared" si="13"/>
        <v>119.64</v>
      </c>
      <c r="Q172" s="6">
        <f t="shared" si="14"/>
        <v>120.1327061486172</v>
      </c>
      <c r="R172" s="6">
        <f t="shared" si="15"/>
        <v>121.99476309392078</v>
      </c>
      <c r="S172" s="13">
        <f>R172*Index!$D$19</f>
        <v>149.89722678480152</v>
      </c>
      <c r="U172" s="8">
        <v>5.1596091434522302</v>
      </c>
      <c r="V172" s="6">
        <f t="shared" si="16"/>
        <v>5.2395830851757399</v>
      </c>
      <c r="W172" s="6">
        <f>V172*Index!$H$23</f>
        <v>5.6424579033343303</v>
      </c>
      <c r="Y172" s="8">
        <v>155.54</v>
      </c>
      <c r="Z172" s="9">
        <f t="shared" si="17"/>
        <v>155.54</v>
      </c>
      <c r="AA172" s="27"/>
      <c r="AB172" s="42"/>
    </row>
    <row r="173" spans="1:28" x14ac:dyDescent="0.25">
      <c r="A173" s="2" t="s">
        <v>407</v>
      </c>
      <c r="B173" s="2" t="s">
        <v>0</v>
      </c>
      <c r="C173" s="2">
        <v>15</v>
      </c>
      <c r="D173" s="2" t="s">
        <v>60</v>
      </c>
      <c r="E173" s="2" t="s">
        <v>57</v>
      </c>
      <c r="F173" s="2" t="s">
        <v>40</v>
      </c>
      <c r="G173" s="38" t="s">
        <v>1552</v>
      </c>
      <c r="H173" s="29">
        <v>17.001704804175802</v>
      </c>
      <c r="I173" s="29">
        <v>16.0871683208001</v>
      </c>
      <c r="J173" s="29">
        <f t="shared" si="12"/>
        <v>16.149980034093574</v>
      </c>
      <c r="K173" s="8">
        <v>1.48291849520289</v>
      </c>
      <c r="L173" s="32">
        <v>0</v>
      </c>
      <c r="M173" s="28">
        <v>1.0018982729649399</v>
      </c>
      <c r="N173" s="28">
        <v>1</v>
      </c>
      <c r="O173" s="8">
        <v>49.161246593806503</v>
      </c>
      <c r="P173" s="9">
        <f t="shared" si="13"/>
        <v>49.16</v>
      </c>
      <c r="Q173" s="6">
        <f t="shared" si="14"/>
        <v>49.36280770484111</v>
      </c>
      <c r="R173" s="6">
        <f t="shared" si="15"/>
        <v>50.127931224266149</v>
      </c>
      <c r="S173" s="13">
        <f>R173*Index!$D$19</f>
        <v>61.593118297970555</v>
      </c>
      <c r="U173" s="8">
        <v>3.2903882033673599</v>
      </c>
      <c r="V173" s="6">
        <f t="shared" si="16"/>
        <v>3.3413892205195541</v>
      </c>
      <c r="W173" s="6">
        <f>V173*Index!$H$23</f>
        <v>3.5983107260535649</v>
      </c>
      <c r="Y173" s="8">
        <v>65.19</v>
      </c>
      <c r="Z173" s="9">
        <f t="shared" si="17"/>
        <v>65.19</v>
      </c>
      <c r="AA173" s="27"/>
      <c r="AB173" s="42"/>
    </row>
    <row r="174" spans="1:28" x14ac:dyDescent="0.25">
      <c r="A174" s="2" t="s">
        <v>408</v>
      </c>
      <c r="B174" s="2" t="s">
        <v>0</v>
      </c>
      <c r="C174" s="2">
        <v>15</v>
      </c>
      <c r="D174" s="2" t="s">
        <v>61</v>
      </c>
      <c r="E174" s="2" t="s">
        <v>57</v>
      </c>
      <c r="F174" s="2" t="s">
        <v>40</v>
      </c>
      <c r="G174" s="38" t="s">
        <v>1552</v>
      </c>
      <c r="H174" s="29">
        <v>17.001704804175802</v>
      </c>
      <c r="I174" s="29">
        <v>23.239171991101799</v>
      </c>
      <c r="J174" s="29">
        <f t="shared" si="12"/>
        <v>24.021373344532748</v>
      </c>
      <c r="K174" s="8">
        <v>1.7720697395993601</v>
      </c>
      <c r="L174" s="32">
        <v>0</v>
      </c>
      <c r="M174" s="28">
        <v>1.01943797987828</v>
      </c>
      <c r="N174" s="28">
        <v>1</v>
      </c>
      <c r="O174" s="8">
        <v>72.695755412546205</v>
      </c>
      <c r="P174" s="9">
        <f t="shared" si="13"/>
        <v>72.7</v>
      </c>
      <c r="Q174" s="6">
        <f t="shared" si="14"/>
        <v>72.993808009737648</v>
      </c>
      <c r="R174" s="6">
        <f t="shared" si="15"/>
        <v>74.125212033888587</v>
      </c>
      <c r="S174" s="13">
        <f>R174*Index!$D$19</f>
        <v>91.079022057373749</v>
      </c>
      <c r="U174" s="8">
        <v>3.9165099596300998</v>
      </c>
      <c r="V174" s="6">
        <f t="shared" si="16"/>
        <v>3.9772158640043669</v>
      </c>
      <c r="W174" s="6">
        <f>V174*Index!$H$23</f>
        <v>4.283026477547577</v>
      </c>
      <c r="Y174" s="8">
        <v>95.36</v>
      </c>
      <c r="Z174" s="9">
        <f t="shared" si="17"/>
        <v>95.36</v>
      </c>
      <c r="AA174" s="27"/>
      <c r="AB174" s="42"/>
    </row>
    <row r="175" spans="1:28" x14ac:dyDescent="0.25">
      <c r="A175" s="2" t="s">
        <v>409</v>
      </c>
      <c r="B175" s="2" t="s">
        <v>0</v>
      </c>
      <c r="C175" s="2">
        <v>15</v>
      </c>
      <c r="D175" s="2" t="s">
        <v>62</v>
      </c>
      <c r="E175" s="2" t="s">
        <v>57</v>
      </c>
      <c r="F175" s="2" t="s">
        <v>40</v>
      </c>
      <c r="G175" s="38" t="s">
        <v>1552</v>
      </c>
      <c r="H175" s="29">
        <v>17.001704804175802</v>
      </c>
      <c r="I175" s="29">
        <v>29.212914482251101</v>
      </c>
      <c r="J175" s="29">
        <f t="shared" si="12"/>
        <v>30.607299654385812</v>
      </c>
      <c r="K175" s="8">
        <v>1.8389836004909701</v>
      </c>
      <c r="L175" s="32">
        <v>0</v>
      </c>
      <c r="M175" s="28">
        <v>1.0301719497783299</v>
      </c>
      <c r="N175" s="28">
        <v>1</v>
      </c>
      <c r="O175" s="8">
        <v>87.552178434996705</v>
      </c>
      <c r="P175" s="9">
        <f t="shared" si="13"/>
        <v>87.55</v>
      </c>
      <c r="Q175" s="6">
        <f t="shared" si="14"/>
        <v>87.911142366580194</v>
      </c>
      <c r="R175" s="6">
        <f t="shared" si="15"/>
        <v>89.273765073262197</v>
      </c>
      <c r="S175" s="13">
        <f>R175*Index!$D$19</f>
        <v>109.69232997991467</v>
      </c>
      <c r="U175" s="8">
        <v>4.2508868209555297</v>
      </c>
      <c r="V175" s="6">
        <f t="shared" si="16"/>
        <v>4.3167755666803407</v>
      </c>
      <c r="W175" s="6">
        <f>V175*Index!$H$23</f>
        <v>4.6486951379871204</v>
      </c>
      <c r="Y175" s="8">
        <v>114.34</v>
      </c>
      <c r="Z175" s="9">
        <f t="shared" si="17"/>
        <v>114.34</v>
      </c>
      <c r="AA175" s="27"/>
      <c r="AB175" s="42"/>
    </row>
    <row r="176" spans="1:28" x14ac:dyDescent="0.25">
      <c r="A176" s="2" t="s">
        <v>410</v>
      </c>
      <c r="B176" s="2" t="s">
        <v>0</v>
      </c>
      <c r="C176" s="2">
        <v>15</v>
      </c>
      <c r="D176" s="2" t="s">
        <v>63</v>
      </c>
      <c r="E176" s="2" t="s">
        <v>57</v>
      </c>
      <c r="F176" s="2" t="s">
        <v>40</v>
      </c>
      <c r="G176" s="38" t="s">
        <v>1552</v>
      </c>
      <c r="H176" s="29">
        <v>17.001704804175802</v>
      </c>
      <c r="I176" s="29">
        <v>36.272556442322603</v>
      </c>
      <c r="J176" s="29">
        <f t="shared" si="12"/>
        <v>38.952268775793783</v>
      </c>
      <c r="K176" s="8">
        <v>1.8344606200168601</v>
      </c>
      <c r="L176" s="32">
        <v>0</v>
      </c>
      <c r="M176" s="28">
        <v>1.05030031896777</v>
      </c>
      <c r="N176" s="28">
        <v>1</v>
      </c>
      <c r="O176" s="8">
        <v>102.645361065918</v>
      </c>
      <c r="P176" s="9">
        <f t="shared" si="13"/>
        <v>102.65</v>
      </c>
      <c r="Q176" s="6">
        <f t="shared" si="14"/>
        <v>103.06620704628826</v>
      </c>
      <c r="R176" s="6">
        <f t="shared" si="15"/>
        <v>104.66373325550573</v>
      </c>
      <c r="S176" s="13">
        <f>R176*Index!$D$19</f>
        <v>128.60226916352212</v>
      </c>
      <c r="U176" s="8">
        <v>4.1945062433224702</v>
      </c>
      <c r="V176" s="6">
        <f t="shared" si="16"/>
        <v>4.2595210900939691</v>
      </c>
      <c r="W176" s="6">
        <f>V176*Index!$H$23</f>
        <v>4.5870383289119747</v>
      </c>
      <c r="Y176" s="8">
        <v>133.19</v>
      </c>
      <c r="Z176" s="9">
        <f t="shared" si="17"/>
        <v>133.19</v>
      </c>
      <c r="AA176" s="27"/>
      <c r="AB176" s="42"/>
    </row>
    <row r="177" spans="1:28" x14ac:dyDescent="0.25">
      <c r="A177" s="2" t="s">
        <v>411</v>
      </c>
      <c r="B177" s="2" t="s">
        <v>0</v>
      </c>
      <c r="C177" s="2">
        <v>15</v>
      </c>
      <c r="D177" s="2" t="s">
        <v>1558</v>
      </c>
      <c r="E177" s="2" t="s">
        <v>57</v>
      </c>
      <c r="F177" s="2" t="s">
        <v>40</v>
      </c>
      <c r="G177" s="38" t="s">
        <v>1552</v>
      </c>
      <c r="H177" s="29">
        <v>17.001704804175802</v>
      </c>
      <c r="I177" s="29">
        <v>42.448693268168803</v>
      </c>
      <c r="J177" s="29">
        <f t="shared" si="12"/>
        <v>43.646343807844111</v>
      </c>
      <c r="K177" s="8">
        <v>1.85145447937592</v>
      </c>
      <c r="L177" s="32">
        <v>0</v>
      </c>
      <c r="M177" s="28">
        <v>1.0201453746065401</v>
      </c>
      <c r="N177" s="28">
        <v>1</v>
      </c>
      <c r="O177" s="8">
        <v>112.287101268133</v>
      </c>
      <c r="P177" s="9">
        <f t="shared" si="13"/>
        <v>112.29</v>
      </c>
      <c r="Q177" s="6">
        <f t="shared" si="14"/>
        <v>112.74747838333235</v>
      </c>
      <c r="R177" s="6">
        <f t="shared" si="15"/>
        <v>114.495064298274</v>
      </c>
      <c r="S177" s="13">
        <f>R177*Index!$D$19</f>
        <v>140.6822078554784</v>
      </c>
      <c r="U177" s="8">
        <v>4.7806612920163003</v>
      </c>
      <c r="V177" s="6">
        <f t="shared" si="16"/>
        <v>4.8547615420425529</v>
      </c>
      <c r="W177" s="6">
        <f>V177*Index!$H$23</f>
        <v>5.2280471912361683</v>
      </c>
      <c r="Y177" s="8">
        <v>145.91</v>
      </c>
      <c r="Z177" s="9">
        <f t="shared" si="17"/>
        <v>145.91</v>
      </c>
      <c r="AA177" s="27"/>
      <c r="AB177" s="42"/>
    </row>
    <row r="178" spans="1:28" x14ac:dyDescent="0.25">
      <c r="A178" s="2" t="s">
        <v>412</v>
      </c>
      <c r="B178" s="2" t="s">
        <v>0</v>
      </c>
      <c r="C178" s="2">
        <v>15</v>
      </c>
      <c r="D178" s="2" t="s">
        <v>1559</v>
      </c>
      <c r="E178" s="2" t="s">
        <v>57</v>
      </c>
      <c r="F178" s="2" t="s">
        <v>218</v>
      </c>
      <c r="G178" s="38" t="s">
        <v>1552</v>
      </c>
      <c r="H178" s="29">
        <v>17.001704804175802</v>
      </c>
      <c r="I178" s="29">
        <v>60.763085896278099</v>
      </c>
      <c r="J178" s="29">
        <f t="shared" si="12"/>
        <v>60.956780302499467</v>
      </c>
      <c r="K178" s="8">
        <v>1.8569099782944101</v>
      </c>
      <c r="L178" s="32">
        <v>0</v>
      </c>
      <c r="M178" s="28">
        <v>1.0024907725524199</v>
      </c>
      <c r="N178" s="28">
        <v>1</v>
      </c>
      <c r="O178" s="8">
        <v>144.76188888730101</v>
      </c>
      <c r="P178" s="9">
        <f t="shared" si="13"/>
        <v>144.76</v>
      </c>
      <c r="Q178" s="6">
        <f t="shared" si="14"/>
        <v>145.35541263173894</v>
      </c>
      <c r="R178" s="6">
        <f t="shared" si="15"/>
        <v>147.60842152753091</v>
      </c>
      <c r="S178" s="13">
        <f>R178*Index!$D$19</f>
        <v>181.36920369298591</v>
      </c>
      <c r="U178" s="8">
        <v>6.2059084025000999</v>
      </c>
      <c r="V178" s="6">
        <f t="shared" si="16"/>
        <v>6.3020999827388522</v>
      </c>
      <c r="W178" s="6">
        <f>V178*Index!$H$23</f>
        <v>6.7866723892241314</v>
      </c>
      <c r="Y178" s="8">
        <v>188.16</v>
      </c>
      <c r="Z178" s="9">
        <f t="shared" si="17"/>
        <v>188.16</v>
      </c>
      <c r="AA178" s="27"/>
      <c r="AB178" s="42"/>
    </row>
    <row r="179" spans="1:28" x14ac:dyDescent="0.25">
      <c r="A179" s="2" t="s">
        <v>413</v>
      </c>
      <c r="B179" s="2" t="s">
        <v>0</v>
      </c>
      <c r="C179" s="2">
        <v>15</v>
      </c>
      <c r="D179" s="2" t="s">
        <v>1550</v>
      </c>
      <c r="E179" s="2" t="s">
        <v>57</v>
      </c>
      <c r="F179" s="2" t="s">
        <v>218</v>
      </c>
      <c r="G179" s="38" t="s">
        <v>1552</v>
      </c>
      <c r="H179" s="29">
        <v>17.001704804175802</v>
      </c>
      <c r="I179" s="29">
        <v>49.024961939041297</v>
      </c>
      <c r="J179" s="29">
        <f t="shared" si="12"/>
        <v>46.914321757471313</v>
      </c>
      <c r="K179" s="8">
        <v>1.7611774327483201</v>
      </c>
      <c r="L179" s="32">
        <v>0</v>
      </c>
      <c r="M179" s="28">
        <v>0.96803351909648205</v>
      </c>
      <c r="N179" s="28">
        <v>1</v>
      </c>
      <c r="O179" s="8">
        <v>112.567463571315</v>
      </c>
      <c r="P179" s="9">
        <f t="shared" si="13"/>
        <v>112.57</v>
      </c>
      <c r="Q179" s="6">
        <f t="shared" si="14"/>
        <v>113.02899017195739</v>
      </c>
      <c r="R179" s="6">
        <f t="shared" si="15"/>
        <v>114.78093951962273</v>
      </c>
      <c r="S179" s="13">
        <f>R179*Index!$D$19</f>
        <v>141.03346803911165</v>
      </c>
      <c r="U179" s="8">
        <v>5.7662857904851901</v>
      </c>
      <c r="V179" s="6">
        <f t="shared" si="16"/>
        <v>5.8556632202377106</v>
      </c>
      <c r="W179" s="6">
        <f>V179*Index!$H$23</f>
        <v>6.3059088250312998</v>
      </c>
      <c r="Y179" s="8">
        <v>147.34</v>
      </c>
      <c r="Z179" s="9">
        <f t="shared" si="17"/>
        <v>147.34</v>
      </c>
      <c r="AA179" s="27"/>
      <c r="AB179" s="42"/>
    </row>
    <row r="180" spans="1:28" x14ac:dyDescent="0.25">
      <c r="A180" s="2" t="s">
        <v>414</v>
      </c>
      <c r="B180" s="2" t="s">
        <v>0</v>
      </c>
      <c r="C180" s="2">
        <v>15</v>
      </c>
      <c r="D180" s="2" t="s">
        <v>225</v>
      </c>
      <c r="E180" s="2" t="s">
        <v>57</v>
      </c>
      <c r="F180" s="2" t="s">
        <v>40</v>
      </c>
      <c r="G180" s="38" t="s">
        <v>1552</v>
      </c>
      <c r="H180" s="29">
        <v>17.001704804175802</v>
      </c>
      <c r="I180" s="29">
        <v>40.8467591480536</v>
      </c>
      <c r="J180" s="29">
        <f t="shared" si="12"/>
        <v>43.043865015158524</v>
      </c>
      <c r="K180" s="8">
        <v>2.0746636389816202</v>
      </c>
      <c r="L180" s="32">
        <v>1</v>
      </c>
      <c r="M180" s="28">
        <v>1.0379803665818901</v>
      </c>
      <c r="N180" s="28">
        <v>1</v>
      </c>
      <c r="O180" s="8">
        <v>124.574360386105</v>
      </c>
      <c r="P180" s="9">
        <f t="shared" si="13"/>
        <v>124.57</v>
      </c>
      <c r="Q180" s="6">
        <f t="shared" si="14"/>
        <v>125.08511526368802</v>
      </c>
      <c r="R180" s="6">
        <f t="shared" si="15"/>
        <v>127.0239345502752</v>
      </c>
      <c r="S180" s="13">
        <f>R180*Index!$D$19</f>
        <v>156.07666297709471</v>
      </c>
      <c r="U180" s="8">
        <v>5.7700860548587496</v>
      </c>
      <c r="V180" s="6">
        <f t="shared" si="16"/>
        <v>5.8595223887090606</v>
      </c>
      <c r="W180" s="6">
        <f>V180*Index!$H$23</f>
        <v>6.3100647273783927</v>
      </c>
      <c r="Y180" s="8">
        <v>162.38999999999999</v>
      </c>
      <c r="Z180" s="9">
        <f t="shared" si="17"/>
        <v>162.38999999999999</v>
      </c>
      <c r="AA180" s="27"/>
      <c r="AB180" s="42"/>
    </row>
    <row r="181" spans="1:28" x14ac:dyDescent="0.25">
      <c r="A181" s="2" t="s">
        <v>415</v>
      </c>
      <c r="B181" s="2" t="s">
        <v>0</v>
      </c>
      <c r="C181" s="2">
        <v>15</v>
      </c>
      <c r="D181" s="2" t="s">
        <v>60</v>
      </c>
      <c r="E181" s="2" t="s">
        <v>58</v>
      </c>
      <c r="F181" s="2" t="s">
        <v>40</v>
      </c>
      <c r="G181" s="38" t="s">
        <v>1552</v>
      </c>
      <c r="H181" s="29">
        <v>17.001704804175802</v>
      </c>
      <c r="I181" s="29">
        <v>13.9805548762735</v>
      </c>
      <c r="J181" s="29">
        <f t="shared" si="12"/>
        <v>14.039367662217646</v>
      </c>
      <c r="K181" s="8">
        <v>1.75144670638897</v>
      </c>
      <c r="L181" s="32">
        <v>0</v>
      </c>
      <c r="M181" s="28">
        <v>1.0018982729649399</v>
      </c>
      <c r="N181" s="28">
        <v>1</v>
      </c>
      <c r="O181" s="8">
        <v>54.366784134045801</v>
      </c>
      <c r="P181" s="9">
        <f t="shared" si="13"/>
        <v>54.37</v>
      </c>
      <c r="Q181" s="6">
        <f t="shared" si="14"/>
        <v>54.58968794899539</v>
      </c>
      <c r="R181" s="6">
        <f t="shared" si="15"/>
        <v>55.435828112204824</v>
      </c>
      <c r="S181" s="13">
        <f>R181*Index!$D$19</f>
        <v>68.115029594680422</v>
      </c>
      <c r="U181" s="8">
        <v>3.2362120785016302</v>
      </c>
      <c r="V181" s="6">
        <f t="shared" si="16"/>
        <v>3.2863733657184055</v>
      </c>
      <c r="W181" s="6">
        <f>V181*Index!$H$23</f>
        <v>3.5390646677918469</v>
      </c>
      <c r="Y181" s="8">
        <v>71.650000000000006</v>
      </c>
      <c r="Z181" s="9">
        <f t="shared" si="17"/>
        <v>71.650000000000006</v>
      </c>
      <c r="AA181" s="27"/>
      <c r="AB181" s="42"/>
    </row>
    <row r="182" spans="1:28" x14ac:dyDescent="0.25">
      <c r="A182" s="2" t="s">
        <v>416</v>
      </c>
      <c r="B182" s="2" t="s">
        <v>0</v>
      </c>
      <c r="C182" s="2">
        <v>15</v>
      </c>
      <c r="D182" s="2" t="s">
        <v>61</v>
      </c>
      <c r="E182" s="2" t="s">
        <v>58</v>
      </c>
      <c r="F182" s="2" t="s">
        <v>40</v>
      </c>
      <c r="G182" s="38" t="s">
        <v>1552</v>
      </c>
      <c r="H182" s="29">
        <v>17.001704804175802</v>
      </c>
      <c r="I182" s="29">
        <v>19.340019565479199</v>
      </c>
      <c r="J182" s="29">
        <f t="shared" si="12"/>
        <v>20.046429272518544</v>
      </c>
      <c r="K182" s="8">
        <v>2.0578318235603001</v>
      </c>
      <c r="L182" s="32">
        <v>0</v>
      </c>
      <c r="M182" s="28">
        <v>1.01943797987828</v>
      </c>
      <c r="N182" s="28">
        <v>1</v>
      </c>
      <c r="O182" s="8">
        <v>76.2388293065505</v>
      </c>
      <c r="P182" s="9">
        <f t="shared" si="13"/>
        <v>76.239999999999995</v>
      </c>
      <c r="Q182" s="6">
        <f t="shared" si="14"/>
        <v>76.551408506707361</v>
      </c>
      <c r="R182" s="6">
        <f t="shared" si="15"/>
        <v>77.737955338561335</v>
      </c>
      <c r="S182" s="13">
        <f>R182*Index!$D$19</f>
        <v>95.518066723896723</v>
      </c>
      <c r="U182" s="8">
        <v>3.5349612122285801</v>
      </c>
      <c r="V182" s="6">
        <f t="shared" si="16"/>
        <v>3.5897531110181231</v>
      </c>
      <c r="W182" s="6">
        <f>V182*Index!$H$23</f>
        <v>3.8657714713200004</v>
      </c>
      <c r="Y182" s="8">
        <v>99.38</v>
      </c>
      <c r="Z182" s="9">
        <f t="shared" si="17"/>
        <v>99.38</v>
      </c>
      <c r="AA182" s="27"/>
      <c r="AB182" s="42"/>
    </row>
    <row r="183" spans="1:28" x14ac:dyDescent="0.25">
      <c r="A183" s="2" t="s">
        <v>417</v>
      </c>
      <c r="B183" s="2" t="s">
        <v>0</v>
      </c>
      <c r="C183" s="2">
        <v>15</v>
      </c>
      <c r="D183" s="2" t="s">
        <v>62</v>
      </c>
      <c r="E183" s="2" t="s">
        <v>58</v>
      </c>
      <c r="F183" s="2" t="s">
        <v>40</v>
      </c>
      <c r="G183" s="38" t="s">
        <v>1552</v>
      </c>
      <c r="H183" s="29">
        <v>17.001704804175802</v>
      </c>
      <c r="I183" s="29">
        <v>23.3084980558788</v>
      </c>
      <c r="J183" s="29">
        <f t="shared" si="12"/>
        <v>24.524735472126657</v>
      </c>
      <c r="K183" s="8">
        <v>2.0629829288416199</v>
      </c>
      <c r="L183" s="32">
        <v>0</v>
      </c>
      <c r="M183" s="28">
        <v>1.0301719497783299</v>
      </c>
      <c r="N183" s="28">
        <v>1</v>
      </c>
      <c r="O183" s="8">
        <v>85.668337385573295</v>
      </c>
      <c r="P183" s="9">
        <f t="shared" si="13"/>
        <v>85.67</v>
      </c>
      <c r="Q183" s="6">
        <f t="shared" si="14"/>
        <v>86.019577568854146</v>
      </c>
      <c r="R183" s="6">
        <f t="shared" si="15"/>
        <v>87.352881021171385</v>
      </c>
      <c r="S183" s="13">
        <f>R183*Index!$D$19</f>
        <v>107.33210413840138</v>
      </c>
      <c r="U183" s="8">
        <v>3.7215909147294499</v>
      </c>
      <c r="V183" s="6">
        <f t="shared" si="16"/>
        <v>3.7792755739077566</v>
      </c>
      <c r="W183" s="6">
        <f>V183*Index!$H$23</f>
        <v>4.0698664348327576</v>
      </c>
      <c r="Y183" s="8">
        <v>111.4</v>
      </c>
      <c r="Z183" s="9">
        <f t="shared" si="17"/>
        <v>111.4</v>
      </c>
      <c r="AA183" s="27"/>
      <c r="AB183" s="42"/>
    </row>
    <row r="184" spans="1:28" x14ac:dyDescent="0.25">
      <c r="A184" s="2" t="s">
        <v>418</v>
      </c>
      <c r="B184" s="2" t="s">
        <v>0</v>
      </c>
      <c r="C184" s="2">
        <v>15</v>
      </c>
      <c r="D184" s="2" t="s">
        <v>63</v>
      </c>
      <c r="E184" s="2" t="s">
        <v>58</v>
      </c>
      <c r="F184" s="2" t="s">
        <v>40</v>
      </c>
      <c r="G184" s="38" t="s">
        <v>1552</v>
      </c>
      <c r="H184" s="29">
        <v>17.001704804175802</v>
      </c>
      <c r="I184" s="29">
        <v>28.133308356826699</v>
      </c>
      <c r="J184" s="29">
        <f t="shared" si="12"/>
        <v>30.403613915439628</v>
      </c>
      <c r="K184" s="8">
        <v>1.99640340970764</v>
      </c>
      <c r="L184" s="32">
        <v>0</v>
      </c>
      <c r="M184" s="28">
        <v>1.05030031896777</v>
      </c>
      <c r="N184" s="28">
        <v>1</v>
      </c>
      <c r="O184" s="8">
        <v>94.6401399301173</v>
      </c>
      <c r="P184" s="9">
        <f t="shared" si="13"/>
        <v>94.64</v>
      </c>
      <c r="Q184" s="6">
        <f t="shared" si="14"/>
        <v>95.02816450383078</v>
      </c>
      <c r="R184" s="6">
        <f t="shared" si="15"/>
        <v>96.50110105364017</v>
      </c>
      <c r="S184" s="13">
        <f>R184*Index!$D$19</f>
        <v>118.57269166942935</v>
      </c>
      <c r="U184" s="8">
        <v>3.58715705624045</v>
      </c>
      <c r="V184" s="6">
        <f t="shared" si="16"/>
        <v>3.6427579906121772</v>
      </c>
      <c r="W184" s="6">
        <f>V184*Index!$H$23</f>
        <v>3.9228519292340911</v>
      </c>
      <c r="Y184" s="8">
        <v>122.5</v>
      </c>
      <c r="Z184" s="9">
        <f t="shared" si="17"/>
        <v>122.5</v>
      </c>
      <c r="AA184" s="27"/>
      <c r="AB184" s="42"/>
    </row>
    <row r="185" spans="1:28" x14ac:dyDescent="0.25">
      <c r="A185" s="2" t="s">
        <v>419</v>
      </c>
      <c r="B185" s="2" t="s">
        <v>0</v>
      </c>
      <c r="C185" s="2">
        <v>15</v>
      </c>
      <c r="D185" s="2" t="s">
        <v>1558</v>
      </c>
      <c r="E185" s="2" t="s">
        <v>58</v>
      </c>
      <c r="F185" s="2" t="s">
        <v>40</v>
      </c>
      <c r="G185" s="38" t="s">
        <v>1552</v>
      </c>
      <c r="H185" s="29">
        <v>17.001704804175802</v>
      </c>
      <c r="I185" s="29">
        <v>31.9392372574783</v>
      </c>
      <c r="J185" s="29">
        <f t="shared" si="12"/>
        <v>32.925170868907294</v>
      </c>
      <c r="K185" s="8">
        <v>2.00321240878153</v>
      </c>
      <c r="L185" s="32">
        <v>0</v>
      </c>
      <c r="M185" s="28">
        <v>1.0201453746065401</v>
      </c>
      <c r="N185" s="28">
        <v>1</v>
      </c>
      <c r="O185" s="8">
        <v>100.014136880013</v>
      </c>
      <c r="P185" s="9">
        <f t="shared" si="13"/>
        <v>100.01</v>
      </c>
      <c r="Q185" s="6">
        <f t="shared" si="14"/>
        <v>100.42419484122105</v>
      </c>
      <c r="R185" s="6">
        <f t="shared" si="15"/>
        <v>101.98076986125999</v>
      </c>
      <c r="S185" s="13">
        <f>R185*Index!$D$19</f>
        <v>125.30566230792327</v>
      </c>
      <c r="U185" s="8">
        <v>4.0293145284862701</v>
      </c>
      <c r="V185" s="6">
        <f t="shared" si="16"/>
        <v>4.0917689036778073</v>
      </c>
      <c r="W185" s="6">
        <f>V185*Index!$H$23</f>
        <v>4.4063875720371586</v>
      </c>
      <c r="Y185" s="8">
        <v>129.71</v>
      </c>
      <c r="Z185" s="9">
        <f t="shared" si="17"/>
        <v>129.71</v>
      </c>
      <c r="AA185" s="27"/>
      <c r="AB185" s="42"/>
    </row>
    <row r="186" spans="1:28" x14ac:dyDescent="0.25">
      <c r="A186" s="2" t="s">
        <v>420</v>
      </c>
      <c r="B186" s="2" t="s">
        <v>0</v>
      </c>
      <c r="C186" s="2">
        <v>15</v>
      </c>
      <c r="D186" s="2" t="s">
        <v>1559</v>
      </c>
      <c r="E186" s="2" t="s">
        <v>58</v>
      </c>
      <c r="F186" s="2" t="s">
        <v>218</v>
      </c>
      <c r="G186" s="38" t="s">
        <v>1552</v>
      </c>
      <c r="H186" s="29">
        <v>17.001704804175802</v>
      </c>
      <c r="I186" s="29">
        <v>50.6171694442532</v>
      </c>
      <c r="J186" s="29">
        <f t="shared" si="12"/>
        <v>50.785592680256713</v>
      </c>
      <c r="K186" s="8">
        <v>2.1055805790753501</v>
      </c>
      <c r="L186" s="32">
        <v>0</v>
      </c>
      <c r="M186" s="28">
        <v>1.0024907725524199</v>
      </c>
      <c r="N186" s="28">
        <v>1</v>
      </c>
      <c r="O186" s="8">
        <v>142.731617091224</v>
      </c>
      <c r="P186" s="9">
        <f t="shared" si="13"/>
        <v>142.72999999999999</v>
      </c>
      <c r="Q186" s="6">
        <f t="shared" si="14"/>
        <v>143.31681672129801</v>
      </c>
      <c r="R186" s="6">
        <f t="shared" si="15"/>
        <v>145.53822738047813</v>
      </c>
      <c r="S186" s="13">
        <f>R186*Index!$D$19</f>
        <v>178.82551777008743</v>
      </c>
      <c r="U186" s="8">
        <v>8.9049678300700705</v>
      </c>
      <c r="V186" s="6">
        <f t="shared" si="16"/>
        <v>9.0429948314361575</v>
      </c>
      <c r="W186" s="6">
        <f>V186*Index!$H$23</f>
        <v>9.7383163558970516</v>
      </c>
      <c r="Y186" s="8">
        <v>188.56</v>
      </c>
      <c r="Z186" s="9">
        <f t="shared" si="17"/>
        <v>188.56</v>
      </c>
      <c r="AA186" s="27"/>
      <c r="AB186" s="42"/>
    </row>
    <row r="187" spans="1:28" x14ac:dyDescent="0.25">
      <c r="A187" s="2" t="s">
        <v>421</v>
      </c>
      <c r="B187" s="2" t="s">
        <v>0</v>
      </c>
      <c r="C187" s="2">
        <v>15</v>
      </c>
      <c r="D187" s="2" t="s">
        <v>1550</v>
      </c>
      <c r="E187" s="2" t="s">
        <v>58</v>
      </c>
      <c r="F187" s="2" t="s">
        <v>218</v>
      </c>
      <c r="G187" s="38" t="s">
        <v>1552</v>
      </c>
      <c r="H187" s="29">
        <v>17.001704804175802</v>
      </c>
      <c r="I187" s="29">
        <v>40.216232581096897</v>
      </c>
      <c r="J187" s="29">
        <f t="shared" si="12"/>
        <v>38.387176478331888</v>
      </c>
      <c r="K187" s="8">
        <v>2.2509742251575999</v>
      </c>
      <c r="L187" s="32">
        <v>0</v>
      </c>
      <c r="M187" s="28">
        <v>0.96803351909648205</v>
      </c>
      <c r="N187" s="28">
        <v>1</v>
      </c>
      <c r="O187" s="8">
        <v>124.67894412723901</v>
      </c>
      <c r="P187" s="9">
        <f t="shared" si="13"/>
        <v>124.68</v>
      </c>
      <c r="Q187" s="6">
        <f t="shared" si="14"/>
        <v>125.19012779816069</v>
      </c>
      <c r="R187" s="6">
        <f t="shared" si="15"/>
        <v>127.13057477903219</v>
      </c>
      <c r="S187" s="13">
        <f>R187*Index!$D$19</f>
        <v>156.20769380291844</v>
      </c>
      <c r="U187" s="8">
        <v>5.1132018289326302</v>
      </c>
      <c r="V187" s="6">
        <f t="shared" si="16"/>
        <v>5.1924564572810867</v>
      </c>
      <c r="W187" s="6">
        <f>V187*Index!$H$23</f>
        <v>5.5917076795667144</v>
      </c>
      <c r="Y187" s="8">
        <v>161.80000000000001</v>
      </c>
      <c r="Z187" s="9">
        <f t="shared" si="17"/>
        <v>161.80000000000001</v>
      </c>
      <c r="AA187" s="27"/>
      <c r="AB187" s="42"/>
    </row>
    <row r="188" spans="1:28" x14ac:dyDescent="0.25">
      <c r="A188" s="2" t="s">
        <v>422</v>
      </c>
      <c r="B188" s="2" t="s">
        <v>0</v>
      </c>
      <c r="C188" s="2">
        <v>15</v>
      </c>
      <c r="D188" s="2" t="s">
        <v>225</v>
      </c>
      <c r="E188" s="2" t="s">
        <v>58</v>
      </c>
      <c r="F188" s="2" t="s">
        <v>40</v>
      </c>
      <c r="G188" s="38" t="s">
        <v>1552</v>
      </c>
      <c r="H188" s="29">
        <v>17.001704804175802</v>
      </c>
      <c r="I188" s="29">
        <v>37.451219124654301</v>
      </c>
      <c r="J188" s="29">
        <f t="shared" si="12"/>
        <v>39.519361136927046</v>
      </c>
      <c r="K188" s="8">
        <v>2.3555020474448698</v>
      </c>
      <c r="L188" s="32">
        <v>1</v>
      </c>
      <c r="M188" s="28">
        <v>1.0379803665818901</v>
      </c>
      <c r="N188" s="28">
        <v>1</v>
      </c>
      <c r="O188" s="8">
        <v>133.13548654803401</v>
      </c>
      <c r="P188" s="9">
        <f t="shared" si="13"/>
        <v>133.13999999999999</v>
      </c>
      <c r="Q188" s="6">
        <f t="shared" si="14"/>
        <v>133.68134204288094</v>
      </c>
      <c r="R188" s="6">
        <f t="shared" si="15"/>
        <v>135.7534028445456</v>
      </c>
      <c r="S188" s="13">
        <f>R188*Index!$D$19</f>
        <v>166.80272248515396</v>
      </c>
      <c r="U188" s="8">
        <v>5.3873528906992396</v>
      </c>
      <c r="V188" s="6">
        <f t="shared" si="16"/>
        <v>5.4708568605050782</v>
      </c>
      <c r="W188" s="6">
        <f>V188*Index!$H$23</f>
        <v>5.8915144637948504</v>
      </c>
      <c r="Y188" s="8">
        <v>172.69</v>
      </c>
      <c r="Z188" s="9">
        <f t="shared" si="17"/>
        <v>172.69</v>
      </c>
      <c r="AA188" s="27"/>
      <c r="AB188" s="42"/>
    </row>
    <row r="189" spans="1:28" x14ac:dyDescent="0.25">
      <c r="A189" s="2" t="s">
        <v>423</v>
      </c>
      <c r="B189" s="2" t="s">
        <v>0</v>
      </c>
      <c r="C189" s="2">
        <v>15</v>
      </c>
      <c r="D189" s="2" t="s">
        <v>60</v>
      </c>
      <c r="E189" s="2" t="s">
        <v>59</v>
      </c>
      <c r="F189" s="2" t="s">
        <v>40</v>
      </c>
      <c r="G189" s="38" t="s">
        <v>1552</v>
      </c>
      <c r="H189" s="29">
        <v>17.001704804175802</v>
      </c>
      <c r="I189" s="29">
        <v>13.822973424460599</v>
      </c>
      <c r="J189" s="29">
        <f t="shared" si="12"/>
        <v>13.881487077794993</v>
      </c>
      <c r="K189" s="8">
        <v>1.26336143529088</v>
      </c>
      <c r="L189" s="32">
        <v>1</v>
      </c>
      <c r="M189" s="28">
        <v>1.0018982729649399</v>
      </c>
      <c r="N189" s="28">
        <v>1</v>
      </c>
      <c r="O189" s="8">
        <v>39.0166336223702</v>
      </c>
      <c r="P189" s="9">
        <f t="shared" si="13"/>
        <v>39.020000000000003</v>
      </c>
      <c r="Q189" s="6">
        <f t="shared" si="14"/>
        <v>39.176601820221919</v>
      </c>
      <c r="R189" s="6">
        <f t="shared" si="15"/>
        <v>39.783839148435362</v>
      </c>
      <c r="S189" s="13">
        <f>R189*Index!$D$19</f>
        <v>48.883140619830847</v>
      </c>
      <c r="U189" s="8">
        <v>3.2205456885997901</v>
      </c>
      <c r="V189" s="6">
        <f t="shared" si="16"/>
        <v>3.2704641467730871</v>
      </c>
      <c r="W189" s="6">
        <f>V189*Index!$H$23</f>
        <v>3.5219321790585609</v>
      </c>
      <c r="Y189" s="8">
        <v>52.41</v>
      </c>
      <c r="Z189" s="9">
        <f t="shared" si="17"/>
        <v>52.41</v>
      </c>
      <c r="AA189" s="27"/>
      <c r="AB189" s="42"/>
    </row>
    <row r="190" spans="1:28" x14ac:dyDescent="0.25">
      <c r="A190" s="2" t="s">
        <v>424</v>
      </c>
      <c r="B190" s="2" t="s">
        <v>0</v>
      </c>
      <c r="C190" s="2">
        <v>15</v>
      </c>
      <c r="D190" s="2" t="s">
        <v>61</v>
      </c>
      <c r="E190" s="2" t="s">
        <v>59</v>
      </c>
      <c r="F190" s="2" t="s">
        <v>40</v>
      </c>
      <c r="G190" s="38" t="s">
        <v>1552</v>
      </c>
      <c r="H190" s="29">
        <v>17.001704804175802</v>
      </c>
      <c r="I190" s="29">
        <v>19.839213649092901</v>
      </c>
      <c r="J190" s="29">
        <f t="shared" si="12"/>
        <v>20.555326680684892</v>
      </c>
      <c r="K190" s="8">
        <v>1.5217772529945199</v>
      </c>
      <c r="L190" s="32">
        <v>0</v>
      </c>
      <c r="M190" s="28">
        <v>1.01943797987828</v>
      </c>
      <c r="N190" s="28">
        <v>1</v>
      </c>
      <c r="O190" s="8">
        <v>57.1534362036601</v>
      </c>
      <c r="P190" s="9">
        <f t="shared" si="13"/>
        <v>57.15</v>
      </c>
      <c r="Q190" s="6">
        <f t="shared" si="14"/>
        <v>57.387765292095104</v>
      </c>
      <c r="R190" s="6">
        <f t="shared" si="15"/>
        <v>58.277275654122583</v>
      </c>
      <c r="S190" s="13">
        <f>R190*Index!$D$19</f>
        <v>71.606368860285244</v>
      </c>
      <c r="U190" s="8">
        <v>3.86313740989609</v>
      </c>
      <c r="V190" s="6">
        <f t="shared" si="16"/>
        <v>3.9230160397494798</v>
      </c>
      <c r="W190" s="6">
        <f>V190*Index!$H$23</f>
        <v>4.2246591949308421</v>
      </c>
      <c r="Y190" s="8">
        <v>75.83</v>
      </c>
      <c r="Z190" s="9">
        <f t="shared" si="17"/>
        <v>75.83</v>
      </c>
      <c r="AA190" s="27"/>
      <c r="AB190" s="42"/>
    </row>
    <row r="191" spans="1:28" x14ac:dyDescent="0.25">
      <c r="A191" s="2" t="s">
        <v>425</v>
      </c>
      <c r="B191" s="2" t="s">
        <v>0</v>
      </c>
      <c r="C191" s="2">
        <v>15</v>
      </c>
      <c r="D191" s="2" t="s">
        <v>62</v>
      </c>
      <c r="E191" s="2" t="s">
        <v>59</v>
      </c>
      <c r="F191" s="2" t="s">
        <v>40</v>
      </c>
      <c r="G191" s="38" t="s">
        <v>1552</v>
      </c>
      <c r="H191" s="29">
        <v>17.001704804175802</v>
      </c>
      <c r="I191" s="29">
        <v>24.7762881367765</v>
      </c>
      <c r="J191" s="29">
        <f t="shared" si="12"/>
        <v>26.036811641630337</v>
      </c>
      <c r="K191" s="8">
        <v>1.6008509563523601</v>
      </c>
      <c r="L191" s="32">
        <v>0</v>
      </c>
      <c r="M191" s="28">
        <v>1.0301719497783299</v>
      </c>
      <c r="N191" s="28">
        <v>1</v>
      </c>
      <c r="O191" s="8">
        <v>68.898250212255604</v>
      </c>
      <c r="P191" s="9">
        <f t="shared" si="13"/>
        <v>68.900000000000006</v>
      </c>
      <c r="Q191" s="6">
        <f t="shared" si="14"/>
        <v>69.180733038125851</v>
      </c>
      <c r="R191" s="6">
        <f t="shared" si="15"/>
        <v>70.253034400216805</v>
      </c>
      <c r="S191" s="13">
        <f>R191*Index!$D$19</f>
        <v>86.321205621772506</v>
      </c>
      <c r="U191" s="8">
        <v>3.9366385327539799</v>
      </c>
      <c r="V191" s="6">
        <f t="shared" si="16"/>
        <v>3.9976564300116668</v>
      </c>
      <c r="W191" s="6">
        <f>V191*Index!$H$23</f>
        <v>4.3050387314505318</v>
      </c>
      <c r="Y191" s="8">
        <v>90.63</v>
      </c>
      <c r="Z191" s="9">
        <f t="shared" si="17"/>
        <v>90.63</v>
      </c>
      <c r="AA191" s="27"/>
      <c r="AB191" s="42"/>
    </row>
    <row r="192" spans="1:28" x14ac:dyDescent="0.25">
      <c r="A192" s="2" t="s">
        <v>426</v>
      </c>
      <c r="B192" s="2" t="s">
        <v>0</v>
      </c>
      <c r="C192" s="2">
        <v>15</v>
      </c>
      <c r="D192" s="2" t="s">
        <v>63</v>
      </c>
      <c r="E192" s="2" t="s">
        <v>59</v>
      </c>
      <c r="F192" s="2" t="s">
        <v>40</v>
      </c>
      <c r="G192" s="38" t="s">
        <v>1552</v>
      </c>
      <c r="H192" s="29">
        <v>17.001704804175802</v>
      </c>
      <c r="I192" s="29">
        <v>30.624691261435199</v>
      </c>
      <c r="J192" s="29">
        <f t="shared" si="12"/>
        <v>33.020314174820783</v>
      </c>
      <c r="K192" s="8">
        <v>1.6133897658630501</v>
      </c>
      <c r="L192" s="32">
        <v>0</v>
      </c>
      <c r="M192" s="28">
        <v>1.05030031896777</v>
      </c>
      <c r="N192" s="28">
        <v>1</v>
      </c>
      <c r="O192" s="8">
        <v>80.705013488519697</v>
      </c>
      <c r="P192" s="9">
        <f t="shared" si="13"/>
        <v>80.709999999999994</v>
      </c>
      <c r="Q192" s="6">
        <f t="shared" si="14"/>
        <v>81.035904043822626</v>
      </c>
      <c r="R192" s="6">
        <f t="shared" si="15"/>
        <v>82.291960556501877</v>
      </c>
      <c r="S192" s="13">
        <f>R192*Index!$D$19</f>
        <v>101.11365735107194</v>
      </c>
      <c r="U192" s="8">
        <v>3.8602644770588301</v>
      </c>
      <c r="V192" s="6">
        <f t="shared" si="16"/>
        <v>3.9200985764532423</v>
      </c>
      <c r="W192" s="6">
        <f>V192*Index!$H$23</f>
        <v>4.221517406058342</v>
      </c>
      <c r="Y192" s="8">
        <v>105.34</v>
      </c>
      <c r="Z192" s="9">
        <f t="shared" si="17"/>
        <v>105.34</v>
      </c>
      <c r="AA192" s="27"/>
      <c r="AB192" s="42"/>
    </row>
    <row r="193" spans="1:28" x14ac:dyDescent="0.25">
      <c r="A193" s="2" t="s">
        <v>427</v>
      </c>
      <c r="B193" s="2" t="s">
        <v>0</v>
      </c>
      <c r="C193" s="2">
        <v>15</v>
      </c>
      <c r="D193" s="2" t="s">
        <v>1558</v>
      </c>
      <c r="E193" s="2" t="s">
        <v>59</v>
      </c>
      <c r="F193" s="2" t="s">
        <v>40</v>
      </c>
      <c r="G193" s="38" t="s">
        <v>1552</v>
      </c>
      <c r="H193" s="29">
        <v>17.001704804175802</v>
      </c>
      <c r="I193" s="29">
        <v>35.661191084273298</v>
      </c>
      <c r="J193" s="29">
        <f t="shared" si="12"/>
        <v>36.722104849811323</v>
      </c>
      <c r="K193" s="8">
        <v>1.61585884481968</v>
      </c>
      <c r="L193" s="32">
        <v>0</v>
      </c>
      <c r="M193" s="28">
        <v>1.0201453746065401</v>
      </c>
      <c r="N193" s="28">
        <v>1</v>
      </c>
      <c r="O193" s="8">
        <v>86.810093006804095</v>
      </c>
      <c r="P193" s="9">
        <f t="shared" si="13"/>
        <v>86.81</v>
      </c>
      <c r="Q193" s="6">
        <f t="shared" si="14"/>
        <v>87.166014388131998</v>
      </c>
      <c r="R193" s="6">
        <f t="shared" si="15"/>
        <v>88.517087611148057</v>
      </c>
      <c r="S193" s="13">
        <f>R193*Index!$D$19</f>
        <v>108.7625863559679</v>
      </c>
      <c r="U193" s="8">
        <v>4.0047255176343901</v>
      </c>
      <c r="V193" s="6">
        <f t="shared" si="16"/>
        <v>4.0667987631577232</v>
      </c>
      <c r="W193" s="6">
        <f>V193*Index!$H$23</f>
        <v>4.3794974618061469</v>
      </c>
      <c r="Y193" s="8">
        <v>113.14</v>
      </c>
      <c r="Z193" s="9">
        <f t="shared" si="17"/>
        <v>113.14</v>
      </c>
      <c r="AA193" s="27"/>
      <c r="AB193" s="42"/>
    </row>
    <row r="194" spans="1:28" x14ac:dyDescent="0.25">
      <c r="A194" s="2" t="s">
        <v>428</v>
      </c>
      <c r="B194" s="2" t="s">
        <v>0</v>
      </c>
      <c r="C194" s="2">
        <v>15</v>
      </c>
      <c r="D194" s="2" t="s">
        <v>1559</v>
      </c>
      <c r="E194" s="2" t="s">
        <v>59</v>
      </c>
      <c r="F194" s="2" t="s">
        <v>218</v>
      </c>
      <c r="G194" s="38" t="s">
        <v>1552</v>
      </c>
      <c r="H194" s="29">
        <v>17.001704804175802</v>
      </c>
      <c r="I194" s="29">
        <v>51.880955115781397</v>
      </c>
      <c r="J194" s="29">
        <f t="shared" si="12"/>
        <v>52.052526154447705</v>
      </c>
      <c r="K194" s="8">
        <v>1.5532060502087901</v>
      </c>
      <c r="L194" s="32">
        <v>0</v>
      </c>
      <c r="M194" s="28">
        <v>1.0024907725524199</v>
      </c>
      <c r="N194" s="28">
        <v>1</v>
      </c>
      <c r="O194" s="8">
        <v>107.25544931744901</v>
      </c>
      <c r="P194" s="9">
        <f t="shared" si="13"/>
        <v>107.26</v>
      </c>
      <c r="Q194" s="6">
        <f t="shared" si="14"/>
        <v>107.69519665965055</v>
      </c>
      <c r="R194" s="6">
        <f t="shared" si="15"/>
        <v>109.36447220787514</v>
      </c>
      <c r="S194" s="13">
        <f>R194*Index!$D$19</f>
        <v>134.37815425013844</v>
      </c>
      <c r="U194" s="8">
        <v>6.0175710591079099</v>
      </c>
      <c r="V194" s="6">
        <f t="shared" si="16"/>
        <v>6.1108434105240832</v>
      </c>
      <c r="W194" s="6">
        <f>V194*Index!$H$23</f>
        <v>6.5807099796364108</v>
      </c>
      <c r="Y194" s="8">
        <v>140.96</v>
      </c>
      <c r="Z194" s="9">
        <f t="shared" si="17"/>
        <v>140.96</v>
      </c>
      <c r="AA194" s="27"/>
      <c r="AB194" s="42"/>
    </row>
    <row r="195" spans="1:28" x14ac:dyDescent="0.25">
      <c r="A195" s="2" t="s">
        <v>429</v>
      </c>
      <c r="B195" s="2" t="s">
        <v>0</v>
      </c>
      <c r="C195" s="2">
        <v>15</v>
      </c>
      <c r="D195" s="2" t="s">
        <v>1550</v>
      </c>
      <c r="E195" s="2" t="s">
        <v>59</v>
      </c>
      <c r="F195" s="2" t="s">
        <v>218</v>
      </c>
      <c r="G195" s="38" t="s">
        <v>1552</v>
      </c>
      <c r="H195" s="29">
        <v>17.001704804175802</v>
      </c>
      <c r="I195" s="29">
        <v>41.7600631897878</v>
      </c>
      <c r="J195" s="29">
        <f t="shared" ref="J195:J258" si="18">(H195+I195)*M195*N195-H195</f>
        <v>39.881656255351814</v>
      </c>
      <c r="K195" s="8">
        <v>1.6121571827980801</v>
      </c>
      <c r="L195" s="32">
        <v>0</v>
      </c>
      <c r="M195" s="28">
        <v>0.96803351909648205</v>
      </c>
      <c r="N195" s="28">
        <v>1</v>
      </c>
      <c r="O195" s="8">
        <v>91.704919113814</v>
      </c>
      <c r="P195" s="9">
        <f t="shared" ref="P195:P258" si="19">ROUND(K195*SUM(H195:I195)*M195*$N195,2)</f>
        <v>91.7</v>
      </c>
      <c r="Q195" s="6">
        <f t="shared" ref="Q195:Q258" si="20">O195*(1.0041)</f>
        <v>92.080909282180642</v>
      </c>
      <c r="R195" s="6">
        <f t="shared" ref="R195:R258" si="21">Q195*(1.0155)</f>
        <v>93.508163376054455</v>
      </c>
      <c r="S195" s="13">
        <f>R195*Index!$D$19</f>
        <v>114.89521366601332</v>
      </c>
      <c r="U195" s="8">
        <v>5.1241308153935599</v>
      </c>
      <c r="V195" s="6">
        <f t="shared" ref="V195:V258" si="22">U195*(1.0155)</f>
        <v>5.2035548430321601</v>
      </c>
      <c r="W195" s="6">
        <f>V195*Index!$H$23</f>
        <v>5.6036594271346791</v>
      </c>
      <c r="Y195" s="8">
        <v>120.5</v>
      </c>
      <c r="Z195" s="9">
        <f t="shared" ref="Z195:Z258" si="23">ROUND(S195+W195,2)</f>
        <v>120.5</v>
      </c>
      <c r="AA195" s="27"/>
      <c r="AB195" s="42"/>
    </row>
    <row r="196" spans="1:28" x14ac:dyDescent="0.25">
      <c r="A196" s="2" t="s">
        <v>430</v>
      </c>
      <c r="B196" s="2" t="s">
        <v>0</v>
      </c>
      <c r="C196" s="2">
        <v>15</v>
      </c>
      <c r="D196" s="2" t="s">
        <v>225</v>
      </c>
      <c r="E196" s="2" t="s">
        <v>59</v>
      </c>
      <c r="F196" s="2" t="s">
        <v>40</v>
      </c>
      <c r="G196" s="38" t="s">
        <v>1552</v>
      </c>
      <c r="H196" s="29">
        <v>17.001704804175802</v>
      </c>
      <c r="I196" s="29">
        <v>35.369099020599897</v>
      </c>
      <c r="J196" s="29">
        <f t="shared" si="18"/>
        <v>37.35816134805313</v>
      </c>
      <c r="K196" s="8">
        <v>1.89683875594775</v>
      </c>
      <c r="L196" s="32">
        <v>1</v>
      </c>
      <c r="M196" s="28">
        <v>1.0379803665818901</v>
      </c>
      <c r="N196" s="28">
        <v>1</v>
      </c>
      <c r="O196" s="8">
        <v>103.11190088568</v>
      </c>
      <c r="P196" s="9">
        <f t="shared" si="19"/>
        <v>103.11</v>
      </c>
      <c r="Q196" s="6">
        <f t="shared" si="20"/>
        <v>103.53465967931129</v>
      </c>
      <c r="R196" s="6">
        <f t="shared" si="21"/>
        <v>105.13944690434062</v>
      </c>
      <c r="S196" s="13">
        <f>R196*Index!$D$19</f>
        <v>129.18678734197155</v>
      </c>
      <c r="U196" s="8">
        <v>4.87954928337445</v>
      </c>
      <c r="V196" s="6">
        <f t="shared" si="22"/>
        <v>4.9551822972667541</v>
      </c>
      <c r="W196" s="6">
        <f>V196*Index!$H$23</f>
        <v>5.3361893610925302</v>
      </c>
      <c r="Y196" s="8">
        <v>134.52000000000001</v>
      </c>
      <c r="Z196" s="9">
        <f t="shared" si="23"/>
        <v>134.52000000000001</v>
      </c>
      <c r="AA196" s="27"/>
      <c r="AB196" s="42"/>
    </row>
    <row r="197" spans="1:28" x14ac:dyDescent="0.25">
      <c r="A197" s="2" t="s">
        <v>431</v>
      </c>
      <c r="B197" s="2" t="s">
        <v>51</v>
      </c>
      <c r="C197" s="2">
        <v>15</v>
      </c>
      <c r="D197" s="2" t="s">
        <v>60</v>
      </c>
      <c r="E197" s="2" t="s">
        <v>52</v>
      </c>
      <c r="F197" s="2" t="s">
        <v>40</v>
      </c>
      <c r="G197" s="38" t="s">
        <v>1552</v>
      </c>
      <c r="H197" s="29">
        <v>17.001704804175802</v>
      </c>
      <c r="I197" s="29">
        <v>10.2851415975423</v>
      </c>
      <c r="J197" s="29">
        <f t="shared" si="18"/>
        <v>10.327760526171666</v>
      </c>
      <c r="K197" s="8">
        <v>1.2587502235454899</v>
      </c>
      <c r="L197" s="32">
        <v>1</v>
      </c>
      <c r="M197" s="28">
        <v>1.0018982729649399</v>
      </c>
      <c r="N197" s="28">
        <v>0.99966424983997204</v>
      </c>
      <c r="O197" s="8">
        <v>34.400970593953339</v>
      </c>
      <c r="P197" s="9">
        <f t="shared" si="19"/>
        <v>34.4</v>
      </c>
      <c r="Q197" s="6">
        <f t="shared" si="20"/>
        <v>34.542014573388549</v>
      </c>
      <c r="R197" s="6">
        <f t="shared" si="21"/>
        <v>35.077415799276075</v>
      </c>
      <c r="S197" s="13">
        <f>R197*Index!$D$19</f>
        <v>43.100271009509271</v>
      </c>
      <c r="U197" s="8">
        <v>2.9336702786128899</v>
      </c>
      <c r="V197" s="6">
        <f t="shared" si="22"/>
        <v>2.9791421679313901</v>
      </c>
      <c r="W197" s="6">
        <f>V197*Index!$H$23</f>
        <v>3.2082102711874891</v>
      </c>
      <c r="Y197" s="8">
        <v>46.31</v>
      </c>
      <c r="Z197" s="9">
        <f t="shared" si="23"/>
        <v>46.31</v>
      </c>
      <c r="AA197" s="27"/>
      <c r="AB197" s="43"/>
    </row>
    <row r="198" spans="1:28" x14ac:dyDescent="0.25">
      <c r="A198" s="2" t="s">
        <v>432</v>
      </c>
      <c r="B198" s="2" t="s">
        <v>51</v>
      </c>
      <c r="C198" s="2">
        <v>15</v>
      </c>
      <c r="D198" s="2" t="s">
        <v>61</v>
      </c>
      <c r="E198" s="2" t="s">
        <v>52</v>
      </c>
      <c r="F198" s="2" t="s">
        <v>40</v>
      </c>
      <c r="G198" s="38" t="s">
        <v>1552</v>
      </c>
      <c r="H198" s="29">
        <v>17.001704804175802</v>
      </c>
      <c r="I198" s="29">
        <v>14.9309117482962</v>
      </c>
      <c r="J198" s="29">
        <f t="shared" si="18"/>
        <v>15.219088089505561</v>
      </c>
      <c r="K198" s="8">
        <v>1.53565477916352</v>
      </c>
      <c r="L198" s="32">
        <v>0</v>
      </c>
      <c r="M198" s="28">
        <v>1.01943797987828</v>
      </c>
      <c r="N198" s="28">
        <v>0.98978509119069702</v>
      </c>
      <c r="O198" s="8">
        <v>49.480014595619807</v>
      </c>
      <c r="P198" s="9">
        <f t="shared" si="19"/>
        <v>49.48</v>
      </c>
      <c r="Q198" s="6">
        <f t="shared" si="20"/>
        <v>49.682882655461846</v>
      </c>
      <c r="R198" s="6">
        <f t="shared" si="21"/>
        <v>50.452967336621505</v>
      </c>
      <c r="S198" s="13">
        <f>R198*Index!$D$19</f>
        <v>61.992496194294446</v>
      </c>
      <c r="U198" s="8">
        <v>3.12940172891228</v>
      </c>
      <c r="V198" s="6">
        <f t="shared" si="22"/>
        <v>3.1779074557104203</v>
      </c>
      <c r="W198" s="6">
        <f>V198*Index!$H$23</f>
        <v>3.4222587461721541</v>
      </c>
      <c r="Y198" s="8">
        <v>65.41</v>
      </c>
      <c r="Z198" s="9">
        <f t="shared" si="23"/>
        <v>65.41</v>
      </c>
      <c r="AA198" s="27"/>
      <c r="AB198" s="43"/>
    </row>
    <row r="199" spans="1:28" x14ac:dyDescent="0.25">
      <c r="A199" s="2" t="s">
        <v>433</v>
      </c>
      <c r="B199" s="2" t="s">
        <v>51</v>
      </c>
      <c r="C199" s="2">
        <v>15</v>
      </c>
      <c r="D199" s="2" t="s">
        <v>62</v>
      </c>
      <c r="E199" s="2" t="s">
        <v>52</v>
      </c>
      <c r="F199" s="2" t="s">
        <v>40</v>
      </c>
      <c r="G199" s="38" t="s">
        <v>1552</v>
      </c>
      <c r="H199" s="29">
        <v>17.001704804175802</v>
      </c>
      <c r="I199" s="29">
        <v>18.8633542359077</v>
      </c>
      <c r="J199" s="29">
        <f t="shared" si="18"/>
        <v>17.936319390119166</v>
      </c>
      <c r="K199" s="8">
        <v>1.63822086325829</v>
      </c>
      <c r="L199" s="32">
        <v>0</v>
      </c>
      <c r="M199" s="28">
        <v>1.0301719497783299</v>
      </c>
      <c r="N199" s="28">
        <v>0.94562091814412297</v>
      </c>
      <c r="O199" s="8">
        <v>57.236200156116929</v>
      </c>
      <c r="P199" s="9">
        <f t="shared" si="19"/>
        <v>57.24</v>
      </c>
      <c r="Q199" s="6">
        <f t="shared" si="20"/>
        <v>57.470868576757006</v>
      </c>
      <c r="R199" s="6">
        <f t="shared" si="21"/>
        <v>58.361667039696741</v>
      </c>
      <c r="S199" s="13">
        <f>R199*Index!$D$19</f>
        <v>71.710062120071768</v>
      </c>
      <c r="U199" s="8">
        <v>3.4866480403080402</v>
      </c>
      <c r="V199" s="6">
        <f t="shared" si="22"/>
        <v>3.5406910849328153</v>
      </c>
      <c r="W199" s="6">
        <f>V199*Index!$H$23</f>
        <v>3.812937035385227</v>
      </c>
      <c r="Y199" s="8">
        <v>75.52</v>
      </c>
      <c r="Z199" s="9">
        <f t="shared" si="23"/>
        <v>75.52</v>
      </c>
      <c r="AA199" s="27"/>
      <c r="AB199" s="43"/>
    </row>
    <row r="200" spans="1:28" x14ac:dyDescent="0.25">
      <c r="A200" s="2" t="s">
        <v>434</v>
      </c>
      <c r="B200" s="2" t="s">
        <v>51</v>
      </c>
      <c r="C200" s="2">
        <v>15</v>
      </c>
      <c r="D200" s="2" t="s">
        <v>63</v>
      </c>
      <c r="E200" s="2" t="s">
        <v>52</v>
      </c>
      <c r="F200" s="2" t="s">
        <v>40</v>
      </c>
      <c r="G200" s="38" t="s">
        <v>1552</v>
      </c>
      <c r="H200" s="29">
        <v>17.001704804175802</v>
      </c>
      <c r="I200" s="29">
        <v>23.5041799582647</v>
      </c>
      <c r="J200" s="29">
        <f t="shared" si="18"/>
        <v>25.036237683552756</v>
      </c>
      <c r="K200" s="8">
        <v>1.7227046512587001</v>
      </c>
      <c r="L200" s="32">
        <v>0</v>
      </c>
      <c r="M200" s="28">
        <v>1.05030031896777</v>
      </c>
      <c r="N200" s="28">
        <v>0.98812032260407401</v>
      </c>
      <c r="O200" s="8">
        <v>72.418959052955458</v>
      </c>
      <c r="P200" s="9">
        <f t="shared" si="19"/>
        <v>72.42</v>
      </c>
      <c r="Q200" s="6">
        <f t="shared" si="20"/>
        <v>72.715876785072581</v>
      </c>
      <c r="R200" s="6">
        <f t="shared" si="21"/>
        <v>73.842972875241216</v>
      </c>
      <c r="S200" s="13">
        <f>R200*Index!$D$19</f>
        <v>90.732229571381978</v>
      </c>
      <c r="U200" s="8">
        <v>3.3934545849744699</v>
      </c>
      <c r="V200" s="6">
        <f t="shared" si="22"/>
        <v>3.4460531310415745</v>
      </c>
      <c r="W200" s="6">
        <f>V200*Index!$H$23</f>
        <v>3.7110223100705677</v>
      </c>
      <c r="Y200" s="8">
        <v>94.44</v>
      </c>
      <c r="Z200" s="9">
        <f t="shared" si="23"/>
        <v>94.44</v>
      </c>
      <c r="AA200" s="27"/>
      <c r="AB200" s="43"/>
    </row>
    <row r="201" spans="1:28" x14ac:dyDescent="0.25">
      <c r="A201" s="2" t="s">
        <v>435</v>
      </c>
      <c r="B201" s="2" t="s">
        <v>51</v>
      </c>
      <c r="C201" s="2">
        <v>15</v>
      </c>
      <c r="D201" s="2" t="s">
        <v>1558</v>
      </c>
      <c r="E201" s="2" t="s">
        <v>52</v>
      </c>
      <c r="F201" s="2" t="s">
        <v>40</v>
      </c>
      <c r="G201" s="38" t="s">
        <v>1552</v>
      </c>
      <c r="H201" s="29">
        <v>17.001704804175802</v>
      </c>
      <c r="I201" s="29">
        <v>27.61332399822</v>
      </c>
      <c r="J201" s="29">
        <f t="shared" si="18"/>
        <v>21.685536550221322</v>
      </c>
      <c r="K201" s="8">
        <v>1.7219519439596001</v>
      </c>
      <c r="L201" s="32">
        <v>0</v>
      </c>
      <c r="M201" s="28">
        <v>1.0201453746065401</v>
      </c>
      <c r="N201" s="28">
        <v>0.850010949956574</v>
      </c>
      <c r="O201" s="8">
        <v>66.617570456638347</v>
      </c>
      <c r="P201" s="9">
        <f t="shared" si="19"/>
        <v>66.62</v>
      </c>
      <c r="Q201" s="6">
        <f t="shared" si="20"/>
        <v>66.890702495510567</v>
      </c>
      <c r="R201" s="6">
        <f t="shared" si="21"/>
        <v>67.927508384190986</v>
      </c>
      <c r="S201" s="13">
        <f>R201*Index!$D$19</f>
        <v>83.463788698475511</v>
      </c>
      <c r="U201" s="8">
        <v>3.8859529328973701</v>
      </c>
      <c r="V201" s="6">
        <f t="shared" si="22"/>
        <v>3.9461852033572797</v>
      </c>
      <c r="W201" s="6">
        <f>V201*Index!$H$23</f>
        <v>4.2496098500091728</v>
      </c>
      <c r="Y201" s="8">
        <v>87.71</v>
      </c>
      <c r="Z201" s="9">
        <f t="shared" si="23"/>
        <v>87.71</v>
      </c>
      <c r="AA201" s="27"/>
      <c r="AB201" s="43"/>
    </row>
    <row r="202" spans="1:28" x14ac:dyDescent="0.25">
      <c r="A202" s="2" t="s">
        <v>436</v>
      </c>
      <c r="B202" s="2" t="s">
        <v>51</v>
      </c>
      <c r="C202" s="2">
        <v>15</v>
      </c>
      <c r="D202" s="2" t="s">
        <v>1559</v>
      </c>
      <c r="E202" s="2" t="s">
        <v>52</v>
      </c>
      <c r="F202" s="2" t="s">
        <v>218</v>
      </c>
      <c r="G202" s="38" t="s">
        <v>1552</v>
      </c>
      <c r="H202" s="29">
        <v>17.001704804175802</v>
      </c>
      <c r="I202" s="29">
        <v>39.035206860971499</v>
      </c>
      <c r="J202" s="29">
        <f t="shared" si="18"/>
        <v>36.631877131714297</v>
      </c>
      <c r="K202" s="8">
        <v>1.72514542480225</v>
      </c>
      <c r="L202" s="32">
        <v>0</v>
      </c>
      <c r="M202" s="28">
        <v>1.0024907725524199</v>
      </c>
      <c r="N202" s="28">
        <v>0.95473364262183902</v>
      </c>
      <c r="O202" s="8">
        <v>92.52572849245712</v>
      </c>
      <c r="P202" s="9">
        <f t="shared" si="19"/>
        <v>92.53</v>
      </c>
      <c r="Q202" s="6">
        <f t="shared" si="20"/>
        <v>92.905083979276199</v>
      </c>
      <c r="R202" s="6">
        <f t="shared" si="21"/>
        <v>94.345112780954992</v>
      </c>
      <c r="S202" s="13">
        <f>R202*Index!$D$19</f>
        <v>115.92358891403273</v>
      </c>
      <c r="U202" s="8">
        <v>4.9145830099559804</v>
      </c>
      <c r="V202" s="6">
        <f t="shared" si="22"/>
        <v>4.9907590466102985</v>
      </c>
      <c r="W202" s="6">
        <f>V202*Index!$H$23</f>
        <v>5.3745016289285674</v>
      </c>
      <c r="Y202" s="8">
        <v>121.3</v>
      </c>
      <c r="Z202" s="9">
        <f t="shared" si="23"/>
        <v>121.3</v>
      </c>
      <c r="AA202" s="27"/>
      <c r="AB202" s="43"/>
    </row>
    <row r="203" spans="1:28" x14ac:dyDescent="0.25">
      <c r="A203" s="2" t="s">
        <v>437</v>
      </c>
      <c r="B203" s="2" t="s">
        <v>51</v>
      </c>
      <c r="C203" s="2">
        <v>15</v>
      </c>
      <c r="D203" s="2" t="s">
        <v>1550</v>
      </c>
      <c r="E203" s="2" t="s">
        <v>52</v>
      </c>
      <c r="F203" s="2" t="s">
        <v>218</v>
      </c>
      <c r="G203" s="38" t="s">
        <v>1552</v>
      </c>
      <c r="H203" s="29">
        <v>17.001704804175802</v>
      </c>
      <c r="I203" s="29">
        <v>31.551192702136301</v>
      </c>
      <c r="J203" s="29">
        <f t="shared" si="18"/>
        <v>23.241988928882485</v>
      </c>
      <c r="K203" s="8">
        <v>1.74782042953938</v>
      </c>
      <c r="L203" s="32">
        <v>0</v>
      </c>
      <c r="M203" s="28">
        <v>0.96803351909648205</v>
      </c>
      <c r="N203" s="28">
        <v>0.85623364138596303</v>
      </c>
      <c r="O203" s="8">
        <v>70.338750066765314</v>
      </c>
      <c r="P203" s="9">
        <f t="shared" si="19"/>
        <v>70.34</v>
      </c>
      <c r="Q203" s="6">
        <f t="shared" si="20"/>
        <v>70.627138942039053</v>
      </c>
      <c r="R203" s="6">
        <f t="shared" si="21"/>
        <v>71.721859595640666</v>
      </c>
      <c r="S203" s="13">
        <f>R203*Index!$D$19</f>
        <v>88.125978366453154</v>
      </c>
      <c r="U203" s="8">
        <v>4.29358544676783</v>
      </c>
      <c r="V203" s="6">
        <f t="shared" si="22"/>
        <v>4.3601360211927318</v>
      </c>
      <c r="W203" s="6">
        <f>V203*Index!$H$23</f>
        <v>4.6953896049472537</v>
      </c>
      <c r="Y203" s="8">
        <v>92.82</v>
      </c>
      <c r="Z203" s="9">
        <f t="shared" si="23"/>
        <v>92.82</v>
      </c>
      <c r="AA203" s="27"/>
      <c r="AB203" s="43"/>
    </row>
    <row r="204" spans="1:28" x14ac:dyDescent="0.25">
      <c r="A204" s="2" t="s">
        <v>438</v>
      </c>
      <c r="B204" s="2" t="s">
        <v>51</v>
      </c>
      <c r="C204" s="2">
        <v>15</v>
      </c>
      <c r="D204" s="2" t="s">
        <v>225</v>
      </c>
      <c r="E204" s="2" t="s">
        <v>52</v>
      </c>
      <c r="F204" s="2" t="s">
        <v>40</v>
      </c>
      <c r="G204" s="38" t="s">
        <v>1552</v>
      </c>
      <c r="H204" s="29">
        <v>17.001704804175802</v>
      </c>
      <c r="I204" s="29">
        <v>25.964844080221098</v>
      </c>
      <c r="J204" s="29">
        <f t="shared" si="18"/>
        <v>20.559072253091429</v>
      </c>
      <c r="K204" s="8">
        <v>1.89222754420235</v>
      </c>
      <c r="L204" s="32">
        <v>1</v>
      </c>
      <c r="M204" s="28">
        <v>1.0379803665818901</v>
      </c>
      <c r="N204" s="28">
        <v>0.842199457519338</v>
      </c>
      <c r="O204" s="8">
        <v>71.073536929404739</v>
      </c>
      <c r="P204" s="9">
        <f t="shared" si="19"/>
        <v>71.069999999999993</v>
      </c>
      <c r="Q204" s="6">
        <f t="shared" si="20"/>
        <v>71.3649384308153</v>
      </c>
      <c r="R204" s="6">
        <f t="shared" si="21"/>
        <v>72.471094976492935</v>
      </c>
      <c r="S204" s="13">
        <f>R204*Index!$D$19</f>
        <v>89.046577767202407</v>
      </c>
      <c r="U204" s="8">
        <v>4.3004009234129201</v>
      </c>
      <c r="V204" s="6">
        <f t="shared" si="22"/>
        <v>4.3670571377258209</v>
      </c>
      <c r="W204" s="6">
        <f>V204*Index!$H$23</f>
        <v>4.70284289045627</v>
      </c>
      <c r="Y204" s="8">
        <v>93.75</v>
      </c>
      <c r="Z204" s="9">
        <f t="shared" si="23"/>
        <v>93.75</v>
      </c>
      <c r="AA204" s="27"/>
      <c r="AB204" s="43"/>
    </row>
    <row r="205" spans="1:28" x14ac:dyDescent="0.25">
      <c r="A205" s="2" t="s">
        <v>439</v>
      </c>
      <c r="B205" s="2" t="s">
        <v>51</v>
      </c>
      <c r="C205" s="2">
        <v>15</v>
      </c>
      <c r="D205" s="2" t="s">
        <v>60</v>
      </c>
      <c r="E205" s="2" t="s">
        <v>53</v>
      </c>
      <c r="F205" s="2" t="s">
        <v>40</v>
      </c>
      <c r="G205" s="38" t="s">
        <v>1553</v>
      </c>
      <c r="H205" s="29">
        <v>17.001704804175802</v>
      </c>
      <c r="I205" s="29">
        <v>10.258319457263701</v>
      </c>
      <c r="J205" s="29">
        <f t="shared" si="18"/>
        <v>10.29559305121202</v>
      </c>
      <c r="K205" s="8">
        <v>2.4874483183634801</v>
      </c>
      <c r="L205" s="32">
        <v>0</v>
      </c>
      <c r="M205" s="28">
        <v>1.0018982729649399</v>
      </c>
      <c r="N205" s="28">
        <v>0.999470068308288</v>
      </c>
      <c r="O205" s="8">
        <v>67.900617646251291</v>
      </c>
      <c r="P205" s="9">
        <f t="shared" si="19"/>
        <v>67.900000000000006</v>
      </c>
      <c r="Q205" s="6">
        <f t="shared" si="20"/>
        <v>68.179010178600919</v>
      </c>
      <c r="R205" s="6">
        <f t="shared" si="21"/>
        <v>69.235784836369234</v>
      </c>
      <c r="S205" s="13">
        <f>R205*Index!$D$19</f>
        <v>85.071292226298254</v>
      </c>
      <c r="U205" s="8">
        <v>3.3220134913298098</v>
      </c>
      <c r="V205" s="6">
        <f t="shared" si="22"/>
        <v>3.3735047004454222</v>
      </c>
      <c r="W205" s="6">
        <f>V205*Index!$H$23</f>
        <v>3.6328955853031082</v>
      </c>
      <c r="Y205" s="8">
        <v>88.7</v>
      </c>
      <c r="Z205" s="9">
        <f t="shared" si="23"/>
        <v>88.7</v>
      </c>
      <c r="AA205" s="27"/>
      <c r="AB205" s="43"/>
    </row>
    <row r="206" spans="1:28" x14ac:dyDescent="0.25">
      <c r="A206" s="2" t="s">
        <v>440</v>
      </c>
      <c r="B206" s="2" t="s">
        <v>51</v>
      </c>
      <c r="C206" s="2">
        <v>15</v>
      </c>
      <c r="D206" s="2" t="s">
        <v>60</v>
      </c>
      <c r="E206" s="2" t="s">
        <v>53</v>
      </c>
      <c r="F206" s="2" t="s">
        <v>40</v>
      </c>
      <c r="G206" s="38" t="s">
        <v>1554</v>
      </c>
      <c r="H206" s="29">
        <v>17.001704804175802</v>
      </c>
      <c r="I206" s="29">
        <v>10.3446470811677</v>
      </c>
      <c r="J206" s="29">
        <f t="shared" si="18"/>
        <v>10.38203871392512</v>
      </c>
      <c r="K206" s="8">
        <v>1.9749645370391899</v>
      </c>
      <c r="L206" s="32">
        <v>1</v>
      </c>
      <c r="M206" s="28">
        <v>1.0018982729649399</v>
      </c>
      <c r="N206" s="28">
        <v>0.999470068308288</v>
      </c>
      <c r="O206" s="8">
        <v>54.079050029718076</v>
      </c>
      <c r="P206" s="9">
        <f t="shared" si="19"/>
        <v>54.08</v>
      </c>
      <c r="Q206" s="6">
        <f t="shared" si="20"/>
        <v>54.300774134839919</v>
      </c>
      <c r="R206" s="6">
        <f t="shared" si="21"/>
        <v>55.142436133929941</v>
      </c>
      <c r="S206" s="13">
        <f>R206*Index!$D$19</f>
        <v>67.754533432476691</v>
      </c>
      <c r="U206" s="8">
        <v>2.8666488252844502</v>
      </c>
      <c r="V206" s="6">
        <f t="shared" si="22"/>
        <v>2.9110818820763593</v>
      </c>
      <c r="W206" s="6">
        <f>V206*Index!$H$23</f>
        <v>3.1349167874153867</v>
      </c>
      <c r="Y206" s="8">
        <v>70.89</v>
      </c>
      <c r="Z206" s="9">
        <f t="shared" si="23"/>
        <v>70.89</v>
      </c>
      <c r="AA206" s="27"/>
      <c r="AB206" s="43"/>
    </row>
    <row r="207" spans="1:28" x14ac:dyDescent="0.25">
      <c r="A207" s="2" t="s">
        <v>441</v>
      </c>
      <c r="B207" s="2" t="s">
        <v>51</v>
      </c>
      <c r="C207" s="2">
        <v>15</v>
      </c>
      <c r="D207" s="2" t="s">
        <v>61</v>
      </c>
      <c r="E207" s="2" t="s">
        <v>53</v>
      </c>
      <c r="F207" s="2" t="s">
        <v>40</v>
      </c>
      <c r="G207" s="38" t="s">
        <v>1552</v>
      </c>
      <c r="H207" s="29">
        <v>17.001704804175802</v>
      </c>
      <c r="I207" s="29">
        <v>15.3979890507114</v>
      </c>
      <c r="J207" s="29">
        <f t="shared" si="18"/>
        <v>16.003175832783491</v>
      </c>
      <c r="K207" s="8">
        <v>2.8458860577245102</v>
      </c>
      <c r="L207" s="32">
        <v>0</v>
      </c>
      <c r="M207" s="28">
        <v>1.01943797987828</v>
      </c>
      <c r="N207" s="28">
        <v>0.99925527691339999</v>
      </c>
      <c r="O207" s="8">
        <v>93.928129641584036</v>
      </c>
      <c r="P207" s="9">
        <f t="shared" si="19"/>
        <v>93.93</v>
      </c>
      <c r="Q207" s="6">
        <f t="shared" si="20"/>
        <v>94.313234973114533</v>
      </c>
      <c r="R207" s="6">
        <f t="shared" si="21"/>
        <v>95.775090115197813</v>
      </c>
      <c r="S207" s="13">
        <f>R207*Index!$D$19</f>
        <v>117.68062857157197</v>
      </c>
      <c r="U207" s="8">
        <v>3.6958188954777702</v>
      </c>
      <c r="V207" s="6">
        <f t="shared" si="22"/>
        <v>3.7531040883576758</v>
      </c>
      <c r="W207" s="6">
        <f>V207*Index!$H$23</f>
        <v>4.0416826074015519</v>
      </c>
      <c r="Y207" s="8">
        <v>121.72</v>
      </c>
      <c r="Z207" s="9">
        <f t="shared" si="23"/>
        <v>121.72</v>
      </c>
      <c r="AA207" s="27"/>
      <c r="AB207" s="43"/>
    </row>
    <row r="208" spans="1:28" x14ac:dyDescent="0.25">
      <c r="A208" s="2" t="s">
        <v>442</v>
      </c>
      <c r="B208" s="2" t="s">
        <v>51</v>
      </c>
      <c r="C208" s="2">
        <v>15</v>
      </c>
      <c r="D208" s="2" t="s">
        <v>62</v>
      </c>
      <c r="E208" s="2" t="s">
        <v>53</v>
      </c>
      <c r="F208" s="2" t="s">
        <v>40</v>
      </c>
      <c r="G208" s="38" t="s">
        <v>1552</v>
      </c>
      <c r="H208" s="29">
        <v>17.001704804175802</v>
      </c>
      <c r="I208" s="29">
        <v>20.155703012266301</v>
      </c>
      <c r="J208" s="29">
        <f t="shared" si="18"/>
        <v>21.054173178153803</v>
      </c>
      <c r="K208" s="8">
        <v>2.8945843207270898</v>
      </c>
      <c r="L208" s="32">
        <v>0</v>
      </c>
      <c r="M208" s="28">
        <v>1.0301719497783299</v>
      </c>
      <c r="N208" s="28">
        <v>0.994183649708683</v>
      </c>
      <c r="O208" s="8">
        <v>110.15594771915519</v>
      </c>
      <c r="P208" s="9">
        <f t="shared" si="19"/>
        <v>110.16</v>
      </c>
      <c r="Q208" s="6">
        <f t="shared" si="20"/>
        <v>110.60758710480373</v>
      </c>
      <c r="R208" s="6">
        <f t="shared" si="21"/>
        <v>112.32200470492819</v>
      </c>
      <c r="S208" s="13">
        <f>R208*Index!$D$19</f>
        <v>138.01212925194139</v>
      </c>
      <c r="U208" s="8">
        <v>4.52791949088616</v>
      </c>
      <c r="V208" s="6">
        <f t="shared" si="22"/>
        <v>4.5981022429948961</v>
      </c>
      <c r="W208" s="6">
        <f>V208*Index!$H$23</f>
        <v>4.951653198272675</v>
      </c>
      <c r="Y208" s="8">
        <v>142.96</v>
      </c>
      <c r="Z208" s="9">
        <f t="shared" si="23"/>
        <v>142.96</v>
      </c>
      <c r="AA208" s="27"/>
      <c r="AB208" s="43"/>
    </row>
    <row r="209" spans="1:28" x14ac:dyDescent="0.25">
      <c r="A209" s="2" t="s">
        <v>443</v>
      </c>
      <c r="B209" s="2" t="s">
        <v>51</v>
      </c>
      <c r="C209" s="2">
        <v>15</v>
      </c>
      <c r="D209" s="2" t="s">
        <v>63</v>
      </c>
      <c r="E209" s="2" t="s">
        <v>53</v>
      </c>
      <c r="F209" s="2" t="s">
        <v>40</v>
      </c>
      <c r="G209" s="38" t="s">
        <v>1552</v>
      </c>
      <c r="H209" s="29">
        <v>17.001704804175802</v>
      </c>
      <c r="I209" s="29">
        <v>25.7675559914296</v>
      </c>
      <c r="J209" s="29">
        <f t="shared" si="18"/>
        <v>27.87304286903688</v>
      </c>
      <c r="K209" s="8">
        <v>2.83095770768155</v>
      </c>
      <c r="L209" s="32">
        <v>0</v>
      </c>
      <c r="M209" s="28">
        <v>1.05030031896777</v>
      </c>
      <c r="N209" s="28">
        <v>0.99897996431909197</v>
      </c>
      <c r="O209" s="8">
        <v>127.03851280574564</v>
      </c>
      <c r="P209" s="9">
        <f t="shared" si="19"/>
        <v>127.04</v>
      </c>
      <c r="Q209" s="6">
        <f t="shared" si="20"/>
        <v>127.55937070824919</v>
      </c>
      <c r="R209" s="6">
        <f t="shared" si="21"/>
        <v>129.53654095422706</v>
      </c>
      <c r="S209" s="13">
        <f>R209*Index!$D$19</f>
        <v>159.16394904087562</v>
      </c>
      <c r="U209" s="8">
        <v>3.9009677649946202</v>
      </c>
      <c r="V209" s="6">
        <f t="shared" si="22"/>
        <v>3.9614327653520371</v>
      </c>
      <c r="W209" s="6">
        <f>V209*Index!$H$23</f>
        <v>4.2660298065754327</v>
      </c>
      <c r="Y209" s="8">
        <v>163.43</v>
      </c>
      <c r="Z209" s="9">
        <f t="shared" si="23"/>
        <v>163.43</v>
      </c>
      <c r="AA209" s="27"/>
      <c r="AB209" s="43"/>
    </row>
    <row r="210" spans="1:28" x14ac:dyDescent="0.25">
      <c r="A210" s="2" t="s">
        <v>444</v>
      </c>
      <c r="B210" s="2" t="s">
        <v>51</v>
      </c>
      <c r="C210" s="2">
        <v>15</v>
      </c>
      <c r="D210" s="2" t="s">
        <v>1558</v>
      </c>
      <c r="E210" s="2" t="s">
        <v>53</v>
      </c>
      <c r="F210" s="2" t="s">
        <v>40</v>
      </c>
      <c r="G210" s="38" t="s">
        <v>1552</v>
      </c>
      <c r="H210" s="29">
        <v>17.001704804175802</v>
      </c>
      <c r="I210" s="29">
        <v>31.173948193321301</v>
      </c>
      <c r="J210" s="29">
        <f t="shared" si="18"/>
        <v>31.700208497042965</v>
      </c>
      <c r="K210" s="8">
        <v>2.88919153733235</v>
      </c>
      <c r="L210" s="32">
        <v>0</v>
      </c>
      <c r="M210" s="28">
        <v>1.0201453746065401</v>
      </c>
      <c r="N210" s="28">
        <v>0.99096051072386704</v>
      </c>
      <c r="O210" s="8">
        <v>140.70915576177467</v>
      </c>
      <c r="P210" s="9">
        <f t="shared" si="19"/>
        <v>140.71</v>
      </c>
      <c r="Q210" s="6">
        <f t="shared" si="20"/>
        <v>141.28606330039796</v>
      </c>
      <c r="R210" s="6">
        <f t="shared" si="21"/>
        <v>143.47599728155413</v>
      </c>
      <c r="S210" s="13">
        <f>R210*Index!$D$19</f>
        <v>176.29161742075138</v>
      </c>
      <c r="U210" s="8">
        <v>4.0365536200947201</v>
      </c>
      <c r="V210" s="6">
        <f t="shared" si="22"/>
        <v>4.0991202012061887</v>
      </c>
      <c r="W210" s="6">
        <f>V210*Index!$H$23</f>
        <v>4.4143041154270577</v>
      </c>
      <c r="Y210" s="8">
        <v>180.71</v>
      </c>
      <c r="Z210" s="9">
        <f t="shared" si="23"/>
        <v>180.71</v>
      </c>
      <c r="AA210" s="27"/>
      <c r="AB210" s="43"/>
    </row>
    <row r="211" spans="1:28" x14ac:dyDescent="0.25">
      <c r="A211" s="2" t="s">
        <v>445</v>
      </c>
      <c r="B211" s="2" t="s">
        <v>51</v>
      </c>
      <c r="C211" s="2">
        <v>15</v>
      </c>
      <c r="D211" s="2" t="s">
        <v>1559</v>
      </c>
      <c r="E211" s="2" t="s">
        <v>53</v>
      </c>
      <c r="F211" s="2" t="s">
        <v>218</v>
      </c>
      <c r="G211" s="38" t="s">
        <v>1552</v>
      </c>
      <c r="H211" s="29">
        <v>17.001704804175802</v>
      </c>
      <c r="I211" s="29">
        <v>40.224874429531901</v>
      </c>
      <c r="J211" s="29">
        <f t="shared" si="18"/>
        <v>40.187319651478688</v>
      </c>
      <c r="K211" s="8">
        <v>3.20806747334017</v>
      </c>
      <c r="L211" s="32">
        <v>0</v>
      </c>
      <c r="M211" s="28">
        <v>1.0024907725524199</v>
      </c>
      <c r="N211" s="28">
        <v>0.996860799358118</v>
      </c>
      <c r="O211" s="8">
        <v>183.46624918824048</v>
      </c>
      <c r="P211" s="9">
        <f t="shared" si="19"/>
        <v>183.47</v>
      </c>
      <c r="Q211" s="6">
        <f t="shared" si="20"/>
        <v>184.21846080991227</v>
      </c>
      <c r="R211" s="6">
        <f t="shared" si="21"/>
        <v>187.07384695246591</v>
      </c>
      <c r="S211" s="13">
        <f>R211*Index!$D$19</f>
        <v>229.86110346843574</v>
      </c>
      <c r="U211" s="8">
        <v>5.2593056470226003</v>
      </c>
      <c r="V211" s="6">
        <f t="shared" si="22"/>
        <v>5.3408248845514512</v>
      </c>
      <c r="W211" s="6">
        <f>V211*Index!$H$23</f>
        <v>5.7514842479401649</v>
      </c>
      <c r="Y211" s="8">
        <v>235.61</v>
      </c>
      <c r="Z211" s="9">
        <f t="shared" si="23"/>
        <v>235.61</v>
      </c>
      <c r="AA211" s="27"/>
      <c r="AB211" s="43"/>
    </row>
    <row r="212" spans="1:28" x14ac:dyDescent="0.25">
      <c r="A212" s="2" t="s">
        <v>446</v>
      </c>
      <c r="B212" s="2" t="s">
        <v>51</v>
      </c>
      <c r="C212" s="2">
        <v>15</v>
      </c>
      <c r="D212" s="2" t="s">
        <v>1550</v>
      </c>
      <c r="E212" s="2" t="s">
        <v>53</v>
      </c>
      <c r="F212" s="2" t="s">
        <v>218</v>
      </c>
      <c r="G212" s="38" t="s">
        <v>1552</v>
      </c>
      <c r="H212" s="29">
        <v>17.001704804175802</v>
      </c>
      <c r="I212" s="29">
        <v>32.9234587860497</v>
      </c>
      <c r="J212" s="29">
        <f t="shared" si="18"/>
        <v>30.279467976347384</v>
      </c>
      <c r="K212" s="8">
        <v>3.3754040476989502</v>
      </c>
      <c r="L212" s="32">
        <v>0</v>
      </c>
      <c r="M212" s="28">
        <v>0.96803351909648205</v>
      </c>
      <c r="N212" s="28">
        <v>0.97831418000827397</v>
      </c>
      <c r="O212" s="8">
        <v>159.59306198333164</v>
      </c>
      <c r="P212" s="9">
        <f t="shared" si="19"/>
        <v>159.59</v>
      </c>
      <c r="Q212" s="6">
        <f t="shared" si="20"/>
        <v>160.2473935374633</v>
      </c>
      <c r="R212" s="6">
        <f t="shared" si="21"/>
        <v>162.73122813729398</v>
      </c>
      <c r="S212" s="13">
        <f>R212*Index!$D$19</f>
        <v>199.95087650021244</v>
      </c>
      <c r="U212" s="8">
        <v>4.8959862587253804</v>
      </c>
      <c r="V212" s="6">
        <f t="shared" si="22"/>
        <v>4.9718740457356239</v>
      </c>
      <c r="W212" s="6">
        <f>V212*Index!$H$23</f>
        <v>5.3541645485335136</v>
      </c>
      <c r="Y212" s="8">
        <v>205.31</v>
      </c>
      <c r="Z212" s="9">
        <f t="shared" si="23"/>
        <v>205.31</v>
      </c>
      <c r="AA212" s="27"/>
      <c r="AB212" s="43"/>
    </row>
    <row r="213" spans="1:28" x14ac:dyDescent="0.25">
      <c r="A213" s="2" t="s">
        <v>447</v>
      </c>
      <c r="B213" s="2" t="s">
        <v>51</v>
      </c>
      <c r="C213" s="2">
        <v>15</v>
      </c>
      <c r="D213" s="2" t="s">
        <v>225</v>
      </c>
      <c r="E213" s="2" t="s">
        <v>53</v>
      </c>
      <c r="F213" s="2" t="s">
        <v>40</v>
      </c>
      <c r="G213" s="38" t="s">
        <v>1552</v>
      </c>
      <c r="H213" s="29">
        <v>17.001704804175802</v>
      </c>
      <c r="I213" s="29">
        <v>24.9415071340356</v>
      </c>
      <c r="J213" s="29">
        <f t="shared" si="18"/>
        <v>26.309386293089553</v>
      </c>
      <c r="K213" s="8">
        <v>3.1826243230587798</v>
      </c>
      <c r="L213" s="32">
        <v>1</v>
      </c>
      <c r="M213" s="28">
        <v>1.0379803665818901</v>
      </c>
      <c r="N213" s="28">
        <v>0.99482868858009099</v>
      </c>
      <c r="O213" s="8">
        <v>137.84293198437115</v>
      </c>
      <c r="P213" s="9">
        <f t="shared" si="19"/>
        <v>137.84</v>
      </c>
      <c r="Q213" s="6">
        <f t="shared" si="20"/>
        <v>138.40808800550707</v>
      </c>
      <c r="R213" s="6">
        <f t="shared" si="21"/>
        <v>140.55341336959245</v>
      </c>
      <c r="S213" s="13">
        <f>R213*Index!$D$19</f>
        <v>172.70058439327906</v>
      </c>
      <c r="U213" s="8">
        <v>3.91149352379125</v>
      </c>
      <c r="V213" s="6">
        <f t="shared" si="22"/>
        <v>3.9721216734100149</v>
      </c>
      <c r="W213" s="6">
        <f>V213*Index!$H$23</f>
        <v>4.2775405914545566</v>
      </c>
      <c r="Y213" s="8">
        <v>176.98</v>
      </c>
      <c r="Z213" s="9">
        <f t="shared" si="23"/>
        <v>176.98</v>
      </c>
      <c r="AA213" s="27"/>
      <c r="AB213" s="43"/>
    </row>
    <row r="214" spans="1:28" x14ac:dyDescent="0.25">
      <c r="A214" s="2" t="s">
        <v>448</v>
      </c>
      <c r="B214" s="2" t="s">
        <v>51</v>
      </c>
      <c r="C214" s="2">
        <v>15</v>
      </c>
      <c r="D214" s="2" t="s">
        <v>60</v>
      </c>
      <c r="E214" s="2" t="s">
        <v>54</v>
      </c>
      <c r="F214" s="2" t="s">
        <v>40</v>
      </c>
      <c r="G214" s="38" t="s">
        <v>1552</v>
      </c>
      <c r="H214" s="29">
        <v>17.001704804175802</v>
      </c>
      <c r="I214" s="29">
        <v>10.3502441126529</v>
      </c>
      <c r="J214" s="29">
        <f t="shared" si="18"/>
        <v>10.368381466726312</v>
      </c>
      <c r="K214" s="8">
        <v>1.9417377698701199</v>
      </c>
      <c r="L214" s="32">
        <v>0</v>
      </c>
      <c r="M214" s="28">
        <v>1.0018982729649399</v>
      </c>
      <c r="N214" s="28">
        <v>0.99876717738688403</v>
      </c>
      <c r="O214" s="8">
        <v>53.14553027681383</v>
      </c>
      <c r="P214" s="9">
        <f t="shared" si="19"/>
        <v>53.15</v>
      </c>
      <c r="Q214" s="6">
        <f t="shared" si="20"/>
        <v>53.363426950948764</v>
      </c>
      <c r="R214" s="6">
        <f t="shared" si="21"/>
        <v>54.190560068688477</v>
      </c>
      <c r="S214" s="13">
        <f>R214*Index!$D$19</f>
        <v>66.584945666543859</v>
      </c>
      <c r="U214" s="8">
        <v>2.83712536271435</v>
      </c>
      <c r="V214" s="6">
        <f t="shared" si="22"/>
        <v>2.8811008058364225</v>
      </c>
      <c r="W214" s="6">
        <f>V214*Index!$H$23</f>
        <v>3.1026304474851885</v>
      </c>
      <c r="Y214" s="8">
        <v>69.69</v>
      </c>
      <c r="Z214" s="9">
        <f t="shared" si="23"/>
        <v>69.69</v>
      </c>
      <c r="AA214" s="27"/>
      <c r="AB214" s="43"/>
    </row>
    <row r="215" spans="1:28" x14ac:dyDescent="0.25">
      <c r="A215" s="2" t="s">
        <v>449</v>
      </c>
      <c r="B215" s="2" t="s">
        <v>51</v>
      </c>
      <c r="C215" s="2">
        <v>15</v>
      </c>
      <c r="D215" s="2" t="s">
        <v>61</v>
      </c>
      <c r="E215" s="2" t="s">
        <v>54</v>
      </c>
      <c r="F215" s="2" t="s">
        <v>40</v>
      </c>
      <c r="G215" s="38" t="s">
        <v>1552</v>
      </c>
      <c r="H215" s="29">
        <v>17.001704804175802</v>
      </c>
      <c r="I215" s="29">
        <v>14.709371266604901</v>
      </c>
      <c r="J215" s="29">
        <f t="shared" si="18"/>
        <v>15.28323608475187</v>
      </c>
      <c r="K215" s="8">
        <v>2.2170990302426499</v>
      </c>
      <c r="L215" s="32">
        <v>0</v>
      </c>
      <c r="M215" s="28">
        <v>1.01943797987828</v>
      </c>
      <c r="N215" s="28">
        <v>0.99868426346313399</v>
      </c>
      <c r="O215" s="8">
        <v>71.578911136282784</v>
      </c>
      <c r="P215" s="9">
        <f t="shared" si="19"/>
        <v>71.58</v>
      </c>
      <c r="Q215" s="6">
        <f t="shared" si="20"/>
        <v>71.872384671941546</v>
      </c>
      <c r="R215" s="6">
        <f t="shared" si="21"/>
        <v>72.986406634356641</v>
      </c>
      <c r="S215" s="13">
        <f>R215*Index!$D$19</f>
        <v>89.679750753359031</v>
      </c>
      <c r="U215" s="8">
        <v>2.9993435399170001</v>
      </c>
      <c r="V215" s="6">
        <f t="shared" si="22"/>
        <v>3.0458333647857136</v>
      </c>
      <c r="W215" s="6">
        <f>V215*Index!$H$23</f>
        <v>3.2800293958499398</v>
      </c>
      <c r="Y215" s="8">
        <v>92.96</v>
      </c>
      <c r="Z215" s="9">
        <f t="shared" si="23"/>
        <v>92.96</v>
      </c>
      <c r="AA215" s="27"/>
      <c r="AB215" s="43"/>
    </row>
    <row r="216" spans="1:28" x14ac:dyDescent="0.25">
      <c r="A216" s="2" t="s">
        <v>450</v>
      </c>
      <c r="B216" s="2" t="s">
        <v>51</v>
      </c>
      <c r="C216" s="2">
        <v>15</v>
      </c>
      <c r="D216" s="2" t="s">
        <v>62</v>
      </c>
      <c r="E216" s="2" t="s">
        <v>54</v>
      </c>
      <c r="F216" s="2" t="s">
        <v>40</v>
      </c>
      <c r="G216" s="38" t="s">
        <v>1552</v>
      </c>
      <c r="H216" s="29">
        <v>17.001704804175802</v>
      </c>
      <c r="I216" s="29">
        <v>18.191115448650201</v>
      </c>
      <c r="J216" s="29">
        <f t="shared" si="18"/>
        <v>17.839755666273149</v>
      </c>
      <c r="K216" s="8">
        <v>2.2542409340814902</v>
      </c>
      <c r="L216" s="32">
        <v>0</v>
      </c>
      <c r="M216" s="28">
        <v>1.0301719497783299</v>
      </c>
      <c r="N216" s="28">
        <v>0.96102029550234003</v>
      </c>
      <c r="O216" s="8">
        <v>78.541046395668431</v>
      </c>
      <c r="P216" s="9">
        <f t="shared" si="19"/>
        <v>78.540000000000006</v>
      </c>
      <c r="Q216" s="6">
        <f t="shared" si="20"/>
        <v>78.863064685890677</v>
      </c>
      <c r="R216" s="6">
        <f t="shared" si="21"/>
        <v>80.085442188521995</v>
      </c>
      <c r="S216" s="13">
        <f>R216*Index!$D$19</f>
        <v>98.402467330929241</v>
      </c>
      <c r="U216" s="8">
        <v>3.13568575824877</v>
      </c>
      <c r="V216" s="6">
        <f t="shared" si="22"/>
        <v>3.1842888875016264</v>
      </c>
      <c r="W216" s="6">
        <f>V216*Index!$H$23</f>
        <v>3.4291308502421809</v>
      </c>
      <c r="Y216" s="8">
        <v>101.83</v>
      </c>
      <c r="Z216" s="9">
        <f t="shared" si="23"/>
        <v>101.83</v>
      </c>
      <c r="AA216" s="27"/>
      <c r="AB216" s="43"/>
    </row>
    <row r="217" spans="1:28" x14ac:dyDescent="0.25">
      <c r="A217" s="2" t="s">
        <v>451</v>
      </c>
      <c r="B217" s="2" t="s">
        <v>51</v>
      </c>
      <c r="C217" s="2">
        <v>15</v>
      </c>
      <c r="D217" s="2" t="s">
        <v>63</v>
      </c>
      <c r="E217" s="2" t="s">
        <v>54</v>
      </c>
      <c r="F217" s="2" t="s">
        <v>40</v>
      </c>
      <c r="G217" s="38" t="s">
        <v>1552</v>
      </c>
      <c r="H217" s="29">
        <v>17.001704804175802</v>
      </c>
      <c r="I217" s="29">
        <v>22.335471901292699</v>
      </c>
      <c r="J217" s="29">
        <f t="shared" si="18"/>
        <v>24.025693052854876</v>
      </c>
      <c r="K217" s="8">
        <v>2.2751603988423401</v>
      </c>
      <c r="L217" s="32">
        <v>0</v>
      </c>
      <c r="M217" s="28">
        <v>1.05030031896777</v>
      </c>
      <c r="N217" s="28">
        <v>0.99301838424446898</v>
      </c>
      <c r="O217" s="8">
        <v>93.343910871864722</v>
      </c>
      <c r="P217" s="9">
        <f t="shared" si="19"/>
        <v>93.34</v>
      </c>
      <c r="Q217" s="6">
        <f t="shared" si="20"/>
        <v>93.726620906439365</v>
      </c>
      <c r="R217" s="6">
        <f t="shared" si="21"/>
        <v>95.179383530489176</v>
      </c>
      <c r="S217" s="13">
        <f>R217*Index!$D$19</f>
        <v>116.94867284855029</v>
      </c>
      <c r="U217" s="8">
        <v>2.9712684744742202</v>
      </c>
      <c r="V217" s="6">
        <f t="shared" si="22"/>
        <v>3.0173231358285708</v>
      </c>
      <c r="W217" s="6">
        <f>V217*Index!$H$23</f>
        <v>3.2493269975693893</v>
      </c>
      <c r="Y217" s="8">
        <v>120.2</v>
      </c>
      <c r="Z217" s="9">
        <f t="shared" si="23"/>
        <v>120.2</v>
      </c>
      <c r="AA217" s="27"/>
      <c r="AB217" s="43"/>
    </row>
    <row r="218" spans="1:28" x14ac:dyDescent="0.25">
      <c r="A218" s="2" t="s">
        <v>452</v>
      </c>
      <c r="B218" s="2" t="s">
        <v>51</v>
      </c>
      <c r="C218" s="2">
        <v>15</v>
      </c>
      <c r="D218" s="2" t="s">
        <v>1558</v>
      </c>
      <c r="E218" s="2" t="s">
        <v>54</v>
      </c>
      <c r="F218" s="2" t="s">
        <v>40</v>
      </c>
      <c r="G218" s="38" t="s">
        <v>1552</v>
      </c>
      <c r="H218" s="29">
        <v>17.001704804175802</v>
      </c>
      <c r="I218" s="29">
        <v>25.820847075272098</v>
      </c>
      <c r="J218" s="29">
        <f t="shared" si="18"/>
        <v>24.304600009198595</v>
      </c>
      <c r="K218" s="8">
        <v>2.3672502475289998</v>
      </c>
      <c r="L218" s="32">
        <v>0</v>
      </c>
      <c r="M218" s="28">
        <v>1.0201453746065401</v>
      </c>
      <c r="N218" s="28">
        <v>0.94554398565023701</v>
      </c>
      <c r="O218" s="8">
        <v>97.782360293969148</v>
      </c>
      <c r="P218" s="9">
        <f t="shared" si="19"/>
        <v>97.78</v>
      </c>
      <c r="Q218" s="6">
        <f t="shared" si="20"/>
        <v>98.183267971174416</v>
      </c>
      <c r="R218" s="6">
        <f t="shared" si="21"/>
        <v>99.705108624727629</v>
      </c>
      <c r="S218" s="13">
        <f>R218*Index!$D$19</f>
        <v>122.50951516351465</v>
      </c>
      <c r="U218" s="8">
        <v>3.3930047604471398</v>
      </c>
      <c r="V218" s="6">
        <f t="shared" si="22"/>
        <v>3.4455963342340707</v>
      </c>
      <c r="W218" s="6">
        <f>V218*Index!$H$23</f>
        <v>3.7105303898710371</v>
      </c>
      <c r="Y218" s="8">
        <v>126.22</v>
      </c>
      <c r="Z218" s="9">
        <f t="shared" si="23"/>
        <v>126.22</v>
      </c>
      <c r="AA218" s="27"/>
      <c r="AB218" s="43"/>
    </row>
    <row r="219" spans="1:28" x14ac:dyDescent="0.25">
      <c r="A219" s="2" t="s">
        <v>453</v>
      </c>
      <c r="B219" s="2" t="s">
        <v>51</v>
      </c>
      <c r="C219" s="2">
        <v>15</v>
      </c>
      <c r="D219" s="2" t="s">
        <v>1559</v>
      </c>
      <c r="E219" s="2" t="s">
        <v>54</v>
      </c>
      <c r="F219" s="2" t="s">
        <v>218</v>
      </c>
      <c r="G219" s="38" t="s">
        <v>1552</v>
      </c>
      <c r="H219" s="29">
        <v>17.001704804175802</v>
      </c>
      <c r="I219" s="29">
        <v>38.474637974516398</v>
      </c>
      <c r="J219" s="29">
        <f t="shared" si="18"/>
        <v>36.099775645088968</v>
      </c>
      <c r="K219" s="8">
        <v>2.3048062817858401</v>
      </c>
      <c r="L219" s="32">
        <v>0</v>
      </c>
      <c r="M219" s="28">
        <v>1.0024907725524199</v>
      </c>
      <c r="N219" s="28">
        <v>0.95481321778684303</v>
      </c>
      <c r="O219" s="8">
        <v>122.38862571159326</v>
      </c>
      <c r="P219" s="9">
        <f t="shared" si="19"/>
        <v>122.39</v>
      </c>
      <c r="Q219" s="6">
        <f t="shared" si="20"/>
        <v>122.89041907701079</v>
      </c>
      <c r="R219" s="6">
        <f t="shared" si="21"/>
        <v>124.79522057270447</v>
      </c>
      <c r="S219" s="13">
        <f>R219*Index!$D$19</f>
        <v>153.33820080001601</v>
      </c>
      <c r="U219" s="8">
        <v>4.5065154233697404</v>
      </c>
      <c r="V219" s="6">
        <f t="shared" si="22"/>
        <v>4.5763664124319714</v>
      </c>
      <c r="W219" s="6">
        <f>V219*Index!$H$23</f>
        <v>4.928246086112873</v>
      </c>
      <c r="Y219" s="8">
        <v>158.27000000000001</v>
      </c>
      <c r="Z219" s="9">
        <f t="shared" si="23"/>
        <v>158.27000000000001</v>
      </c>
      <c r="AA219" s="27"/>
      <c r="AB219" s="43"/>
    </row>
    <row r="220" spans="1:28" x14ac:dyDescent="0.25">
      <c r="A220" s="2" t="s">
        <v>454</v>
      </c>
      <c r="B220" s="2" t="s">
        <v>51</v>
      </c>
      <c r="C220" s="2">
        <v>15</v>
      </c>
      <c r="D220" s="2" t="s">
        <v>1550</v>
      </c>
      <c r="E220" s="2" t="s">
        <v>54</v>
      </c>
      <c r="F220" s="2" t="s">
        <v>218</v>
      </c>
      <c r="G220" s="38" t="s">
        <v>1552</v>
      </c>
      <c r="H220" s="29">
        <v>17.001704804175802</v>
      </c>
      <c r="I220" s="29">
        <v>30.859503387795701</v>
      </c>
      <c r="J220" s="29">
        <f t="shared" si="18"/>
        <v>27.629688018269185</v>
      </c>
      <c r="K220" s="8">
        <v>2.4778724865508002</v>
      </c>
      <c r="L220" s="32">
        <v>0</v>
      </c>
      <c r="M220" s="28">
        <v>0.96803351909648205</v>
      </c>
      <c r="N220" s="28">
        <v>0.96331070643185801</v>
      </c>
      <c r="O220" s="8">
        <v>110.59090031117771</v>
      </c>
      <c r="P220" s="9">
        <f t="shared" si="19"/>
        <v>110.59</v>
      </c>
      <c r="Q220" s="6">
        <f t="shared" si="20"/>
        <v>111.04432300245354</v>
      </c>
      <c r="R220" s="6">
        <f t="shared" si="21"/>
        <v>112.76551000899157</v>
      </c>
      <c r="S220" s="13">
        <f>R220*Index!$D$19</f>
        <v>138.55707244013601</v>
      </c>
      <c r="U220" s="8">
        <v>3.9661839833368902</v>
      </c>
      <c r="V220" s="6">
        <f t="shared" si="22"/>
        <v>4.0276598350786124</v>
      </c>
      <c r="W220" s="6">
        <f>V220*Index!$H$23</f>
        <v>4.3373491170852034</v>
      </c>
      <c r="Y220" s="8">
        <v>142.88999999999999</v>
      </c>
      <c r="Z220" s="9">
        <f t="shared" si="23"/>
        <v>142.88999999999999</v>
      </c>
      <c r="AA220" s="27"/>
      <c r="AB220" s="43"/>
    </row>
    <row r="221" spans="1:28" x14ac:dyDescent="0.25">
      <c r="A221" s="2" t="s">
        <v>455</v>
      </c>
      <c r="B221" s="2" t="s">
        <v>51</v>
      </c>
      <c r="C221" s="2">
        <v>15</v>
      </c>
      <c r="D221" s="2" t="s">
        <v>225</v>
      </c>
      <c r="E221" s="2" t="s">
        <v>54</v>
      </c>
      <c r="F221" s="2" t="s">
        <v>40</v>
      </c>
      <c r="G221" s="38" t="s">
        <v>1552</v>
      </c>
      <c r="H221" s="29">
        <v>17.001704804175802</v>
      </c>
      <c r="I221" s="29">
        <v>26.800578765170702</v>
      </c>
      <c r="J221" s="29">
        <f t="shared" si="18"/>
        <v>27.795230229381161</v>
      </c>
      <c r="K221" s="8">
        <v>2.58130654111608</v>
      </c>
      <c r="L221" s="32">
        <v>1</v>
      </c>
      <c r="M221" s="28">
        <v>1.0379803665818901</v>
      </c>
      <c r="N221" s="28">
        <v>0.98528622175091796</v>
      </c>
      <c r="O221" s="8">
        <v>115.6346214240728</v>
      </c>
      <c r="P221" s="9">
        <f t="shared" si="19"/>
        <v>115.63</v>
      </c>
      <c r="Q221" s="6">
        <f t="shared" si="20"/>
        <v>116.10872337191151</v>
      </c>
      <c r="R221" s="6">
        <f t="shared" si="21"/>
        <v>117.90840858417614</v>
      </c>
      <c r="S221" s="13">
        <f>R221*Index!$D$19</f>
        <v>144.8762472514529</v>
      </c>
      <c r="U221" s="8">
        <v>4.9366640374434798</v>
      </c>
      <c r="V221" s="6">
        <f t="shared" si="22"/>
        <v>5.013182330023854</v>
      </c>
      <c r="W221" s="6">
        <f>V221*Index!$H$23</f>
        <v>5.3986490526183442</v>
      </c>
      <c r="Y221" s="8">
        <v>150.27000000000001</v>
      </c>
      <c r="Z221" s="9">
        <f t="shared" si="23"/>
        <v>150.27000000000001</v>
      </c>
      <c r="AA221" s="27"/>
      <c r="AB221" s="43"/>
    </row>
    <row r="222" spans="1:28" x14ac:dyDescent="0.25">
      <c r="A222" s="2" t="s">
        <v>456</v>
      </c>
      <c r="B222" s="2" t="s">
        <v>51</v>
      </c>
      <c r="C222" s="2">
        <v>15</v>
      </c>
      <c r="D222" s="2" t="s">
        <v>60</v>
      </c>
      <c r="E222" s="2" t="s">
        <v>55</v>
      </c>
      <c r="F222" s="2" t="s">
        <v>40</v>
      </c>
      <c r="G222" s="38" t="s">
        <v>1552</v>
      </c>
      <c r="H222" s="29">
        <v>17.001704804175802</v>
      </c>
      <c r="I222" s="29">
        <v>9.4077855289313899</v>
      </c>
      <c r="J222" s="29">
        <f t="shared" si="18"/>
        <v>9.4579179504485715</v>
      </c>
      <c r="K222" s="8">
        <v>1.3576610205459601</v>
      </c>
      <c r="L222" s="32">
        <v>1</v>
      </c>
      <c r="M222" s="28">
        <v>1.0018982729649399</v>
      </c>
      <c r="N222" s="28">
        <v>1</v>
      </c>
      <c r="O222" s="8">
        <v>35.923198432304098</v>
      </c>
      <c r="P222" s="9">
        <f t="shared" si="19"/>
        <v>35.92</v>
      </c>
      <c r="Q222" s="6">
        <f t="shared" si="20"/>
        <v>36.070483545876542</v>
      </c>
      <c r="R222" s="6">
        <f t="shared" si="21"/>
        <v>36.629576040837634</v>
      </c>
      <c r="S222" s="13">
        <f>R222*Index!$D$19</f>
        <v>45.007439070129891</v>
      </c>
      <c r="U222" s="8">
        <v>2.6681459504823102</v>
      </c>
      <c r="V222" s="6">
        <f t="shared" si="22"/>
        <v>2.7095022127147863</v>
      </c>
      <c r="W222" s="6">
        <f>V222*Index!$H$23</f>
        <v>2.917837531289309</v>
      </c>
      <c r="Y222" s="8">
        <v>47.93</v>
      </c>
      <c r="Z222" s="9">
        <f t="shared" si="23"/>
        <v>47.93</v>
      </c>
      <c r="AA222" s="27"/>
      <c r="AB222" s="43"/>
    </row>
    <row r="223" spans="1:28" x14ac:dyDescent="0.25">
      <c r="A223" s="2" t="s">
        <v>457</v>
      </c>
      <c r="B223" s="2" t="s">
        <v>51</v>
      </c>
      <c r="C223" s="2">
        <v>15</v>
      </c>
      <c r="D223" s="2" t="s">
        <v>61</v>
      </c>
      <c r="E223" s="2" t="s">
        <v>55</v>
      </c>
      <c r="F223" s="2" t="s">
        <v>40</v>
      </c>
      <c r="G223" s="38" t="s">
        <v>1552</v>
      </c>
      <c r="H223" s="29">
        <v>17.001704804175802</v>
      </c>
      <c r="I223" s="29">
        <v>14.115101481232999</v>
      </c>
      <c r="J223" s="29">
        <f t="shared" si="18"/>
        <v>14.702541319610685</v>
      </c>
      <c r="K223" s="8">
        <v>1.68094073480696</v>
      </c>
      <c r="L223" s="32">
        <v>0</v>
      </c>
      <c r="M223" s="28">
        <v>1.01943797987828</v>
      </c>
      <c r="N223" s="28">
        <v>0.99945122609313897</v>
      </c>
      <c r="O223" s="8">
        <v>53.292958775818327</v>
      </c>
      <c r="P223" s="9">
        <f t="shared" si="19"/>
        <v>53.29</v>
      </c>
      <c r="Q223" s="6">
        <f t="shared" si="20"/>
        <v>53.511459906799182</v>
      </c>
      <c r="R223" s="6">
        <f t="shared" si="21"/>
        <v>54.340887535354575</v>
      </c>
      <c r="S223" s="13">
        <f>R223*Index!$D$19</f>
        <v>66.769655811400526</v>
      </c>
      <c r="U223" s="8">
        <v>3.0785238452511998</v>
      </c>
      <c r="V223" s="6">
        <f t="shared" si="22"/>
        <v>3.1262409648525935</v>
      </c>
      <c r="W223" s="6">
        <f>V223*Index!$H$23</f>
        <v>3.366619586540712</v>
      </c>
      <c r="Y223" s="8">
        <v>70.14</v>
      </c>
      <c r="Z223" s="9">
        <f t="shared" si="23"/>
        <v>70.14</v>
      </c>
      <c r="AA223" s="27"/>
      <c r="AB223" s="43"/>
    </row>
    <row r="224" spans="1:28" x14ac:dyDescent="0.25">
      <c r="A224" s="2" t="s">
        <v>458</v>
      </c>
      <c r="B224" s="2" t="s">
        <v>51</v>
      </c>
      <c r="C224" s="2">
        <v>15</v>
      </c>
      <c r="D224" s="2" t="s">
        <v>62</v>
      </c>
      <c r="E224" s="2" t="s">
        <v>55</v>
      </c>
      <c r="F224" s="2" t="s">
        <v>40</v>
      </c>
      <c r="G224" s="38" t="s">
        <v>1552</v>
      </c>
      <c r="H224" s="29">
        <v>17.001704804175802</v>
      </c>
      <c r="I224" s="29">
        <v>18.467496442465901</v>
      </c>
      <c r="J224" s="29">
        <f t="shared" si="18"/>
        <v>19.068370533719815</v>
      </c>
      <c r="K224" s="8">
        <v>1.72495538430699</v>
      </c>
      <c r="L224" s="32">
        <v>0</v>
      </c>
      <c r="M224" s="28">
        <v>1.0301719497783299</v>
      </c>
      <c r="N224" s="28">
        <v>0.98715629777585701</v>
      </c>
      <c r="O224" s="8">
        <v>62.219270666462009</v>
      </c>
      <c r="P224" s="9">
        <f t="shared" si="19"/>
        <v>62.22</v>
      </c>
      <c r="Q224" s="6">
        <f t="shared" si="20"/>
        <v>62.474369676194506</v>
      </c>
      <c r="R224" s="6">
        <f t="shared" si="21"/>
        <v>63.442722406175527</v>
      </c>
      <c r="S224" s="13">
        <f>R224*Index!$D$19</f>
        <v>77.953249034487413</v>
      </c>
      <c r="U224" s="8">
        <v>3.5508685523554</v>
      </c>
      <c r="V224" s="6">
        <f t="shared" si="22"/>
        <v>3.6059070149169088</v>
      </c>
      <c r="W224" s="6">
        <f>V224*Index!$H$23</f>
        <v>3.8831674589857537</v>
      </c>
      <c r="Y224" s="8">
        <v>81.84</v>
      </c>
      <c r="Z224" s="9">
        <f t="shared" si="23"/>
        <v>81.84</v>
      </c>
      <c r="AA224" s="27"/>
      <c r="AB224" s="43"/>
    </row>
    <row r="225" spans="1:28" x14ac:dyDescent="0.25">
      <c r="A225" s="2" t="s">
        <v>459</v>
      </c>
      <c r="B225" s="2" t="s">
        <v>51</v>
      </c>
      <c r="C225" s="2">
        <v>15</v>
      </c>
      <c r="D225" s="2" t="s">
        <v>63</v>
      </c>
      <c r="E225" s="2" t="s">
        <v>55</v>
      </c>
      <c r="F225" s="2" t="s">
        <v>40</v>
      </c>
      <c r="G225" s="38" t="s">
        <v>1552</v>
      </c>
      <c r="H225" s="29">
        <v>17.001704804175802</v>
      </c>
      <c r="I225" s="29">
        <v>23.600798100061201</v>
      </c>
      <c r="J225" s="29">
        <f t="shared" si="18"/>
        <v>25.516130225188363</v>
      </c>
      <c r="K225" s="8">
        <v>1.7125059286733599</v>
      </c>
      <c r="L225" s="32">
        <v>0</v>
      </c>
      <c r="M225" s="28">
        <v>1.05030031896777</v>
      </c>
      <c r="N225" s="28">
        <v>0.99702222411465102</v>
      </c>
      <c r="O225" s="8">
        <v>72.812044562141637</v>
      </c>
      <c r="P225" s="9">
        <f t="shared" si="19"/>
        <v>72.81</v>
      </c>
      <c r="Q225" s="6">
        <f t="shared" si="20"/>
        <v>73.110573944846422</v>
      </c>
      <c r="R225" s="6">
        <f t="shared" si="21"/>
        <v>74.243787840991544</v>
      </c>
      <c r="S225" s="13">
        <f>R225*Index!$D$19</f>
        <v>91.224718349556539</v>
      </c>
      <c r="U225" s="8">
        <v>3.2297561639654799</v>
      </c>
      <c r="V225" s="6">
        <f t="shared" si="22"/>
        <v>3.2798173845069449</v>
      </c>
      <c r="W225" s="6">
        <f>V225*Index!$H$23</f>
        <v>3.532004593087549</v>
      </c>
      <c r="Y225" s="8">
        <v>94.76</v>
      </c>
      <c r="Z225" s="9">
        <f t="shared" si="23"/>
        <v>94.76</v>
      </c>
      <c r="AA225" s="27"/>
      <c r="AB225" s="43"/>
    </row>
    <row r="226" spans="1:28" x14ac:dyDescent="0.25">
      <c r="A226" s="2" t="s">
        <v>460</v>
      </c>
      <c r="B226" s="2" t="s">
        <v>51</v>
      </c>
      <c r="C226" s="2">
        <v>15</v>
      </c>
      <c r="D226" s="2" t="s">
        <v>1558</v>
      </c>
      <c r="E226" s="2" t="s">
        <v>55</v>
      </c>
      <c r="F226" s="2" t="s">
        <v>40</v>
      </c>
      <c r="G226" s="38" t="s">
        <v>1552</v>
      </c>
      <c r="H226" s="29">
        <v>17.001704804175802</v>
      </c>
      <c r="I226" s="29">
        <v>28.5404829463696</v>
      </c>
      <c r="J226" s="29">
        <f t="shared" si="18"/>
        <v>28.781312897898609</v>
      </c>
      <c r="K226" s="8">
        <v>1.71032257984653</v>
      </c>
      <c r="L226" s="32">
        <v>0</v>
      </c>
      <c r="M226" s="28">
        <v>1.0201453746065401</v>
      </c>
      <c r="N226" s="28">
        <v>0.98543608379935199</v>
      </c>
      <c r="O226" s="8">
        <v>78.303728949371461</v>
      </c>
      <c r="P226" s="9">
        <f t="shared" si="19"/>
        <v>78.3</v>
      </c>
      <c r="Q226" s="6">
        <f t="shared" si="20"/>
        <v>78.624774238063878</v>
      </c>
      <c r="R226" s="6">
        <f t="shared" si="21"/>
        <v>79.843458238753868</v>
      </c>
      <c r="S226" s="13">
        <f>R226*Index!$D$19</f>
        <v>98.105137166283157</v>
      </c>
      <c r="U226" s="8">
        <v>3.64805623388327</v>
      </c>
      <c r="V226" s="6">
        <f t="shared" si="22"/>
        <v>3.7046011055084609</v>
      </c>
      <c r="W226" s="6">
        <f>V226*Index!$H$23</f>
        <v>3.9894501998866971</v>
      </c>
      <c r="Y226" s="8">
        <v>102.09</v>
      </c>
      <c r="Z226" s="9">
        <f t="shared" si="23"/>
        <v>102.09</v>
      </c>
      <c r="AA226" s="27"/>
      <c r="AB226" s="43"/>
    </row>
    <row r="227" spans="1:28" x14ac:dyDescent="0.25">
      <c r="A227" s="2" t="s">
        <v>461</v>
      </c>
      <c r="B227" s="2" t="s">
        <v>51</v>
      </c>
      <c r="C227" s="2">
        <v>15</v>
      </c>
      <c r="D227" s="2" t="s">
        <v>1559</v>
      </c>
      <c r="E227" s="2" t="s">
        <v>55</v>
      </c>
      <c r="F227" s="2" t="s">
        <v>218</v>
      </c>
      <c r="G227" s="38" t="s">
        <v>1552</v>
      </c>
      <c r="H227" s="29">
        <v>17.001704804175802</v>
      </c>
      <c r="I227" s="29">
        <v>36.873914151693803</v>
      </c>
      <c r="J227" s="29">
        <f t="shared" si="18"/>
        <v>36.444368040126797</v>
      </c>
      <c r="K227" s="8">
        <v>1.5596666135627999</v>
      </c>
      <c r="L227" s="32">
        <v>0</v>
      </c>
      <c r="M227" s="28">
        <v>1.0024907725524199</v>
      </c>
      <c r="N227" s="28">
        <v>0.98956230330307504</v>
      </c>
      <c r="O227" s="8">
        <v>83.358055441304415</v>
      </c>
      <c r="P227" s="9">
        <f t="shared" si="19"/>
        <v>83.36</v>
      </c>
      <c r="Q227" s="6">
        <f t="shared" si="20"/>
        <v>83.699823468613758</v>
      </c>
      <c r="R227" s="6">
        <f t="shared" si="21"/>
        <v>84.99717073237727</v>
      </c>
      <c r="S227" s="13">
        <f>R227*Index!$D$19</f>
        <v>104.4375992396394</v>
      </c>
      <c r="U227" s="8">
        <v>5.0288450687707504</v>
      </c>
      <c r="V227" s="6">
        <f t="shared" si="22"/>
        <v>5.1067921673366978</v>
      </c>
      <c r="W227" s="6">
        <f>V227*Index!$H$23</f>
        <v>5.4994566088283205</v>
      </c>
      <c r="Y227" s="8">
        <v>109.94</v>
      </c>
      <c r="Z227" s="9">
        <f t="shared" si="23"/>
        <v>109.94</v>
      </c>
      <c r="AA227" s="27"/>
      <c r="AB227" s="43"/>
    </row>
    <row r="228" spans="1:28" x14ac:dyDescent="0.25">
      <c r="A228" s="2" t="s">
        <v>462</v>
      </c>
      <c r="B228" s="2" t="s">
        <v>51</v>
      </c>
      <c r="C228" s="2">
        <v>15</v>
      </c>
      <c r="D228" s="2" t="s">
        <v>1550</v>
      </c>
      <c r="E228" s="2" t="s">
        <v>55</v>
      </c>
      <c r="F228" s="2" t="s">
        <v>218</v>
      </c>
      <c r="G228" s="38" t="s">
        <v>1552</v>
      </c>
      <c r="H228" s="29">
        <v>17.001704804175802</v>
      </c>
      <c r="I228" s="29">
        <v>30.175646740274601</v>
      </c>
      <c r="J228" s="29">
        <f t="shared" si="18"/>
        <v>28.365351276294071</v>
      </c>
      <c r="K228" s="8">
        <v>1.6195317733252701</v>
      </c>
      <c r="L228" s="32">
        <v>0</v>
      </c>
      <c r="M228" s="28">
        <v>0.96803351909648205</v>
      </c>
      <c r="N228" s="28">
        <v>0.99338282309826798</v>
      </c>
      <c r="O228" s="8">
        <v>73.473388784550011</v>
      </c>
      <c r="P228" s="9">
        <f t="shared" si="19"/>
        <v>73.47</v>
      </c>
      <c r="Q228" s="6">
        <f t="shared" si="20"/>
        <v>73.774629678566669</v>
      </c>
      <c r="R228" s="6">
        <f t="shared" si="21"/>
        <v>74.918136438584455</v>
      </c>
      <c r="S228" s="13">
        <f>R228*Index!$D$19</f>
        <v>92.053302971566708</v>
      </c>
      <c r="U228" s="8">
        <v>3.89825645108019</v>
      </c>
      <c r="V228" s="6">
        <f t="shared" si="22"/>
        <v>3.9586794260719333</v>
      </c>
      <c r="W228" s="6">
        <f>V228*Index!$H$23</f>
        <v>4.2630647613172448</v>
      </c>
      <c r="Y228" s="8">
        <v>96.32</v>
      </c>
      <c r="Z228" s="9">
        <f t="shared" si="23"/>
        <v>96.32</v>
      </c>
      <c r="AA228" s="27"/>
      <c r="AB228" s="43"/>
    </row>
    <row r="229" spans="1:28" x14ac:dyDescent="0.25">
      <c r="A229" s="2" t="s">
        <v>463</v>
      </c>
      <c r="B229" s="2" t="s">
        <v>51</v>
      </c>
      <c r="C229" s="2">
        <v>15</v>
      </c>
      <c r="D229" s="2" t="s">
        <v>225</v>
      </c>
      <c r="E229" s="2" t="s">
        <v>55</v>
      </c>
      <c r="F229" s="2" t="s">
        <v>40</v>
      </c>
      <c r="G229" s="38" t="s">
        <v>1552</v>
      </c>
      <c r="H229" s="29">
        <v>17.001704804175802</v>
      </c>
      <c r="I229" s="29">
        <v>22.884509440545301</v>
      </c>
      <c r="J229" s="29">
        <f t="shared" si="18"/>
        <v>23.762746066191291</v>
      </c>
      <c r="K229" s="8">
        <v>1.9911383412028201</v>
      </c>
      <c r="L229" s="32">
        <v>1</v>
      </c>
      <c r="M229" s="28">
        <v>1.0379803665818901</v>
      </c>
      <c r="N229" s="28">
        <v>0.98462223706782004</v>
      </c>
      <c r="O229" s="8">
        <v>81.167661086066488</v>
      </c>
      <c r="P229" s="9">
        <f t="shared" si="19"/>
        <v>81.17</v>
      </c>
      <c r="Q229" s="6">
        <f t="shared" si="20"/>
        <v>81.500448496519354</v>
      </c>
      <c r="R229" s="6">
        <f t="shared" si="21"/>
        <v>82.763705448215404</v>
      </c>
      <c r="S229" s="13">
        <f>R229*Index!$D$19</f>
        <v>101.69329904407898</v>
      </c>
      <c r="U229" s="8">
        <v>3.7479847870027099</v>
      </c>
      <c r="V229" s="6">
        <f t="shared" si="22"/>
        <v>3.806078551201252</v>
      </c>
      <c r="W229" s="6">
        <f>V229*Index!$H$23</f>
        <v>4.0987303098022103</v>
      </c>
      <c r="Y229" s="8">
        <v>105.79</v>
      </c>
      <c r="Z229" s="9">
        <f t="shared" si="23"/>
        <v>105.79</v>
      </c>
      <c r="AA229" s="27"/>
      <c r="AB229" s="43"/>
    </row>
    <row r="230" spans="1:28" x14ac:dyDescent="0.25">
      <c r="A230" s="2" t="s">
        <v>464</v>
      </c>
      <c r="B230" s="2" t="s">
        <v>51</v>
      </c>
      <c r="C230" s="2">
        <v>15</v>
      </c>
      <c r="D230" s="2" t="s">
        <v>60</v>
      </c>
      <c r="E230" s="2" t="s">
        <v>56</v>
      </c>
      <c r="F230" s="2" t="s">
        <v>40</v>
      </c>
      <c r="G230" s="38" t="s">
        <v>1552</v>
      </c>
      <c r="H230" s="29">
        <v>17.001704804175802</v>
      </c>
      <c r="I230" s="29">
        <v>10.129468040249799</v>
      </c>
      <c r="J230" s="29">
        <f t="shared" si="18"/>
        <v>10.180970412167483</v>
      </c>
      <c r="K230" s="8">
        <v>1.38548412822206</v>
      </c>
      <c r="L230" s="32">
        <v>1</v>
      </c>
      <c r="M230" s="28">
        <v>1.0018982729649399</v>
      </c>
      <c r="N230" s="28">
        <v>1</v>
      </c>
      <c r="O230" s="8">
        <v>37.661165074858502</v>
      </c>
      <c r="P230" s="9">
        <f t="shared" si="19"/>
        <v>37.659999999999997</v>
      </c>
      <c r="Q230" s="6">
        <f t="shared" si="20"/>
        <v>37.815575851665422</v>
      </c>
      <c r="R230" s="6">
        <f t="shared" si="21"/>
        <v>38.401717277366238</v>
      </c>
      <c r="S230" s="13">
        <f>R230*Index!$D$19</f>
        <v>47.184901856971962</v>
      </c>
      <c r="U230" s="8">
        <v>2.6938484978065702</v>
      </c>
      <c r="V230" s="6">
        <f t="shared" si="22"/>
        <v>2.7356031495225723</v>
      </c>
      <c r="W230" s="6">
        <f>V230*Index!$H$23</f>
        <v>2.9459453854413309</v>
      </c>
      <c r="Y230" s="8">
        <v>50.13</v>
      </c>
      <c r="Z230" s="9">
        <f t="shared" si="23"/>
        <v>50.13</v>
      </c>
      <c r="AA230" s="27"/>
      <c r="AB230" s="43"/>
    </row>
    <row r="231" spans="1:28" x14ac:dyDescent="0.25">
      <c r="A231" s="2" t="s">
        <v>465</v>
      </c>
      <c r="B231" s="2" t="s">
        <v>51</v>
      </c>
      <c r="C231" s="2">
        <v>15</v>
      </c>
      <c r="D231" s="2" t="s">
        <v>61</v>
      </c>
      <c r="E231" s="2" t="s">
        <v>56</v>
      </c>
      <c r="F231" s="2" t="s">
        <v>40</v>
      </c>
      <c r="G231" s="38" t="s">
        <v>1552</v>
      </c>
      <c r="H231" s="29">
        <v>17.001704804175802</v>
      </c>
      <c r="I231" s="29">
        <v>15.182922573543401</v>
      </c>
      <c r="J231" s="29">
        <f t="shared" si="18"/>
        <v>15.789325116610485</v>
      </c>
      <c r="K231" s="8">
        <v>1.68565834366484</v>
      </c>
      <c r="L231" s="32">
        <v>0</v>
      </c>
      <c r="M231" s="28">
        <v>1.01943797987828</v>
      </c>
      <c r="N231" s="28">
        <v>0.99941476803414298</v>
      </c>
      <c r="O231" s="8">
        <v>55.274473183336852</v>
      </c>
      <c r="P231" s="9">
        <f t="shared" si="19"/>
        <v>55.27</v>
      </c>
      <c r="Q231" s="6">
        <f t="shared" si="20"/>
        <v>55.501098523388535</v>
      </c>
      <c r="R231" s="6">
        <f t="shared" si="21"/>
        <v>56.361365550501063</v>
      </c>
      <c r="S231" s="13">
        <f>R231*Index!$D$19</f>
        <v>69.252254601456386</v>
      </c>
      <c r="U231" s="8">
        <v>3.3377582936041299</v>
      </c>
      <c r="V231" s="6">
        <f t="shared" si="22"/>
        <v>3.3894935471549941</v>
      </c>
      <c r="W231" s="6">
        <f>V231*Index!$H$23</f>
        <v>3.6501138244292082</v>
      </c>
      <c r="Y231" s="8">
        <v>72.900000000000006</v>
      </c>
      <c r="Z231" s="9">
        <f t="shared" si="23"/>
        <v>72.900000000000006</v>
      </c>
      <c r="AA231" s="27"/>
      <c r="AB231" s="43"/>
    </row>
    <row r="232" spans="1:28" x14ac:dyDescent="0.25">
      <c r="A232" s="2" t="s">
        <v>466</v>
      </c>
      <c r="B232" s="2" t="s">
        <v>51</v>
      </c>
      <c r="C232" s="2">
        <v>15</v>
      </c>
      <c r="D232" s="2" t="s">
        <v>62</v>
      </c>
      <c r="E232" s="2" t="s">
        <v>56</v>
      </c>
      <c r="F232" s="2" t="s">
        <v>40</v>
      </c>
      <c r="G232" s="38" t="s">
        <v>1552</v>
      </c>
      <c r="H232" s="29">
        <v>17.001704804175802</v>
      </c>
      <c r="I232" s="29">
        <v>19.8431362587142</v>
      </c>
      <c r="J232" s="29">
        <f t="shared" si="18"/>
        <v>20.637181516667724</v>
      </c>
      <c r="K232" s="8">
        <v>1.7710778905786499</v>
      </c>
      <c r="L232" s="32">
        <v>0</v>
      </c>
      <c r="M232" s="28">
        <v>1.0301719497783299</v>
      </c>
      <c r="N232" s="28">
        <v>0.99163159790510302</v>
      </c>
      <c r="O232" s="8">
        <v>66.661399388849219</v>
      </c>
      <c r="P232" s="9">
        <f t="shared" si="19"/>
        <v>66.66</v>
      </c>
      <c r="Q232" s="6">
        <f t="shared" si="20"/>
        <v>66.934711126343501</v>
      </c>
      <c r="R232" s="6">
        <f t="shared" si="21"/>
        <v>67.972199148801835</v>
      </c>
      <c r="S232" s="13">
        <f>R232*Index!$D$19</f>
        <v>83.518701069368845</v>
      </c>
      <c r="U232" s="8">
        <v>4.1954371272995301</v>
      </c>
      <c r="V232" s="6">
        <f t="shared" si="22"/>
        <v>4.2604664027726731</v>
      </c>
      <c r="W232" s="6">
        <f>V232*Index!$H$23</f>
        <v>4.5880563272733648</v>
      </c>
      <c r="Y232" s="8">
        <v>88.11</v>
      </c>
      <c r="Z232" s="9">
        <f t="shared" si="23"/>
        <v>88.11</v>
      </c>
      <c r="AA232" s="27"/>
      <c r="AB232" s="43"/>
    </row>
    <row r="233" spans="1:28" x14ac:dyDescent="0.25">
      <c r="A233" s="2" t="s">
        <v>467</v>
      </c>
      <c r="B233" s="2" t="s">
        <v>51</v>
      </c>
      <c r="C233" s="2">
        <v>15</v>
      </c>
      <c r="D233" s="2" t="s">
        <v>63</v>
      </c>
      <c r="E233" s="2" t="s">
        <v>56</v>
      </c>
      <c r="F233" s="2" t="s">
        <v>40</v>
      </c>
      <c r="G233" s="38" t="s">
        <v>1552</v>
      </c>
      <c r="H233" s="29">
        <v>17.001704804175802</v>
      </c>
      <c r="I233" s="29">
        <v>25.338418430588899</v>
      </c>
      <c r="J233" s="29">
        <f t="shared" si="18"/>
        <v>27.433359694544883</v>
      </c>
      <c r="K233" s="8">
        <v>1.71522300535737</v>
      </c>
      <c r="L233" s="32">
        <v>0</v>
      </c>
      <c r="M233" s="28">
        <v>1.05030031896777</v>
      </c>
      <c r="N233" s="28">
        <v>0.99921788708875903</v>
      </c>
      <c r="O233" s="8">
        <v>76.216044872744035</v>
      </c>
      <c r="P233" s="9">
        <f t="shared" si="19"/>
        <v>76.22</v>
      </c>
      <c r="Q233" s="6">
        <f t="shared" si="20"/>
        <v>76.528530656722282</v>
      </c>
      <c r="R233" s="6">
        <f t="shared" si="21"/>
        <v>77.71472288190148</v>
      </c>
      <c r="S233" s="13">
        <f>R233*Index!$D$19</f>
        <v>95.489520573747399</v>
      </c>
      <c r="U233" s="8">
        <v>3.0156350980456601</v>
      </c>
      <c r="V233" s="6">
        <f t="shared" si="22"/>
        <v>3.062377442065368</v>
      </c>
      <c r="W233" s="6">
        <f>V233*Index!$H$23</f>
        <v>3.2978455575716752</v>
      </c>
      <c r="Y233" s="8">
        <v>98.79</v>
      </c>
      <c r="Z233" s="9">
        <f t="shared" si="23"/>
        <v>98.79</v>
      </c>
      <c r="AA233" s="27"/>
      <c r="AB233" s="43"/>
    </row>
    <row r="234" spans="1:28" x14ac:dyDescent="0.25">
      <c r="A234" s="2" t="s">
        <v>468</v>
      </c>
      <c r="B234" s="2" t="s">
        <v>51</v>
      </c>
      <c r="C234" s="2">
        <v>15</v>
      </c>
      <c r="D234" s="2" t="s">
        <v>1558</v>
      </c>
      <c r="E234" s="2" t="s">
        <v>56</v>
      </c>
      <c r="F234" s="2" t="s">
        <v>40</v>
      </c>
      <c r="G234" s="38" t="s">
        <v>1552</v>
      </c>
      <c r="H234" s="29">
        <v>17.001704804175802</v>
      </c>
      <c r="I234" s="29">
        <v>30.6128783142304</v>
      </c>
      <c r="J234" s="29">
        <f t="shared" si="18"/>
        <v>31.178437181853354</v>
      </c>
      <c r="K234" s="8">
        <v>1.7353047471854199</v>
      </c>
      <c r="L234" s="32">
        <v>0</v>
      </c>
      <c r="M234" s="28">
        <v>1.0201453746065401</v>
      </c>
      <c r="N234" s="28">
        <v>0.99189573859743696</v>
      </c>
      <c r="O234" s="8">
        <v>83.607229108423923</v>
      </c>
      <c r="P234" s="9">
        <f t="shared" si="19"/>
        <v>83.61</v>
      </c>
      <c r="Q234" s="6">
        <f t="shared" si="20"/>
        <v>83.950018747768453</v>
      </c>
      <c r="R234" s="6">
        <f t="shared" si="21"/>
        <v>85.251244038358877</v>
      </c>
      <c r="S234" s="13">
        <f>R234*Index!$D$19</f>
        <v>104.74978382036085</v>
      </c>
      <c r="U234" s="8">
        <v>4.1639960763022597</v>
      </c>
      <c r="V234" s="6">
        <f t="shared" si="22"/>
        <v>4.2285380154849452</v>
      </c>
      <c r="W234" s="6">
        <f>V234*Index!$H$23</f>
        <v>4.5536729463318419</v>
      </c>
      <c r="Y234" s="8">
        <v>109.3</v>
      </c>
      <c r="Z234" s="9">
        <f t="shared" si="23"/>
        <v>109.3</v>
      </c>
      <c r="AA234" s="27"/>
      <c r="AB234" s="43"/>
    </row>
    <row r="235" spans="1:28" x14ac:dyDescent="0.25">
      <c r="A235" s="2" t="s">
        <v>469</v>
      </c>
      <c r="B235" s="2" t="s">
        <v>51</v>
      </c>
      <c r="C235" s="2">
        <v>15</v>
      </c>
      <c r="D235" s="2" t="s">
        <v>1559</v>
      </c>
      <c r="E235" s="2" t="s">
        <v>56</v>
      </c>
      <c r="F235" s="2" t="s">
        <v>218</v>
      </c>
      <c r="G235" s="38" t="s">
        <v>1552</v>
      </c>
      <c r="H235" s="29">
        <v>17.001704804175802</v>
      </c>
      <c r="I235" s="29">
        <v>39.664389692387097</v>
      </c>
      <c r="J235" s="29">
        <f t="shared" si="18"/>
        <v>38.659612674489317</v>
      </c>
      <c r="K235" s="8">
        <v>2.1206243827464801</v>
      </c>
      <c r="L235" s="32">
        <v>0</v>
      </c>
      <c r="M235" s="28">
        <v>1.0024907725524199</v>
      </c>
      <c r="N235" s="28">
        <v>0.97982793330080797</v>
      </c>
      <c r="O235" s="8">
        <v>118.03674702105005</v>
      </c>
      <c r="P235" s="9">
        <f t="shared" si="19"/>
        <v>118.04</v>
      </c>
      <c r="Q235" s="6">
        <f t="shared" si="20"/>
        <v>118.52069768383635</v>
      </c>
      <c r="R235" s="6">
        <f t="shared" si="21"/>
        <v>120.35776849793582</v>
      </c>
      <c r="S235" s="13">
        <f>R235*Index!$D$19</f>
        <v>147.88582118035814</v>
      </c>
      <c r="U235" s="8">
        <v>5.7379382567026997</v>
      </c>
      <c r="V235" s="6">
        <f t="shared" si="22"/>
        <v>5.8268762996815919</v>
      </c>
      <c r="W235" s="6">
        <f>V235*Index!$H$23</f>
        <v>6.2749084601617957</v>
      </c>
      <c r="Y235" s="8">
        <v>154.16</v>
      </c>
      <c r="Z235" s="9">
        <f t="shared" si="23"/>
        <v>154.16</v>
      </c>
      <c r="AA235" s="27"/>
      <c r="AB235" s="43"/>
    </row>
    <row r="236" spans="1:28" x14ac:dyDescent="0.25">
      <c r="A236" s="2" t="s">
        <v>470</v>
      </c>
      <c r="B236" s="2" t="s">
        <v>51</v>
      </c>
      <c r="C236" s="2">
        <v>15</v>
      </c>
      <c r="D236" s="2" t="s">
        <v>1550</v>
      </c>
      <c r="E236" s="2" t="s">
        <v>56</v>
      </c>
      <c r="F236" s="2" t="s">
        <v>218</v>
      </c>
      <c r="G236" s="38" t="s">
        <v>1552</v>
      </c>
      <c r="H236" s="29">
        <v>17.001704804175802</v>
      </c>
      <c r="I236" s="29">
        <v>32.446958790266002</v>
      </c>
      <c r="J236" s="29">
        <f t="shared" si="18"/>
        <v>30.514736800702828</v>
      </c>
      <c r="K236" s="8">
        <v>2.1009570833217301</v>
      </c>
      <c r="L236" s="32">
        <v>0</v>
      </c>
      <c r="M236" s="28">
        <v>0.96803351909648205</v>
      </c>
      <c r="N236" s="28">
        <v>0.992656419849267</v>
      </c>
      <c r="O236" s="8">
        <v>99.830004564013706</v>
      </c>
      <c r="P236" s="9">
        <f t="shared" si="19"/>
        <v>99.83</v>
      </c>
      <c r="Q236" s="6">
        <f t="shared" si="20"/>
        <v>100.23930758272616</v>
      </c>
      <c r="R236" s="6">
        <f t="shared" si="21"/>
        <v>101.79301685025841</v>
      </c>
      <c r="S236" s="13">
        <f>R236*Index!$D$19</f>
        <v>125.07496670299828</v>
      </c>
      <c r="U236" s="8">
        <v>4.9935242776102902</v>
      </c>
      <c r="V236" s="6">
        <f t="shared" si="22"/>
        <v>5.0709239039132497</v>
      </c>
      <c r="W236" s="6">
        <f>V236*Index!$H$23</f>
        <v>5.4608304122125784</v>
      </c>
      <c r="Y236" s="8">
        <v>130.54</v>
      </c>
      <c r="Z236" s="9">
        <f t="shared" si="23"/>
        <v>130.54</v>
      </c>
      <c r="AA236" s="27"/>
      <c r="AB236" s="43"/>
    </row>
    <row r="237" spans="1:28" x14ac:dyDescent="0.25">
      <c r="A237" s="2" t="s">
        <v>471</v>
      </c>
      <c r="B237" s="2" t="s">
        <v>51</v>
      </c>
      <c r="C237" s="2">
        <v>15</v>
      </c>
      <c r="D237" s="2" t="s">
        <v>225</v>
      </c>
      <c r="E237" s="2" t="s">
        <v>56</v>
      </c>
      <c r="F237" s="2" t="s">
        <v>40</v>
      </c>
      <c r="G237" s="38" t="s">
        <v>1552</v>
      </c>
      <c r="H237" s="29">
        <v>17.001704804175802</v>
      </c>
      <c r="I237" s="29">
        <v>24.666435287828701</v>
      </c>
      <c r="J237" s="29">
        <f t="shared" si="18"/>
        <v>25.987877614358453</v>
      </c>
      <c r="K237" s="8">
        <v>2.01896144887893</v>
      </c>
      <c r="L237" s="32">
        <v>1</v>
      </c>
      <c r="M237" s="28">
        <v>1.0379803665818901</v>
      </c>
      <c r="N237" s="28">
        <v>0.993962436664384</v>
      </c>
      <c r="O237" s="8">
        <v>86.794309606423667</v>
      </c>
      <c r="P237" s="9">
        <f t="shared" si="19"/>
        <v>86.79</v>
      </c>
      <c r="Q237" s="6">
        <f t="shared" si="20"/>
        <v>87.150166275810008</v>
      </c>
      <c r="R237" s="6">
        <f t="shared" si="21"/>
        <v>88.500993853085063</v>
      </c>
      <c r="S237" s="13">
        <f>R237*Index!$D$19</f>
        <v>108.74281165711191</v>
      </c>
      <c r="U237" s="8">
        <v>3.7657700011690198</v>
      </c>
      <c r="V237" s="6">
        <f t="shared" si="22"/>
        <v>3.8241394361871399</v>
      </c>
      <c r="W237" s="6">
        <f>V237*Index!$H$23</f>
        <v>4.1181799075227161</v>
      </c>
      <c r="Y237" s="8">
        <v>112.86</v>
      </c>
      <c r="Z237" s="9">
        <f t="shared" si="23"/>
        <v>112.86</v>
      </c>
      <c r="AA237" s="27"/>
      <c r="AB237" s="43"/>
    </row>
    <row r="238" spans="1:28" x14ac:dyDescent="0.25">
      <c r="A238" s="2" t="s">
        <v>472</v>
      </c>
      <c r="B238" s="2" t="s">
        <v>51</v>
      </c>
      <c r="C238" s="2">
        <v>15</v>
      </c>
      <c r="D238" s="2" t="s">
        <v>60</v>
      </c>
      <c r="E238" s="2" t="s">
        <v>57</v>
      </c>
      <c r="F238" s="2" t="s">
        <v>40</v>
      </c>
      <c r="G238" s="38" t="s">
        <v>1552</v>
      </c>
      <c r="H238" s="29">
        <v>17.001704804175802</v>
      </c>
      <c r="I238" s="29">
        <v>9.8980063029482697</v>
      </c>
      <c r="J238" s="29">
        <f t="shared" si="18"/>
        <v>9.9471974092705437</v>
      </c>
      <c r="K238" s="8">
        <v>1.48291849520289</v>
      </c>
      <c r="L238" s="32">
        <v>0</v>
      </c>
      <c r="M238" s="28">
        <v>1.0018982729649399</v>
      </c>
      <c r="N238" s="28">
        <v>0.99993054418288596</v>
      </c>
      <c r="O238" s="8">
        <v>39.963025517733371</v>
      </c>
      <c r="P238" s="9">
        <f t="shared" si="19"/>
        <v>39.96</v>
      </c>
      <c r="Q238" s="6">
        <f t="shared" si="20"/>
        <v>40.126873922356076</v>
      </c>
      <c r="R238" s="6">
        <f t="shared" si="21"/>
        <v>40.748840468152601</v>
      </c>
      <c r="S238" s="13">
        <f>R238*Index!$D$19</f>
        <v>50.068855629235998</v>
      </c>
      <c r="U238" s="8">
        <v>2.67493219749639</v>
      </c>
      <c r="V238" s="6">
        <f t="shared" si="22"/>
        <v>2.7163936465575844</v>
      </c>
      <c r="W238" s="6">
        <f>V238*Index!$H$23</f>
        <v>2.9252588517874258</v>
      </c>
      <c r="Y238" s="8">
        <v>52.99</v>
      </c>
      <c r="Z238" s="9">
        <f t="shared" si="23"/>
        <v>52.99</v>
      </c>
      <c r="AA238" s="27"/>
      <c r="AB238" s="43"/>
    </row>
    <row r="239" spans="1:28" x14ac:dyDescent="0.25">
      <c r="A239" s="2" t="s">
        <v>473</v>
      </c>
      <c r="B239" s="2" t="s">
        <v>51</v>
      </c>
      <c r="C239" s="2">
        <v>15</v>
      </c>
      <c r="D239" s="2" t="s">
        <v>61</v>
      </c>
      <c r="E239" s="2" t="s">
        <v>57</v>
      </c>
      <c r="F239" s="2" t="s">
        <v>40</v>
      </c>
      <c r="G239" s="38" t="s">
        <v>1552</v>
      </c>
      <c r="H239" s="29">
        <v>17.001704804175802</v>
      </c>
      <c r="I239" s="29">
        <v>14.298212657032799</v>
      </c>
      <c r="J239" s="29">
        <f t="shared" si="18"/>
        <v>14.856727547462953</v>
      </c>
      <c r="K239" s="8">
        <v>1.7720697395993601</v>
      </c>
      <c r="L239" s="32">
        <v>0</v>
      </c>
      <c r="M239" s="28">
        <v>1.01943797987828</v>
      </c>
      <c r="N239" s="28">
        <v>0.99843638686907399</v>
      </c>
      <c r="O239" s="8">
        <v>56.455363921412278</v>
      </c>
      <c r="P239" s="9">
        <f t="shared" si="19"/>
        <v>56.46</v>
      </c>
      <c r="Q239" s="6">
        <f t="shared" si="20"/>
        <v>56.68683091349007</v>
      </c>
      <c r="R239" s="6">
        <f t="shared" si="21"/>
        <v>57.565476792649172</v>
      </c>
      <c r="S239" s="13">
        <f>R239*Index!$D$19</f>
        <v>70.731768404843564</v>
      </c>
      <c r="U239" s="8">
        <v>3.0463162891820801</v>
      </c>
      <c r="V239" s="6">
        <f t="shared" si="22"/>
        <v>3.0935341916644026</v>
      </c>
      <c r="W239" s="6">
        <f>V239*Index!$H$23</f>
        <v>3.3313979691203479</v>
      </c>
      <c r="Y239" s="8">
        <v>74.06</v>
      </c>
      <c r="Z239" s="9">
        <f t="shared" si="23"/>
        <v>74.06</v>
      </c>
      <c r="AA239" s="27"/>
      <c r="AB239" s="43"/>
    </row>
    <row r="240" spans="1:28" x14ac:dyDescent="0.25">
      <c r="A240" s="2" t="s">
        <v>474</v>
      </c>
      <c r="B240" s="2" t="s">
        <v>51</v>
      </c>
      <c r="C240" s="2">
        <v>15</v>
      </c>
      <c r="D240" s="2" t="s">
        <v>62</v>
      </c>
      <c r="E240" s="2" t="s">
        <v>57</v>
      </c>
      <c r="F240" s="2" t="s">
        <v>40</v>
      </c>
      <c r="G240" s="38" t="s">
        <v>1552</v>
      </c>
      <c r="H240" s="29">
        <v>17.001704804175802</v>
      </c>
      <c r="I240" s="29">
        <v>17.97334307113</v>
      </c>
      <c r="J240" s="29">
        <f t="shared" si="18"/>
        <v>18.062007921655912</v>
      </c>
      <c r="K240" s="8">
        <v>1.8389836004909701</v>
      </c>
      <c r="L240" s="32">
        <v>0</v>
      </c>
      <c r="M240" s="28">
        <v>1.0301719497783299</v>
      </c>
      <c r="N240" s="28">
        <v>0.97317257470399998</v>
      </c>
      <c r="O240" s="8">
        <v>64.481592675131381</v>
      </c>
      <c r="P240" s="9">
        <f t="shared" si="19"/>
        <v>64.48</v>
      </c>
      <c r="Q240" s="6">
        <f t="shared" si="20"/>
        <v>64.745967205099419</v>
      </c>
      <c r="R240" s="6">
        <f t="shared" si="21"/>
        <v>65.749529696778467</v>
      </c>
      <c r="S240" s="13">
        <f>R240*Index!$D$19</f>
        <v>80.787665912875312</v>
      </c>
      <c r="U240" s="8">
        <v>3.2170549573063698</v>
      </c>
      <c r="V240" s="6">
        <f t="shared" si="22"/>
        <v>3.2669193091446189</v>
      </c>
      <c r="W240" s="6">
        <f>V240*Index!$H$23</f>
        <v>3.5181147766493166</v>
      </c>
      <c r="Y240" s="8">
        <v>84.31</v>
      </c>
      <c r="Z240" s="9">
        <f t="shared" si="23"/>
        <v>84.31</v>
      </c>
      <c r="AA240" s="27"/>
      <c r="AB240" s="43"/>
    </row>
    <row r="241" spans="1:28" x14ac:dyDescent="0.25">
      <c r="A241" s="2" t="s">
        <v>475</v>
      </c>
      <c r="B241" s="2" t="s">
        <v>51</v>
      </c>
      <c r="C241" s="2">
        <v>15</v>
      </c>
      <c r="D241" s="2" t="s">
        <v>63</v>
      </c>
      <c r="E241" s="2" t="s">
        <v>57</v>
      </c>
      <c r="F241" s="2" t="s">
        <v>40</v>
      </c>
      <c r="G241" s="38" t="s">
        <v>1552</v>
      </c>
      <c r="H241" s="29">
        <v>17.001704804175802</v>
      </c>
      <c r="I241" s="29">
        <v>22.316556458978901</v>
      </c>
      <c r="J241" s="29">
        <f t="shared" si="18"/>
        <v>23.954728583756435</v>
      </c>
      <c r="K241" s="8">
        <v>1.8344606200168601</v>
      </c>
      <c r="L241" s="32">
        <v>0</v>
      </c>
      <c r="M241" s="28">
        <v>1.05030031896777</v>
      </c>
      <c r="N241" s="28">
        <v>0.99177767572707798</v>
      </c>
      <c r="O241" s="8">
        <v>75.132964186505177</v>
      </c>
      <c r="P241" s="9">
        <f t="shared" si="19"/>
        <v>75.13</v>
      </c>
      <c r="Q241" s="6">
        <f t="shared" si="20"/>
        <v>75.441009339669847</v>
      </c>
      <c r="R241" s="6">
        <f t="shared" si="21"/>
        <v>76.610344984434732</v>
      </c>
      <c r="S241" s="13">
        <f>R241*Index!$D$19</f>
        <v>94.132550979689924</v>
      </c>
      <c r="U241" s="8">
        <v>3.0956917747165602</v>
      </c>
      <c r="V241" s="6">
        <f t="shared" si="22"/>
        <v>3.1436749972246671</v>
      </c>
      <c r="W241" s="6">
        <f>V241*Index!$H$23</f>
        <v>3.3853941325581447</v>
      </c>
      <c r="Y241" s="8">
        <v>97.52</v>
      </c>
      <c r="Z241" s="9">
        <f t="shared" si="23"/>
        <v>97.52</v>
      </c>
      <c r="AA241" s="27"/>
      <c r="AB241" s="43"/>
    </row>
    <row r="242" spans="1:28" x14ac:dyDescent="0.25">
      <c r="A242" s="2" t="s">
        <v>476</v>
      </c>
      <c r="B242" s="2" t="s">
        <v>51</v>
      </c>
      <c r="C242" s="2">
        <v>15</v>
      </c>
      <c r="D242" s="2" t="s">
        <v>1558</v>
      </c>
      <c r="E242" s="2" t="s">
        <v>57</v>
      </c>
      <c r="F242" s="2" t="s">
        <v>40</v>
      </c>
      <c r="G242" s="38" t="s">
        <v>1552</v>
      </c>
      <c r="H242" s="29">
        <v>17.001704804175802</v>
      </c>
      <c r="I242" s="29">
        <v>26.116072575870302</v>
      </c>
      <c r="J242" s="29">
        <f t="shared" si="18"/>
        <v>23.84243647706684</v>
      </c>
      <c r="K242" s="8">
        <v>1.85145447937592</v>
      </c>
      <c r="L242" s="32">
        <v>0</v>
      </c>
      <c r="M242" s="28">
        <v>1.0201453746065401</v>
      </c>
      <c r="N242" s="28">
        <v>0.92856292413944796</v>
      </c>
      <c r="O242" s="8">
        <v>75.621068331419693</v>
      </c>
      <c r="P242" s="9">
        <f t="shared" si="19"/>
        <v>75.62</v>
      </c>
      <c r="Q242" s="6">
        <f t="shared" si="20"/>
        <v>75.931114711578516</v>
      </c>
      <c r="R242" s="6">
        <f t="shared" si="21"/>
        <v>77.108046989607985</v>
      </c>
      <c r="S242" s="13">
        <f>R242*Index!$D$19</f>
        <v>94.744086659162249</v>
      </c>
      <c r="U242" s="8">
        <v>3.4672852664118898</v>
      </c>
      <c r="V242" s="6">
        <f t="shared" si="22"/>
        <v>3.5210281880412744</v>
      </c>
      <c r="W242" s="6">
        <f>V242*Index!$H$23</f>
        <v>3.791762246062385</v>
      </c>
      <c r="Y242" s="8">
        <v>98.54</v>
      </c>
      <c r="Z242" s="9">
        <f t="shared" si="23"/>
        <v>98.54</v>
      </c>
      <c r="AA242" s="27"/>
      <c r="AB242" s="43"/>
    </row>
    <row r="243" spans="1:28" x14ac:dyDescent="0.25">
      <c r="A243" s="2" t="s">
        <v>477</v>
      </c>
      <c r="B243" s="2" t="s">
        <v>51</v>
      </c>
      <c r="C243" s="2">
        <v>15</v>
      </c>
      <c r="D243" s="2" t="s">
        <v>1559</v>
      </c>
      <c r="E243" s="2" t="s">
        <v>57</v>
      </c>
      <c r="F243" s="2" t="s">
        <v>218</v>
      </c>
      <c r="G243" s="38" t="s">
        <v>1552</v>
      </c>
      <c r="H243" s="29">
        <v>17.001704804175802</v>
      </c>
      <c r="I243" s="29">
        <v>37.385318449573099</v>
      </c>
      <c r="J243" s="29">
        <f t="shared" si="18"/>
        <v>36.247336227007736</v>
      </c>
      <c r="K243" s="8">
        <v>1.8569099782944101</v>
      </c>
      <c r="L243" s="32">
        <v>0</v>
      </c>
      <c r="M243" s="28">
        <v>1.0024907725524199</v>
      </c>
      <c r="N243" s="28">
        <v>0.97664362079538503</v>
      </c>
      <c r="O243" s="8">
        <v>98.878675625413138</v>
      </c>
      <c r="P243" s="9">
        <f t="shared" si="19"/>
        <v>98.88</v>
      </c>
      <c r="Q243" s="6">
        <f t="shared" si="20"/>
        <v>99.284078195477335</v>
      </c>
      <c r="R243" s="6">
        <f t="shared" si="21"/>
        <v>100.82298140750724</v>
      </c>
      <c r="S243" s="13">
        <f>R243*Index!$D$19</f>
        <v>123.88306617330569</v>
      </c>
      <c r="U243" s="8">
        <v>4.3402789560319404</v>
      </c>
      <c r="V243" s="6">
        <f t="shared" si="22"/>
        <v>4.4075532798504353</v>
      </c>
      <c r="W243" s="6">
        <f>V243*Index!$H$23</f>
        <v>4.7464528062589348</v>
      </c>
      <c r="Y243" s="8">
        <v>128.63</v>
      </c>
      <c r="Z243" s="9">
        <f t="shared" si="23"/>
        <v>128.63</v>
      </c>
      <c r="AA243" s="27"/>
      <c r="AB243" s="43"/>
    </row>
    <row r="244" spans="1:28" x14ac:dyDescent="0.25">
      <c r="A244" s="2" t="s">
        <v>478</v>
      </c>
      <c r="B244" s="2" t="s">
        <v>51</v>
      </c>
      <c r="C244" s="2">
        <v>15</v>
      </c>
      <c r="D244" s="2" t="s">
        <v>1550</v>
      </c>
      <c r="E244" s="2" t="s">
        <v>57</v>
      </c>
      <c r="F244" s="2" t="s">
        <v>218</v>
      </c>
      <c r="G244" s="38" t="s">
        <v>1552</v>
      </c>
      <c r="H244" s="29">
        <v>17.001704804175802</v>
      </c>
      <c r="I244" s="29">
        <v>30.163099452225101</v>
      </c>
      <c r="J244" s="29">
        <f t="shared" si="18"/>
        <v>27.147902845220827</v>
      </c>
      <c r="K244" s="8">
        <v>1.7611774327483201</v>
      </c>
      <c r="L244" s="32">
        <v>0</v>
      </c>
      <c r="M244" s="28">
        <v>0.96803351909648205</v>
      </c>
      <c r="N244" s="28">
        <v>0.96698205942474402</v>
      </c>
      <c r="O244" s="8">
        <v>77.755292656809971</v>
      </c>
      <c r="P244" s="9">
        <f t="shared" si="19"/>
        <v>77.760000000000005</v>
      </c>
      <c r="Q244" s="6">
        <f t="shared" si="20"/>
        <v>78.074089356702885</v>
      </c>
      <c r="R244" s="6">
        <f t="shared" si="21"/>
        <v>79.284237741731786</v>
      </c>
      <c r="S244" s="13">
        <f>R244*Index!$D$19</f>
        <v>97.418012575530909</v>
      </c>
      <c r="U244" s="8">
        <v>4.1190287804834398</v>
      </c>
      <c r="V244" s="6">
        <f t="shared" si="22"/>
        <v>4.182873726580933</v>
      </c>
      <c r="W244" s="6">
        <f>V244*Index!$H$23</f>
        <v>4.5044975017138196</v>
      </c>
      <c r="Y244" s="8">
        <v>101.92</v>
      </c>
      <c r="Z244" s="9">
        <f t="shared" si="23"/>
        <v>101.92</v>
      </c>
      <c r="AA244" s="27"/>
      <c r="AB244" s="43"/>
    </row>
    <row r="245" spans="1:28" x14ac:dyDescent="0.25">
      <c r="A245" s="2" t="s">
        <v>479</v>
      </c>
      <c r="B245" s="2" t="s">
        <v>51</v>
      </c>
      <c r="C245" s="2">
        <v>15</v>
      </c>
      <c r="D245" s="2" t="s">
        <v>225</v>
      </c>
      <c r="E245" s="2" t="s">
        <v>57</v>
      </c>
      <c r="F245" s="2" t="s">
        <v>40</v>
      </c>
      <c r="G245" s="38" t="s">
        <v>1552</v>
      </c>
      <c r="H245" s="29">
        <v>17.001704804175802</v>
      </c>
      <c r="I245" s="29">
        <v>25.1324018603834</v>
      </c>
      <c r="J245" s="29">
        <f t="shared" si="18"/>
        <v>23.947978340587525</v>
      </c>
      <c r="K245" s="8">
        <v>2.0746636389816202</v>
      </c>
      <c r="L245" s="32">
        <v>1</v>
      </c>
      <c r="M245" s="28">
        <v>1.0379803665818901</v>
      </c>
      <c r="N245" s="28">
        <v>0.93632714984787502</v>
      </c>
      <c r="O245" s="8">
        <v>84.956818648258718</v>
      </c>
      <c r="P245" s="9">
        <f t="shared" si="19"/>
        <v>84.96</v>
      </c>
      <c r="Q245" s="6">
        <f t="shared" si="20"/>
        <v>85.305141604716582</v>
      </c>
      <c r="R245" s="6">
        <f t="shared" si="21"/>
        <v>86.627371299589697</v>
      </c>
      <c r="S245" s="13">
        <f>R245*Index!$D$19</f>
        <v>106.44065689499156</v>
      </c>
      <c r="U245" s="8">
        <v>4.20265992714807</v>
      </c>
      <c r="V245" s="6">
        <f t="shared" si="22"/>
        <v>4.2678011560188658</v>
      </c>
      <c r="W245" s="6">
        <f>V245*Index!$H$23</f>
        <v>4.5959550542808785</v>
      </c>
      <c r="Y245" s="8">
        <v>111.04</v>
      </c>
      <c r="Z245" s="9">
        <f t="shared" si="23"/>
        <v>111.04</v>
      </c>
      <c r="AA245" s="27"/>
      <c r="AB245" s="43"/>
    </row>
    <row r="246" spans="1:28" x14ac:dyDescent="0.25">
      <c r="A246" s="2" t="s">
        <v>480</v>
      </c>
      <c r="B246" s="2" t="s">
        <v>51</v>
      </c>
      <c r="C246" s="2">
        <v>15</v>
      </c>
      <c r="D246" s="2" t="s">
        <v>60</v>
      </c>
      <c r="E246" s="2" t="s">
        <v>58</v>
      </c>
      <c r="F246" s="2" t="s">
        <v>40</v>
      </c>
      <c r="G246" s="38" t="s">
        <v>1552</v>
      </c>
      <c r="H246" s="29">
        <v>17.001704804175802</v>
      </c>
      <c r="I246" s="29">
        <v>8.6016774100624893</v>
      </c>
      <c r="J246" s="29">
        <f t="shared" si="18"/>
        <v>8.6294636297263914</v>
      </c>
      <c r="K246" s="8">
        <v>1.75144670638897</v>
      </c>
      <c r="L246" s="32">
        <v>0</v>
      </c>
      <c r="M246" s="28">
        <v>1.0018982729649399</v>
      </c>
      <c r="N246" s="28">
        <v>0.99918852326348095</v>
      </c>
      <c r="O246" s="8">
        <v>44.891625534458669</v>
      </c>
      <c r="P246" s="9">
        <f t="shared" si="19"/>
        <v>44.89</v>
      </c>
      <c r="Q246" s="6">
        <f t="shared" si="20"/>
        <v>45.075681199149948</v>
      </c>
      <c r="R246" s="6">
        <f t="shared" si="21"/>
        <v>45.774354257736775</v>
      </c>
      <c r="S246" s="13">
        <f>R246*Index!$D$19</f>
        <v>56.243797578567793</v>
      </c>
      <c r="U246" s="8">
        <v>2.6743683523025199</v>
      </c>
      <c r="V246" s="6">
        <f t="shared" si="22"/>
        <v>2.7158210617632093</v>
      </c>
      <c r="W246" s="6">
        <f>V246*Index!$H$23</f>
        <v>2.9246422405903458</v>
      </c>
      <c r="Y246" s="8">
        <v>59.17</v>
      </c>
      <c r="Z246" s="9">
        <f t="shared" si="23"/>
        <v>59.17</v>
      </c>
      <c r="AA246" s="27"/>
      <c r="AB246" s="43"/>
    </row>
    <row r="247" spans="1:28" x14ac:dyDescent="0.25">
      <c r="A247" s="2" t="s">
        <v>481</v>
      </c>
      <c r="B247" s="2" t="s">
        <v>51</v>
      </c>
      <c r="C247" s="2">
        <v>15</v>
      </c>
      <c r="D247" s="2" t="s">
        <v>61</v>
      </c>
      <c r="E247" s="2" t="s">
        <v>58</v>
      </c>
      <c r="F247" s="2" t="s">
        <v>40</v>
      </c>
      <c r="G247" s="38" t="s">
        <v>1552</v>
      </c>
      <c r="H247" s="29">
        <v>17.001704804175802</v>
      </c>
      <c r="I247" s="29">
        <v>11.898835563608699</v>
      </c>
      <c r="J247" s="29">
        <f t="shared" si="18"/>
        <v>12.293287026518531</v>
      </c>
      <c r="K247" s="8">
        <v>2.0578318235603001</v>
      </c>
      <c r="L247" s="32">
        <v>0</v>
      </c>
      <c r="M247" s="28">
        <v>1.01943797987828</v>
      </c>
      <c r="N247" s="28">
        <v>0.99432099289545495</v>
      </c>
      <c r="O247" s="8">
        <v>60.284166460141812</v>
      </c>
      <c r="P247" s="9">
        <f t="shared" si="19"/>
        <v>60.28</v>
      </c>
      <c r="Q247" s="6">
        <f t="shared" si="20"/>
        <v>60.531331542628394</v>
      </c>
      <c r="R247" s="6">
        <f t="shared" si="21"/>
        <v>61.469567181539141</v>
      </c>
      <c r="S247" s="13">
        <f>R247*Index!$D$19</f>
        <v>75.528796634336189</v>
      </c>
      <c r="U247" s="8">
        <v>2.8111568998049199</v>
      </c>
      <c r="V247" s="6">
        <f t="shared" si="22"/>
        <v>2.8547298317518965</v>
      </c>
      <c r="W247" s="6">
        <f>V247*Index!$H$23</f>
        <v>3.0742317927214442</v>
      </c>
      <c r="Y247" s="8">
        <v>78.599999999999994</v>
      </c>
      <c r="Z247" s="9">
        <f t="shared" si="23"/>
        <v>78.599999999999994</v>
      </c>
      <c r="AA247" s="27"/>
      <c r="AB247" s="43"/>
    </row>
    <row r="248" spans="1:28" x14ac:dyDescent="0.25">
      <c r="A248" s="2" t="s">
        <v>482</v>
      </c>
      <c r="B248" s="2" t="s">
        <v>51</v>
      </c>
      <c r="C248" s="2">
        <v>15</v>
      </c>
      <c r="D248" s="2" t="s">
        <v>62</v>
      </c>
      <c r="E248" s="2" t="s">
        <v>58</v>
      </c>
      <c r="F248" s="2" t="s">
        <v>40</v>
      </c>
      <c r="G248" s="38" t="s">
        <v>1552</v>
      </c>
      <c r="H248" s="29">
        <v>17.001704804175802</v>
      </c>
      <c r="I248" s="29">
        <v>14.340074719312399</v>
      </c>
      <c r="J248" s="29">
        <f t="shared" si="18"/>
        <v>13.973616357131384</v>
      </c>
      <c r="K248" s="8">
        <v>2.0629829288416199</v>
      </c>
      <c r="L248" s="32">
        <v>0</v>
      </c>
      <c r="M248" s="28">
        <v>1.0301719497783299</v>
      </c>
      <c r="N248" s="28">
        <v>0.95936185443977395</v>
      </c>
      <c r="O248" s="8">
        <v>63.901558771163408</v>
      </c>
      <c r="P248" s="9">
        <f t="shared" si="19"/>
        <v>63.9</v>
      </c>
      <c r="Q248" s="6">
        <f t="shared" si="20"/>
        <v>64.163555162125178</v>
      </c>
      <c r="R248" s="6">
        <f t="shared" si="21"/>
        <v>65.158090267138121</v>
      </c>
      <c r="S248" s="13">
        <f>R248*Index!$D$19</f>
        <v>80.060953322384691</v>
      </c>
      <c r="U248" s="8">
        <v>2.8935920350242799</v>
      </c>
      <c r="V248" s="6">
        <f t="shared" si="22"/>
        <v>2.9384427115671565</v>
      </c>
      <c r="W248" s="6">
        <f>V248*Index!$H$23</f>
        <v>3.1643814081862494</v>
      </c>
      <c r="Y248" s="8">
        <v>83.23</v>
      </c>
      <c r="Z248" s="9">
        <f t="shared" si="23"/>
        <v>83.23</v>
      </c>
      <c r="AA248" s="27"/>
      <c r="AB248" s="43"/>
    </row>
    <row r="249" spans="1:28" x14ac:dyDescent="0.25">
      <c r="A249" s="2" t="s">
        <v>483</v>
      </c>
      <c r="B249" s="2" t="s">
        <v>51</v>
      </c>
      <c r="C249" s="2">
        <v>15</v>
      </c>
      <c r="D249" s="2" t="s">
        <v>63</v>
      </c>
      <c r="E249" s="2" t="s">
        <v>58</v>
      </c>
      <c r="F249" s="2" t="s">
        <v>40</v>
      </c>
      <c r="G249" s="38" t="s">
        <v>1552</v>
      </c>
      <c r="H249" s="29">
        <v>17.001704804175802</v>
      </c>
      <c r="I249" s="29">
        <v>17.308170512975501</v>
      </c>
      <c r="J249" s="29">
        <f t="shared" si="18"/>
        <v>18.733249519627563</v>
      </c>
      <c r="K249" s="8">
        <v>1.99640340970764</v>
      </c>
      <c r="L249" s="32">
        <v>0</v>
      </c>
      <c r="M249" s="28">
        <v>1.05030031896777</v>
      </c>
      <c r="N249" s="28">
        <v>0.99165497295876903</v>
      </c>
      <c r="O249" s="8">
        <v>71.341384657787586</v>
      </c>
      <c r="P249" s="9">
        <f t="shared" si="19"/>
        <v>71.34</v>
      </c>
      <c r="Q249" s="6">
        <f t="shared" si="20"/>
        <v>71.633884334884513</v>
      </c>
      <c r="R249" s="6">
        <f t="shared" si="21"/>
        <v>72.744209542075225</v>
      </c>
      <c r="S249" s="13">
        <f>R249*Index!$D$19</f>
        <v>89.382158696555933</v>
      </c>
      <c r="U249" s="8">
        <v>2.7268167819875302</v>
      </c>
      <c r="V249" s="6">
        <f t="shared" si="22"/>
        <v>2.7690824421083371</v>
      </c>
      <c r="W249" s="6">
        <f>V249*Index!$H$23</f>
        <v>2.981998921758573</v>
      </c>
      <c r="Y249" s="8">
        <v>92.36</v>
      </c>
      <c r="Z249" s="9">
        <f t="shared" si="23"/>
        <v>92.36</v>
      </c>
      <c r="AA249" s="27"/>
      <c r="AB249" s="43"/>
    </row>
    <row r="250" spans="1:28" x14ac:dyDescent="0.25">
      <c r="A250" s="2" t="s">
        <v>484</v>
      </c>
      <c r="B250" s="2" t="s">
        <v>51</v>
      </c>
      <c r="C250" s="2">
        <v>15</v>
      </c>
      <c r="D250" s="2" t="s">
        <v>1558</v>
      </c>
      <c r="E250" s="2" t="s">
        <v>58</v>
      </c>
      <c r="F250" s="2" t="s">
        <v>40</v>
      </c>
      <c r="G250" s="38" t="s">
        <v>1552</v>
      </c>
      <c r="H250" s="29">
        <v>17.001704804175802</v>
      </c>
      <c r="I250" s="29">
        <v>19.649334939423898</v>
      </c>
      <c r="J250" s="29">
        <f t="shared" si="18"/>
        <v>17.57296597474501</v>
      </c>
      <c r="K250" s="8">
        <v>2.00321240878153</v>
      </c>
      <c r="L250" s="32">
        <v>0</v>
      </c>
      <c r="M250" s="28">
        <v>1.0201453746065401</v>
      </c>
      <c r="N250" s="28">
        <v>0.92471880417852104</v>
      </c>
      <c r="O250" s="8">
        <v>69.260409533870344</v>
      </c>
      <c r="P250" s="9">
        <f t="shared" si="19"/>
        <v>69.260000000000005</v>
      </c>
      <c r="Q250" s="6">
        <f t="shared" si="20"/>
        <v>69.544377212959219</v>
      </c>
      <c r="R250" s="6">
        <f t="shared" si="21"/>
        <v>70.622315059760098</v>
      </c>
      <c r="S250" s="13">
        <f>R250*Index!$D$19</f>
        <v>86.774947613370841</v>
      </c>
      <c r="U250" s="8">
        <v>3.0174851709428401</v>
      </c>
      <c r="V250" s="6">
        <f t="shared" si="22"/>
        <v>3.0642561910924542</v>
      </c>
      <c r="W250" s="6">
        <f>V250*Index!$H$23</f>
        <v>3.2998687647856721</v>
      </c>
      <c r="Y250" s="8">
        <v>90.07</v>
      </c>
      <c r="Z250" s="9">
        <f t="shared" si="23"/>
        <v>90.07</v>
      </c>
      <c r="AA250" s="27"/>
      <c r="AB250" s="43"/>
    </row>
    <row r="251" spans="1:28" x14ac:dyDescent="0.25">
      <c r="A251" s="2" t="s">
        <v>485</v>
      </c>
      <c r="B251" s="2" t="s">
        <v>51</v>
      </c>
      <c r="C251" s="2">
        <v>15</v>
      </c>
      <c r="D251" s="2" t="s">
        <v>1559</v>
      </c>
      <c r="E251" s="2" t="s">
        <v>58</v>
      </c>
      <c r="F251" s="2" t="s">
        <v>218</v>
      </c>
      <c r="G251" s="38" t="s">
        <v>1552</v>
      </c>
      <c r="H251" s="29">
        <v>17.001704804175802</v>
      </c>
      <c r="I251" s="29">
        <v>31.141939361254298</v>
      </c>
      <c r="J251" s="29">
        <f t="shared" si="18"/>
        <v>29.300989884895266</v>
      </c>
      <c r="K251" s="8">
        <v>2.1055805790753501</v>
      </c>
      <c r="L251" s="32">
        <v>0</v>
      </c>
      <c r="M251" s="28">
        <v>1.0024907725524199</v>
      </c>
      <c r="N251" s="28">
        <v>0.95937174168022998</v>
      </c>
      <c r="O251" s="8">
        <v>97.494054696163772</v>
      </c>
      <c r="P251" s="9">
        <f t="shared" si="19"/>
        <v>97.49</v>
      </c>
      <c r="Q251" s="6">
        <f t="shared" si="20"/>
        <v>97.893780320418045</v>
      </c>
      <c r="R251" s="6">
        <f t="shared" si="21"/>
        <v>99.411133915384525</v>
      </c>
      <c r="S251" s="13">
        <f>R251*Index!$D$19</f>
        <v>122.14830298884553</v>
      </c>
      <c r="U251" s="8">
        <v>6.3402061522113504</v>
      </c>
      <c r="V251" s="6">
        <f t="shared" si="22"/>
        <v>6.4384793475706266</v>
      </c>
      <c r="W251" s="6">
        <f>V251*Index!$H$23</f>
        <v>6.9335380486549232</v>
      </c>
      <c r="Y251" s="8">
        <v>129.08000000000001</v>
      </c>
      <c r="Z251" s="9">
        <f t="shared" si="23"/>
        <v>129.08000000000001</v>
      </c>
      <c r="AA251" s="27"/>
      <c r="AB251" s="43"/>
    </row>
    <row r="252" spans="1:28" x14ac:dyDescent="0.25">
      <c r="A252" s="2" t="s">
        <v>486</v>
      </c>
      <c r="B252" s="2" t="s">
        <v>51</v>
      </c>
      <c r="C252" s="2">
        <v>15</v>
      </c>
      <c r="D252" s="2" t="s">
        <v>1550</v>
      </c>
      <c r="E252" s="2" t="s">
        <v>58</v>
      </c>
      <c r="F252" s="2" t="s">
        <v>218</v>
      </c>
      <c r="G252" s="38" t="s">
        <v>1552</v>
      </c>
      <c r="H252" s="29">
        <v>17.001704804175802</v>
      </c>
      <c r="I252" s="29">
        <v>24.7425994410717</v>
      </c>
      <c r="J252" s="29">
        <f t="shared" si="18"/>
        <v>21.269646798789559</v>
      </c>
      <c r="K252" s="8">
        <v>2.2509742251575999</v>
      </c>
      <c r="L252" s="32">
        <v>0</v>
      </c>
      <c r="M252" s="28">
        <v>0.96803351909648205</v>
      </c>
      <c r="N252" s="28">
        <v>0.94707893629011997</v>
      </c>
      <c r="O252" s="8">
        <v>86.147826020218929</v>
      </c>
      <c r="P252" s="9">
        <f t="shared" si="19"/>
        <v>86.15</v>
      </c>
      <c r="Q252" s="6">
        <f t="shared" si="20"/>
        <v>86.501032106901832</v>
      </c>
      <c r="R252" s="6">
        <f t="shared" si="21"/>
        <v>87.841798104558819</v>
      </c>
      <c r="S252" s="13">
        <f>R252*Index!$D$19</f>
        <v>107.93284562163265</v>
      </c>
      <c r="U252" s="8">
        <v>3.7304220069501999</v>
      </c>
      <c r="V252" s="6">
        <f t="shared" si="22"/>
        <v>3.7882435480579284</v>
      </c>
      <c r="W252" s="6">
        <f>V252*Index!$H$23</f>
        <v>4.0795239621203194</v>
      </c>
      <c r="Y252" s="8">
        <v>112.01</v>
      </c>
      <c r="Z252" s="9">
        <f t="shared" si="23"/>
        <v>112.01</v>
      </c>
      <c r="AA252" s="27"/>
      <c r="AB252" s="43"/>
    </row>
    <row r="253" spans="1:28" x14ac:dyDescent="0.25">
      <c r="A253" s="2" t="s">
        <v>487</v>
      </c>
      <c r="B253" s="2" t="s">
        <v>51</v>
      </c>
      <c r="C253" s="2">
        <v>15</v>
      </c>
      <c r="D253" s="2" t="s">
        <v>225</v>
      </c>
      <c r="E253" s="2" t="s">
        <v>58</v>
      </c>
      <c r="F253" s="2" t="s">
        <v>40</v>
      </c>
      <c r="G253" s="38" t="s">
        <v>1552</v>
      </c>
      <c r="H253" s="29">
        <v>17.001704804175802</v>
      </c>
      <c r="I253" s="29">
        <v>23.043011103089199</v>
      </c>
      <c r="J253" s="29">
        <f t="shared" si="18"/>
        <v>21.597873399230707</v>
      </c>
      <c r="K253" s="8">
        <v>2.3555020474448698</v>
      </c>
      <c r="L253" s="32">
        <v>1</v>
      </c>
      <c r="M253" s="28">
        <v>1.0379803665818901</v>
      </c>
      <c r="N253" s="28">
        <v>0.92864174626041396</v>
      </c>
      <c r="O253" s="8">
        <v>90.92138548863214</v>
      </c>
      <c r="P253" s="9">
        <f t="shared" si="19"/>
        <v>90.92</v>
      </c>
      <c r="Q253" s="6">
        <f t="shared" si="20"/>
        <v>91.29416316913553</v>
      </c>
      <c r="R253" s="6">
        <f t="shared" si="21"/>
        <v>92.709222698257136</v>
      </c>
      <c r="S253" s="13">
        <f>R253*Index!$D$19</f>
        <v>113.9135404455392</v>
      </c>
      <c r="U253" s="8">
        <v>3.9618628428879101</v>
      </c>
      <c r="V253" s="6">
        <f t="shared" si="22"/>
        <v>4.0232717169526726</v>
      </c>
      <c r="W253" s="6">
        <f>V253*Index!$H$23</f>
        <v>4.3326235938139863</v>
      </c>
      <c r="Y253" s="8">
        <v>118.25</v>
      </c>
      <c r="Z253" s="9">
        <f t="shared" si="23"/>
        <v>118.25</v>
      </c>
      <c r="AA253" s="27"/>
      <c r="AB253" s="43"/>
    </row>
    <row r="254" spans="1:28" x14ac:dyDescent="0.25">
      <c r="A254" s="2" t="s">
        <v>488</v>
      </c>
      <c r="B254" s="2" t="s">
        <v>51</v>
      </c>
      <c r="C254" s="2">
        <v>15</v>
      </c>
      <c r="D254" s="2" t="s">
        <v>60</v>
      </c>
      <c r="E254" s="2" t="s">
        <v>59</v>
      </c>
      <c r="F254" s="2" t="s">
        <v>40</v>
      </c>
      <c r="G254" s="38" t="s">
        <v>1552</v>
      </c>
      <c r="H254" s="29">
        <v>17.001704804175802</v>
      </c>
      <c r="I254" s="29">
        <v>8.5048804623111298</v>
      </c>
      <c r="J254" s="29">
        <f t="shared" si="18"/>
        <v>8.4797515687587435</v>
      </c>
      <c r="K254" s="8">
        <v>1.26336143529088</v>
      </c>
      <c r="L254" s="32">
        <v>1</v>
      </c>
      <c r="M254" s="28">
        <v>1.0018982729649399</v>
      </c>
      <c r="N254" s="28">
        <v>0.99712199788443401</v>
      </c>
      <c r="O254" s="8">
        <v>32.192289296612415</v>
      </c>
      <c r="P254" s="9">
        <f t="shared" si="19"/>
        <v>32.19</v>
      </c>
      <c r="Q254" s="6">
        <f t="shared" si="20"/>
        <v>32.324277682728528</v>
      </c>
      <c r="R254" s="6">
        <f t="shared" si="21"/>
        <v>32.825303986810823</v>
      </c>
      <c r="S254" s="13">
        <f>R254*Index!$D$19</f>
        <v>40.333059478978768</v>
      </c>
      <c r="U254" s="8">
        <v>2.6649142158627299</v>
      </c>
      <c r="V254" s="6">
        <f t="shared" si="22"/>
        <v>2.7062203862086025</v>
      </c>
      <c r="W254" s="6">
        <f>V254*Index!$H$23</f>
        <v>2.9143033630919231</v>
      </c>
      <c r="Y254" s="8">
        <v>43.25</v>
      </c>
      <c r="Z254" s="9">
        <f t="shared" si="23"/>
        <v>43.25</v>
      </c>
      <c r="AA254" s="27"/>
      <c r="AB254" s="43"/>
    </row>
    <row r="255" spans="1:28" x14ac:dyDescent="0.25">
      <c r="A255" s="2" t="s">
        <v>489</v>
      </c>
      <c r="B255" s="2" t="s">
        <v>51</v>
      </c>
      <c r="C255" s="2">
        <v>15</v>
      </c>
      <c r="D255" s="2" t="s">
        <v>61</v>
      </c>
      <c r="E255" s="2" t="s">
        <v>59</v>
      </c>
      <c r="F255" s="2" t="s">
        <v>40</v>
      </c>
      <c r="G255" s="38" t="s">
        <v>1552</v>
      </c>
      <c r="H255" s="29">
        <v>17.001704804175802</v>
      </c>
      <c r="I255" s="29">
        <v>12.206284518345701</v>
      </c>
      <c r="J255" s="29">
        <f t="shared" si="18"/>
        <v>12.356021488975781</v>
      </c>
      <c r="K255" s="8">
        <v>1.5217772529945199</v>
      </c>
      <c r="L255" s="32">
        <v>0</v>
      </c>
      <c r="M255" s="28">
        <v>1.01943797987828</v>
      </c>
      <c r="N255" s="28">
        <v>0.98596147643975096</v>
      </c>
      <c r="O255" s="8">
        <v>44.675920072557133</v>
      </c>
      <c r="P255" s="9">
        <f t="shared" si="19"/>
        <v>44.68</v>
      </c>
      <c r="Q255" s="6">
        <f t="shared" si="20"/>
        <v>44.859091344854619</v>
      </c>
      <c r="R255" s="6">
        <f t="shared" si="21"/>
        <v>45.554407260699868</v>
      </c>
      <c r="S255" s="13">
        <f>R255*Index!$D$19</f>
        <v>55.97354462623332</v>
      </c>
      <c r="U255" s="8">
        <v>3.0627487304043299</v>
      </c>
      <c r="V255" s="6">
        <f t="shared" si="22"/>
        <v>3.1102213357255972</v>
      </c>
      <c r="W255" s="6">
        <f>V255*Index!$H$23</f>
        <v>3.3493681981178729</v>
      </c>
      <c r="Y255" s="8">
        <v>59.32</v>
      </c>
      <c r="Z255" s="9">
        <f t="shared" si="23"/>
        <v>59.32</v>
      </c>
      <c r="AA255" s="27"/>
      <c r="AB255" s="43"/>
    </row>
    <row r="256" spans="1:28" x14ac:dyDescent="0.25">
      <c r="A256" s="2" t="s">
        <v>490</v>
      </c>
      <c r="B256" s="2" t="s">
        <v>51</v>
      </c>
      <c r="C256" s="2">
        <v>15</v>
      </c>
      <c r="D256" s="2" t="s">
        <v>62</v>
      </c>
      <c r="E256" s="2" t="s">
        <v>59</v>
      </c>
      <c r="F256" s="2" t="s">
        <v>40</v>
      </c>
      <c r="G256" s="38" t="s">
        <v>1552</v>
      </c>
      <c r="H256" s="29">
        <v>17.001704804175802</v>
      </c>
      <c r="I256" s="29">
        <v>15.2436003789044</v>
      </c>
      <c r="J256" s="29">
        <f t="shared" si="18"/>
        <v>14.9060377552948</v>
      </c>
      <c r="K256" s="8">
        <v>1.6008509563523601</v>
      </c>
      <c r="L256" s="32">
        <v>0</v>
      </c>
      <c r="M256" s="28">
        <v>1.0301719497783299</v>
      </c>
      <c r="N256" s="28">
        <v>0.96054975884865401</v>
      </c>
      <c r="O256" s="8">
        <v>51.079540191373574</v>
      </c>
      <c r="P256" s="9">
        <f t="shared" si="19"/>
        <v>51.08</v>
      </c>
      <c r="Q256" s="6">
        <f t="shared" si="20"/>
        <v>51.288966306158208</v>
      </c>
      <c r="R256" s="6">
        <f t="shared" si="21"/>
        <v>52.083945283903667</v>
      </c>
      <c r="S256" s="13">
        <f>R256*Index!$D$19</f>
        <v>63.99650903094831</v>
      </c>
      <c r="U256" s="8">
        <v>3.0383965803128898</v>
      </c>
      <c r="V256" s="6">
        <f t="shared" si="22"/>
        <v>3.08549172730774</v>
      </c>
      <c r="W256" s="6">
        <f>V256*Index!$H$23</f>
        <v>3.3227371146527616</v>
      </c>
      <c r="Y256" s="8">
        <v>67.319999999999993</v>
      </c>
      <c r="Z256" s="9">
        <f t="shared" si="23"/>
        <v>67.319999999999993</v>
      </c>
      <c r="AA256" s="27"/>
      <c r="AB256" s="43"/>
    </row>
    <row r="257" spans="1:28" x14ac:dyDescent="0.25">
      <c r="A257" s="2" t="s">
        <v>491</v>
      </c>
      <c r="B257" s="2" t="s">
        <v>51</v>
      </c>
      <c r="C257" s="2">
        <v>15</v>
      </c>
      <c r="D257" s="2" t="s">
        <v>63</v>
      </c>
      <c r="E257" s="2" t="s">
        <v>59</v>
      </c>
      <c r="F257" s="2" t="s">
        <v>40</v>
      </c>
      <c r="G257" s="38" t="s">
        <v>1552</v>
      </c>
      <c r="H257" s="29">
        <v>17.001704804175802</v>
      </c>
      <c r="I257" s="29">
        <v>18.841597170141501</v>
      </c>
      <c r="J257" s="29">
        <f t="shared" si="18"/>
        <v>20.523828535005023</v>
      </c>
      <c r="K257" s="8">
        <v>1.6133897658630501</v>
      </c>
      <c r="L257" s="32">
        <v>0</v>
      </c>
      <c r="M257" s="28">
        <v>1.05030031896777</v>
      </c>
      <c r="N257" s="28">
        <v>0.99679388473945896</v>
      </c>
      <c r="O257" s="8">
        <v>60.543311447986639</v>
      </c>
      <c r="P257" s="9">
        <f t="shared" si="19"/>
        <v>60.54</v>
      </c>
      <c r="Q257" s="6">
        <f t="shared" si="20"/>
        <v>60.791539024923381</v>
      </c>
      <c r="R257" s="6">
        <f t="shared" si="21"/>
        <v>61.733807879809696</v>
      </c>
      <c r="S257" s="13">
        <f>R257*Index!$D$19</f>
        <v>75.853474078432228</v>
      </c>
      <c r="U257" s="8">
        <v>2.9052088081856202</v>
      </c>
      <c r="V257" s="6">
        <f t="shared" si="22"/>
        <v>2.9502395447124976</v>
      </c>
      <c r="W257" s="6">
        <f>V257*Index!$H$23</f>
        <v>3.1770853072051568</v>
      </c>
      <c r="Y257" s="8">
        <v>79.03</v>
      </c>
      <c r="Z257" s="9">
        <f t="shared" si="23"/>
        <v>79.03</v>
      </c>
      <c r="AA257" s="27"/>
      <c r="AB257" s="43"/>
    </row>
    <row r="258" spans="1:28" x14ac:dyDescent="0.25">
      <c r="A258" s="2" t="s">
        <v>492</v>
      </c>
      <c r="B258" s="2" t="s">
        <v>51</v>
      </c>
      <c r="C258" s="2">
        <v>15</v>
      </c>
      <c r="D258" s="2" t="s">
        <v>1558</v>
      </c>
      <c r="E258" s="2" t="s">
        <v>59</v>
      </c>
      <c r="F258" s="2" t="s">
        <v>40</v>
      </c>
      <c r="G258" s="38" t="s">
        <v>1552</v>
      </c>
      <c r="H258" s="29">
        <v>17.001704804175802</v>
      </c>
      <c r="I258" s="29">
        <v>21.939969839868201</v>
      </c>
      <c r="J258" s="29">
        <f t="shared" si="18"/>
        <v>19.138016210454246</v>
      </c>
      <c r="K258" s="8">
        <v>1.61585884481968</v>
      </c>
      <c r="L258" s="32">
        <v>0</v>
      </c>
      <c r="M258" s="28">
        <v>1.0201453746065401</v>
      </c>
      <c r="N258" s="28">
        <v>0.90972076293665205</v>
      </c>
      <c r="O258" s="8">
        <v>58.396687850805712</v>
      </c>
      <c r="P258" s="9">
        <f t="shared" si="19"/>
        <v>58.4</v>
      </c>
      <c r="Q258" s="6">
        <f t="shared" si="20"/>
        <v>58.636114270994014</v>
      </c>
      <c r="R258" s="6">
        <f t="shared" si="21"/>
        <v>59.544974042194426</v>
      </c>
      <c r="S258" s="13">
        <f>R258*Index!$D$19</f>
        <v>73.164013368560049</v>
      </c>
      <c r="U258" s="8">
        <v>2.9613016055318102</v>
      </c>
      <c r="V258" s="6">
        <f t="shared" si="22"/>
        <v>3.0072017804175535</v>
      </c>
      <c r="W258" s="6">
        <f>V258*Index!$H$23</f>
        <v>3.2384274048149715</v>
      </c>
      <c r="Y258" s="8">
        <v>76.400000000000006</v>
      </c>
      <c r="Z258" s="9">
        <f t="shared" si="23"/>
        <v>76.400000000000006</v>
      </c>
      <c r="AA258" s="27"/>
      <c r="AB258" s="43"/>
    </row>
    <row r="259" spans="1:28" x14ac:dyDescent="0.25">
      <c r="A259" s="2" t="s">
        <v>493</v>
      </c>
      <c r="B259" s="2" t="s">
        <v>51</v>
      </c>
      <c r="C259" s="2">
        <v>15</v>
      </c>
      <c r="D259" s="2" t="s">
        <v>1559</v>
      </c>
      <c r="E259" s="2" t="s">
        <v>59</v>
      </c>
      <c r="F259" s="2" t="s">
        <v>218</v>
      </c>
      <c r="G259" s="38" t="s">
        <v>1552</v>
      </c>
      <c r="H259" s="29">
        <v>17.001704804175802</v>
      </c>
      <c r="I259" s="29">
        <v>31.9203152988628</v>
      </c>
      <c r="J259" s="29">
        <f t="shared" ref="J259:J322" si="24">(H259+I259)*M259*N259-H259</f>
        <v>31.2950898047729</v>
      </c>
      <c r="K259" s="8">
        <v>1.5532060502087901</v>
      </c>
      <c r="L259" s="32">
        <v>0</v>
      </c>
      <c r="M259" s="28">
        <v>1.0024907725524199</v>
      </c>
      <c r="N259" s="28">
        <v>0.984767126611653</v>
      </c>
      <c r="O259" s="8">
        <v>75.014873592310138</v>
      </c>
      <c r="P259" s="9">
        <f t="shared" ref="P259:P322" si="25">ROUND(K259*SUM(H259:I259)*M259*$N259,2)</f>
        <v>75.010000000000005</v>
      </c>
      <c r="Q259" s="6">
        <f t="shared" ref="Q259:Q322" si="26">O259*(1.0041)</f>
        <v>75.32243457403861</v>
      </c>
      <c r="R259" s="6">
        <f t="shared" ref="R259:R322" si="27">Q259*(1.0155)</f>
        <v>76.489932309936208</v>
      </c>
      <c r="S259" s="13">
        <f>R259*Index!$D$19</f>
        <v>93.984597694488883</v>
      </c>
      <c r="U259" s="8">
        <v>4.2738148130056004</v>
      </c>
      <c r="V259" s="6">
        <f t="shared" ref="V259:V322" si="28">U259*(1.0155)</f>
        <v>4.3400589426071878</v>
      </c>
      <c r="W259" s="6">
        <f>V259*Index!$H$23</f>
        <v>4.6737687872410927</v>
      </c>
      <c r="Y259" s="8">
        <v>98.66</v>
      </c>
      <c r="Z259" s="9">
        <f t="shared" ref="Z259:Z322" si="29">ROUND(S259+W259,2)</f>
        <v>98.66</v>
      </c>
      <c r="AA259" s="27"/>
      <c r="AB259" s="43"/>
    </row>
    <row r="260" spans="1:28" x14ac:dyDescent="0.25">
      <c r="A260" s="2" t="s">
        <v>494</v>
      </c>
      <c r="B260" s="2" t="s">
        <v>51</v>
      </c>
      <c r="C260" s="2">
        <v>15</v>
      </c>
      <c r="D260" s="2" t="s">
        <v>1550</v>
      </c>
      <c r="E260" s="2" t="s">
        <v>59</v>
      </c>
      <c r="F260" s="2" t="s">
        <v>218</v>
      </c>
      <c r="G260" s="38" t="s">
        <v>1552</v>
      </c>
      <c r="H260" s="29">
        <v>17.001704804175802</v>
      </c>
      <c r="I260" s="29">
        <v>25.6931627524859</v>
      </c>
      <c r="J260" s="29">
        <f t="shared" si="24"/>
        <v>19.941072922791548</v>
      </c>
      <c r="K260" s="8">
        <v>1.6121571827980801</v>
      </c>
      <c r="L260" s="32">
        <v>0</v>
      </c>
      <c r="M260" s="28">
        <v>0.96803351909648205</v>
      </c>
      <c r="N260" s="28">
        <v>0.89384760499565696</v>
      </c>
      <c r="O260" s="8">
        <v>59.557564465043328</v>
      </c>
      <c r="P260" s="9">
        <f t="shared" si="25"/>
        <v>59.56</v>
      </c>
      <c r="Q260" s="6">
        <f t="shared" si="26"/>
        <v>59.801750479350005</v>
      </c>
      <c r="R260" s="6">
        <f t="shared" si="27"/>
        <v>60.728677611779936</v>
      </c>
      <c r="S260" s="13">
        <f>R260*Index!$D$19</f>
        <v>74.618451886380171</v>
      </c>
      <c r="U260" s="8">
        <v>3.7230684844048798</v>
      </c>
      <c r="V260" s="6">
        <f t="shared" si="28"/>
        <v>3.7807760459131559</v>
      </c>
      <c r="W260" s="6">
        <f>V260*Index!$H$23</f>
        <v>4.0714822790684471</v>
      </c>
      <c r="Y260" s="8">
        <v>78.69</v>
      </c>
      <c r="Z260" s="9">
        <f t="shared" si="29"/>
        <v>78.69</v>
      </c>
      <c r="AA260" s="27"/>
      <c r="AB260" s="43"/>
    </row>
    <row r="261" spans="1:28" x14ac:dyDescent="0.25">
      <c r="A261" s="2" t="s">
        <v>495</v>
      </c>
      <c r="B261" s="2" t="s">
        <v>51</v>
      </c>
      <c r="C261" s="2">
        <v>15</v>
      </c>
      <c r="D261" s="2" t="s">
        <v>225</v>
      </c>
      <c r="E261" s="2" t="s">
        <v>59</v>
      </c>
      <c r="F261" s="2" t="s">
        <v>40</v>
      </c>
      <c r="G261" s="38" t="s">
        <v>1552</v>
      </c>
      <c r="H261" s="29">
        <v>17.001704804175802</v>
      </c>
      <c r="I261" s="29">
        <v>21.762057285027101</v>
      </c>
      <c r="J261" s="29">
        <f t="shared" si="24"/>
        <v>19.197175474584192</v>
      </c>
      <c r="K261" s="8">
        <v>1.89683875594775</v>
      </c>
      <c r="L261" s="32">
        <v>1</v>
      </c>
      <c r="M261" s="28">
        <v>1.0379803665818901</v>
      </c>
      <c r="N261" s="28">
        <v>0.89966345316959795</v>
      </c>
      <c r="O261" s="8">
        <v>68.663439034664606</v>
      </c>
      <c r="P261" s="9">
        <f t="shared" si="25"/>
        <v>68.66</v>
      </c>
      <c r="Q261" s="6">
        <f t="shared" si="26"/>
        <v>68.944959134706735</v>
      </c>
      <c r="R261" s="6">
        <f t="shared" si="27"/>
        <v>70.01360600129469</v>
      </c>
      <c r="S261" s="13">
        <f>R261*Index!$D$19</f>
        <v>86.02701550982222</v>
      </c>
      <c r="U261" s="8">
        <v>3.6117392460908699</v>
      </c>
      <c r="V261" s="6">
        <f t="shared" si="28"/>
        <v>3.6677212044052787</v>
      </c>
      <c r="W261" s="6">
        <f>V261*Index!$H$23</f>
        <v>3.9497345801377528</v>
      </c>
      <c r="Y261" s="8">
        <v>89.98</v>
      </c>
      <c r="Z261" s="9">
        <f t="shared" si="29"/>
        <v>89.98</v>
      </c>
      <c r="AA261" s="27"/>
      <c r="AB261" s="43"/>
    </row>
    <row r="262" spans="1:28" x14ac:dyDescent="0.25">
      <c r="A262" s="2" t="s">
        <v>496</v>
      </c>
      <c r="B262" s="2" t="s">
        <v>0</v>
      </c>
      <c r="C262" s="2">
        <v>30</v>
      </c>
      <c r="D262" s="2" t="s">
        <v>60</v>
      </c>
      <c r="E262" s="2" t="s">
        <v>52</v>
      </c>
      <c r="F262" s="2" t="s">
        <v>40</v>
      </c>
      <c r="G262" s="38" t="s">
        <v>1552</v>
      </c>
      <c r="H262" s="29">
        <v>31.522159720798399</v>
      </c>
      <c r="I262" s="29">
        <v>24.0883602765593</v>
      </c>
      <c r="J262" s="29">
        <f t="shared" si="24"/>
        <v>24.193924223236536</v>
      </c>
      <c r="K262" s="8">
        <v>1.2587502235454899</v>
      </c>
      <c r="L262" s="32">
        <v>1</v>
      </c>
      <c r="M262" s="28">
        <v>1.0018982729649399</v>
      </c>
      <c r="N262" s="28">
        <v>1</v>
      </c>
      <c r="O262" s="8">
        <v>70.1326331196328</v>
      </c>
      <c r="P262" s="9">
        <f t="shared" si="25"/>
        <v>70.13</v>
      </c>
      <c r="Q262" s="6">
        <f t="shared" si="26"/>
        <v>70.420176915423298</v>
      </c>
      <c r="R262" s="6">
        <f t="shared" si="27"/>
        <v>71.511689657612365</v>
      </c>
      <c r="S262" s="13">
        <f>R262*Index!$D$19</f>
        <v>87.867738667756242</v>
      </c>
      <c r="U262" s="8">
        <v>5.9788121827146696</v>
      </c>
      <c r="V262" s="6">
        <f t="shared" si="28"/>
        <v>6.0714837715467471</v>
      </c>
      <c r="W262" s="6">
        <f>V262*Index!$H$23</f>
        <v>6.5383239534183328</v>
      </c>
      <c r="Y262" s="8">
        <v>94.41</v>
      </c>
      <c r="Z262" s="9">
        <f t="shared" si="29"/>
        <v>94.41</v>
      </c>
      <c r="AA262" s="27"/>
      <c r="AB262" s="42"/>
    </row>
    <row r="263" spans="1:28" x14ac:dyDescent="0.25">
      <c r="A263" s="2" t="s">
        <v>497</v>
      </c>
      <c r="B263" s="2" t="s">
        <v>0</v>
      </c>
      <c r="C263" s="2">
        <v>30</v>
      </c>
      <c r="D263" s="2" t="s">
        <v>61</v>
      </c>
      <c r="E263" s="2" t="s">
        <v>52</v>
      </c>
      <c r="F263" s="2" t="s">
        <v>40</v>
      </c>
      <c r="G263" s="38" t="s">
        <v>1552</v>
      </c>
      <c r="H263" s="29">
        <v>31.522159720798399</v>
      </c>
      <c r="I263" s="29">
        <v>36.278777003964898</v>
      </c>
      <c r="J263" s="29">
        <f t="shared" si="24"/>
        <v>37.596690247749379</v>
      </c>
      <c r="K263" s="8">
        <v>1.53565477916352</v>
      </c>
      <c r="L263" s="32">
        <v>0</v>
      </c>
      <c r="M263" s="28">
        <v>1.01943797987828</v>
      </c>
      <c r="N263" s="28">
        <v>1</v>
      </c>
      <c r="O263" s="8">
        <v>106.142692284487</v>
      </c>
      <c r="P263" s="9">
        <f t="shared" si="25"/>
        <v>106.14</v>
      </c>
      <c r="Q263" s="6">
        <f t="shared" si="26"/>
        <v>106.5778773228534</v>
      </c>
      <c r="R263" s="6">
        <f t="shared" si="27"/>
        <v>108.22983442135764</v>
      </c>
      <c r="S263" s="13">
        <f>R263*Index!$D$19</f>
        <v>132.98400376948806</v>
      </c>
      <c r="U263" s="8">
        <v>6.6445030666276796</v>
      </c>
      <c r="V263" s="6">
        <f t="shared" si="28"/>
        <v>6.7474928641604093</v>
      </c>
      <c r="W263" s="6">
        <f>V263*Index!$H$23</f>
        <v>7.2663118076687425</v>
      </c>
      <c r="Y263" s="8">
        <v>140.25</v>
      </c>
      <c r="Z263" s="9">
        <f t="shared" si="29"/>
        <v>140.25</v>
      </c>
      <c r="AA263" s="27"/>
      <c r="AB263" s="42"/>
    </row>
    <row r="264" spans="1:28" x14ac:dyDescent="0.25">
      <c r="A264" s="2" t="s">
        <v>498</v>
      </c>
      <c r="B264" s="2" t="s">
        <v>0</v>
      </c>
      <c r="C264" s="2">
        <v>30</v>
      </c>
      <c r="D264" s="2" t="s">
        <v>62</v>
      </c>
      <c r="E264" s="2" t="s">
        <v>52</v>
      </c>
      <c r="F264" s="2" t="s">
        <v>40</v>
      </c>
      <c r="G264" s="38" t="s">
        <v>1552</v>
      </c>
      <c r="H264" s="29">
        <v>31.522159720798399</v>
      </c>
      <c r="I264" s="29">
        <v>47.664322436915</v>
      </c>
      <c r="J264" s="29">
        <f t="shared" si="24"/>
        <v>50.053532999700153</v>
      </c>
      <c r="K264" s="8">
        <v>1.63822086325829</v>
      </c>
      <c r="L264" s="32">
        <v>0</v>
      </c>
      <c r="M264" s="28">
        <v>1.0301719497783299</v>
      </c>
      <c r="N264" s="28">
        <v>1</v>
      </c>
      <c r="O264" s="8">
        <v>133.63900174946801</v>
      </c>
      <c r="P264" s="9">
        <f t="shared" si="25"/>
        <v>133.63999999999999</v>
      </c>
      <c r="Q264" s="6">
        <f t="shared" si="26"/>
        <v>134.18692165664083</v>
      </c>
      <c r="R264" s="6">
        <f t="shared" si="27"/>
        <v>136.26681894231876</v>
      </c>
      <c r="S264" s="13">
        <f>R264*Index!$D$19</f>
        <v>167.43356636149005</v>
      </c>
      <c r="U264" s="8">
        <v>7.6981719875466901</v>
      </c>
      <c r="V264" s="6">
        <f t="shared" si="28"/>
        <v>7.8174936533536643</v>
      </c>
      <c r="W264" s="6">
        <f>V264*Index!$H$23</f>
        <v>8.4185856262935594</v>
      </c>
      <c r="Y264" s="8">
        <v>175.85</v>
      </c>
      <c r="Z264" s="9">
        <f t="shared" si="29"/>
        <v>175.85</v>
      </c>
      <c r="AA264" s="27"/>
      <c r="AB264" s="42"/>
    </row>
    <row r="265" spans="1:28" x14ac:dyDescent="0.25">
      <c r="A265" s="2" t="s">
        <v>499</v>
      </c>
      <c r="B265" s="2" t="s">
        <v>0</v>
      </c>
      <c r="C265" s="2">
        <v>30</v>
      </c>
      <c r="D265" s="2" t="s">
        <v>63</v>
      </c>
      <c r="E265" s="2" t="s">
        <v>52</v>
      </c>
      <c r="F265" s="2" t="s">
        <v>40</v>
      </c>
      <c r="G265" s="38" t="s">
        <v>1552</v>
      </c>
      <c r="H265" s="29">
        <v>31.522159720798399</v>
      </c>
      <c r="I265" s="29">
        <v>61.104312410578402</v>
      </c>
      <c r="J265" s="29">
        <f t="shared" si="24"/>
        <v>65.763453503645906</v>
      </c>
      <c r="K265" s="8">
        <v>1.7227046512587001</v>
      </c>
      <c r="L265" s="32">
        <v>0</v>
      </c>
      <c r="M265" s="28">
        <v>1.05030031896777</v>
      </c>
      <c r="N265" s="28">
        <v>1</v>
      </c>
      <c r="O265" s="8">
        <v>167.59437840230399</v>
      </c>
      <c r="P265" s="9">
        <f t="shared" si="25"/>
        <v>167.59</v>
      </c>
      <c r="Q265" s="6">
        <f t="shared" si="26"/>
        <v>168.28151535375343</v>
      </c>
      <c r="R265" s="6">
        <f t="shared" si="27"/>
        <v>170.88987884173662</v>
      </c>
      <c r="S265" s="13">
        <f>R265*Index!$D$19</f>
        <v>209.97556185461812</v>
      </c>
      <c r="U265" s="8">
        <v>7.7599521251709698</v>
      </c>
      <c r="V265" s="6">
        <f t="shared" si="28"/>
        <v>7.8802313831111199</v>
      </c>
      <c r="W265" s="6">
        <f>V265*Index!$H$23</f>
        <v>8.4861472993031466</v>
      </c>
      <c r="Y265" s="8">
        <v>218.46</v>
      </c>
      <c r="Z265" s="9">
        <f t="shared" si="29"/>
        <v>218.46</v>
      </c>
      <c r="AA265" s="27"/>
      <c r="AB265" s="42"/>
    </row>
    <row r="266" spans="1:28" x14ac:dyDescent="0.25">
      <c r="A266" s="2" t="s">
        <v>500</v>
      </c>
      <c r="B266" s="2" t="s">
        <v>0</v>
      </c>
      <c r="C266" s="2">
        <v>30</v>
      </c>
      <c r="D266" s="2" t="s">
        <v>1558</v>
      </c>
      <c r="E266" s="2" t="s">
        <v>52</v>
      </c>
      <c r="F266" s="2" t="s">
        <v>40</v>
      </c>
      <c r="G266" s="38" t="s">
        <v>1552</v>
      </c>
      <c r="H266" s="29">
        <v>31.522159720798399</v>
      </c>
      <c r="I266" s="29">
        <v>74.166617023659995</v>
      </c>
      <c r="J266" s="29">
        <f t="shared" si="24"/>
        <v>76.295757022884089</v>
      </c>
      <c r="K266" s="8">
        <v>1.7219519439596001</v>
      </c>
      <c r="L266" s="32">
        <v>0</v>
      </c>
      <c r="M266" s="28">
        <v>1.0201453746065401</v>
      </c>
      <c r="N266" s="28">
        <v>1</v>
      </c>
      <c r="O266" s="8">
        <v>185.657271330459</v>
      </c>
      <c r="P266" s="9">
        <f t="shared" si="25"/>
        <v>185.66</v>
      </c>
      <c r="Q266" s="6">
        <f t="shared" si="26"/>
        <v>186.41846614291387</v>
      </c>
      <c r="R266" s="6">
        <f t="shared" si="27"/>
        <v>189.30795236812904</v>
      </c>
      <c r="S266" s="13">
        <f>R266*Index!$D$19</f>
        <v>232.60619020543763</v>
      </c>
      <c r="U266" s="8">
        <v>9.2054543724156304</v>
      </c>
      <c r="V266" s="6">
        <f t="shared" si="28"/>
        <v>9.3481389151880734</v>
      </c>
      <c r="W266" s="6">
        <f>V266*Index!$H$23</f>
        <v>10.066923158963705</v>
      </c>
      <c r="Y266" s="8">
        <v>242.67</v>
      </c>
      <c r="Z266" s="9">
        <f t="shared" si="29"/>
        <v>242.67</v>
      </c>
      <c r="AA266" s="27"/>
      <c r="AB266" s="42"/>
    </row>
    <row r="267" spans="1:28" x14ac:dyDescent="0.25">
      <c r="A267" s="2" t="s">
        <v>501</v>
      </c>
      <c r="B267" s="2" t="s">
        <v>0</v>
      </c>
      <c r="C267" s="2">
        <v>30</v>
      </c>
      <c r="D267" s="2" t="s">
        <v>1559</v>
      </c>
      <c r="E267" s="2" t="s">
        <v>52</v>
      </c>
      <c r="F267" s="2" t="s">
        <v>218</v>
      </c>
      <c r="G267" s="38" t="s">
        <v>1552</v>
      </c>
      <c r="H267" s="29">
        <v>31.522159720798399</v>
      </c>
      <c r="I267" s="29">
        <v>94.765141470364895</v>
      </c>
      <c r="J267" s="29">
        <f t="shared" si="24"/>
        <v>95.079694413891033</v>
      </c>
      <c r="K267" s="8">
        <v>1.72514542480225</v>
      </c>
      <c r="L267" s="32">
        <v>0</v>
      </c>
      <c r="M267" s="28">
        <v>1.0024907725524199</v>
      </c>
      <c r="N267" s="28">
        <v>1</v>
      </c>
      <c r="O267" s="8">
        <v>218.40660943194101</v>
      </c>
      <c r="P267" s="9">
        <f t="shared" si="25"/>
        <v>218.41</v>
      </c>
      <c r="Q267" s="6">
        <f t="shared" si="26"/>
        <v>219.30207653061197</v>
      </c>
      <c r="R267" s="6">
        <f t="shared" si="27"/>
        <v>222.70125871683646</v>
      </c>
      <c r="S267" s="13">
        <f>R267*Index!$D$19</f>
        <v>273.63716471532609</v>
      </c>
      <c r="U267" s="8">
        <v>11.0757250241773</v>
      </c>
      <c r="V267" s="6">
        <f t="shared" si="28"/>
        <v>11.247398762052049</v>
      </c>
      <c r="W267" s="6">
        <f>V267*Index!$H$23</f>
        <v>12.112218282490456</v>
      </c>
      <c r="Y267" s="8">
        <v>285.75</v>
      </c>
      <c r="Z267" s="9">
        <f t="shared" si="29"/>
        <v>285.75</v>
      </c>
      <c r="AA267" s="27"/>
      <c r="AB267" s="42"/>
    </row>
    <row r="268" spans="1:28" x14ac:dyDescent="0.25">
      <c r="A268" s="2" t="s">
        <v>502</v>
      </c>
      <c r="B268" s="2" t="s">
        <v>0</v>
      </c>
      <c r="C268" s="2">
        <v>30</v>
      </c>
      <c r="D268" s="2" t="s">
        <v>1550</v>
      </c>
      <c r="E268" s="2" t="s">
        <v>52</v>
      </c>
      <c r="F268" s="2" t="s">
        <v>218</v>
      </c>
      <c r="G268" s="38" t="s">
        <v>1552</v>
      </c>
      <c r="H268" s="29">
        <v>31.522159720798399</v>
      </c>
      <c r="I268" s="29">
        <v>77.6641271913727</v>
      </c>
      <c r="J268" s="29">
        <f t="shared" si="24"/>
        <v>74.173825835868755</v>
      </c>
      <c r="K268" s="8">
        <v>1.74782042953938</v>
      </c>
      <c r="L268" s="32">
        <v>0</v>
      </c>
      <c r="M268" s="28">
        <v>0.96803351909648205</v>
      </c>
      <c r="N268" s="28">
        <v>1</v>
      </c>
      <c r="O268" s="8">
        <v>184.73760287624199</v>
      </c>
      <c r="P268" s="9">
        <f t="shared" si="25"/>
        <v>184.74</v>
      </c>
      <c r="Q268" s="6">
        <f t="shared" si="26"/>
        <v>185.49502704803459</v>
      </c>
      <c r="R268" s="6">
        <f t="shared" si="27"/>
        <v>188.37019996727915</v>
      </c>
      <c r="S268" s="13">
        <f>R268*Index!$D$19</f>
        <v>231.4539564477478</v>
      </c>
      <c r="U268" s="8">
        <v>9.6554619095959904</v>
      </c>
      <c r="V268" s="6">
        <f t="shared" si="28"/>
        <v>9.8051215691947284</v>
      </c>
      <c r="W268" s="6">
        <f>V268*Index!$H$23</f>
        <v>10.559043494851091</v>
      </c>
      <c r="Y268" s="8">
        <v>242.01</v>
      </c>
      <c r="Z268" s="9">
        <f t="shared" si="29"/>
        <v>242.01</v>
      </c>
      <c r="AA268" s="27"/>
      <c r="AB268" s="42"/>
    </row>
    <row r="269" spans="1:28" x14ac:dyDescent="0.25">
      <c r="A269" s="2" t="s">
        <v>503</v>
      </c>
      <c r="B269" s="2" t="s">
        <v>0</v>
      </c>
      <c r="C269" s="2">
        <v>30</v>
      </c>
      <c r="D269" s="2" t="s">
        <v>225</v>
      </c>
      <c r="E269" s="2" t="s">
        <v>52</v>
      </c>
      <c r="F269" s="2" t="s">
        <v>40</v>
      </c>
      <c r="G269" s="38" t="s">
        <v>1552</v>
      </c>
      <c r="H269" s="29">
        <v>31.522159720798399</v>
      </c>
      <c r="I269" s="29">
        <v>58.354759671045301</v>
      </c>
      <c r="J269" s="29">
        <f t="shared" si="24"/>
        <v>61.768318016798503</v>
      </c>
      <c r="K269" s="8">
        <v>1.89222754420235</v>
      </c>
      <c r="L269" s="32">
        <v>1</v>
      </c>
      <c r="M269" s="28">
        <v>1.0379803665818901</v>
      </c>
      <c r="N269" s="28">
        <v>1</v>
      </c>
      <c r="O269" s="8">
        <v>176.52681158687699</v>
      </c>
      <c r="P269" s="9">
        <f t="shared" si="25"/>
        <v>176.53</v>
      </c>
      <c r="Q269" s="6">
        <f t="shared" si="26"/>
        <v>177.25057151438318</v>
      </c>
      <c r="R269" s="6">
        <f t="shared" si="27"/>
        <v>179.99795537285613</v>
      </c>
      <c r="S269" s="13">
        <f>R269*Index!$D$19</f>
        <v>221.16682432141315</v>
      </c>
      <c r="U269" s="8">
        <v>8.9955278508894008</v>
      </c>
      <c r="V269" s="6">
        <f t="shared" si="28"/>
        <v>9.134958532578187</v>
      </c>
      <c r="W269" s="6">
        <f>V269*Index!$H$23</f>
        <v>9.8373512034972048</v>
      </c>
      <c r="Y269" s="8">
        <v>231</v>
      </c>
      <c r="Z269" s="9">
        <f t="shared" si="29"/>
        <v>231</v>
      </c>
      <c r="AA269" s="27"/>
      <c r="AB269" s="42"/>
    </row>
    <row r="270" spans="1:28" x14ac:dyDescent="0.25">
      <c r="A270" s="2" t="s">
        <v>504</v>
      </c>
      <c r="B270" s="2" t="s">
        <v>0</v>
      </c>
      <c r="C270" s="2">
        <v>30</v>
      </c>
      <c r="D270" s="2" t="s">
        <v>60</v>
      </c>
      <c r="E270" s="2" t="s">
        <v>53</v>
      </c>
      <c r="F270" s="2" t="s">
        <v>40</v>
      </c>
      <c r="G270" s="38" t="s">
        <v>1553</v>
      </c>
      <c r="H270" s="29">
        <v>31.522159720798399</v>
      </c>
      <c r="I270" s="29">
        <v>23.132827419571999</v>
      </c>
      <c r="J270" s="29">
        <f t="shared" si="24"/>
        <v>23.236577504059703</v>
      </c>
      <c r="K270" s="8">
        <v>2.4874483183634801</v>
      </c>
      <c r="L270" s="32">
        <v>0</v>
      </c>
      <c r="M270" s="28">
        <v>1.0018982729649399</v>
      </c>
      <c r="N270" s="28">
        <v>1</v>
      </c>
      <c r="O270" s="8">
        <v>136.20952882568099</v>
      </c>
      <c r="P270" s="9">
        <f t="shared" si="25"/>
        <v>136.21</v>
      </c>
      <c r="Q270" s="6">
        <f t="shared" si="26"/>
        <v>136.76798789386629</v>
      </c>
      <c r="R270" s="6">
        <f t="shared" si="27"/>
        <v>138.88789170622124</v>
      </c>
      <c r="S270" s="13">
        <f>R270*Index!$D$19</f>
        <v>170.65412705234263</v>
      </c>
      <c r="U270" s="8">
        <v>6.6604711319203904</v>
      </c>
      <c r="V270" s="6">
        <f t="shared" si="28"/>
        <v>6.7637084344651566</v>
      </c>
      <c r="W270" s="6">
        <f>V270*Index!$H$23</f>
        <v>7.283774203308953</v>
      </c>
      <c r="Y270" s="8">
        <v>177.94</v>
      </c>
      <c r="Z270" s="9">
        <f t="shared" si="29"/>
        <v>177.94</v>
      </c>
      <c r="AA270" s="27"/>
      <c r="AB270" s="42"/>
    </row>
    <row r="271" spans="1:28" x14ac:dyDescent="0.25">
      <c r="A271" s="2" t="s">
        <v>505</v>
      </c>
      <c r="B271" s="2" t="s">
        <v>0</v>
      </c>
      <c r="C271" s="2">
        <v>30</v>
      </c>
      <c r="D271" s="2" t="s">
        <v>60</v>
      </c>
      <c r="E271" s="2" t="s">
        <v>53</v>
      </c>
      <c r="F271" s="2" t="s">
        <v>40</v>
      </c>
      <c r="G271" s="38" t="s">
        <v>1554</v>
      </c>
      <c r="H271" s="29">
        <v>31.522159720798399</v>
      </c>
      <c r="I271" s="29">
        <v>24.868301895370099</v>
      </c>
      <c r="J271" s="29">
        <f t="shared" si="24"/>
        <v>24.97534638413655</v>
      </c>
      <c r="K271" s="8">
        <v>1.9417377698701199</v>
      </c>
      <c r="L271" s="32">
        <v>1</v>
      </c>
      <c r="M271" s="28">
        <v>1.0018982729649399</v>
      </c>
      <c r="N271" s="28">
        <v>1</v>
      </c>
      <c r="O271" s="8">
        <v>109.703341507419</v>
      </c>
      <c r="P271" s="9">
        <f t="shared" si="25"/>
        <v>109.7</v>
      </c>
      <c r="Q271" s="6">
        <f t="shared" si="26"/>
        <v>110.15312520759942</v>
      </c>
      <c r="R271" s="6">
        <f t="shared" si="27"/>
        <v>111.86049864831722</v>
      </c>
      <c r="S271" s="13">
        <f>R271*Index!$D$19</f>
        <v>137.44506820541829</v>
      </c>
      <c r="U271" s="8">
        <v>5.8491922953237001</v>
      </c>
      <c r="V271" s="6">
        <f t="shared" si="28"/>
        <v>5.9398547759012175</v>
      </c>
      <c r="W271" s="6">
        <f>V271*Index!$H$23</f>
        <v>6.3965739220294964</v>
      </c>
      <c r="Y271" s="8">
        <v>143.84</v>
      </c>
      <c r="Z271" s="9">
        <f t="shared" si="29"/>
        <v>143.84</v>
      </c>
      <c r="AA271" s="27"/>
      <c r="AB271" s="42"/>
    </row>
    <row r="272" spans="1:28" x14ac:dyDescent="0.25">
      <c r="A272" s="2" t="s">
        <v>506</v>
      </c>
      <c r="B272" s="2" t="s">
        <v>0</v>
      </c>
      <c r="C272" s="2">
        <v>30</v>
      </c>
      <c r="D272" s="2" t="s">
        <v>61</v>
      </c>
      <c r="E272" s="2" t="s">
        <v>53</v>
      </c>
      <c r="F272" s="2" t="s">
        <v>40</v>
      </c>
      <c r="G272" s="38" t="s">
        <v>1552</v>
      </c>
      <c r="H272" s="29">
        <v>31.522159720798399</v>
      </c>
      <c r="I272" s="29">
        <v>35.193885533558699</v>
      </c>
      <c r="J272" s="29">
        <f t="shared" si="24"/>
        <v>36.490710678771308</v>
      </c>
      <c r="K272" s="8">
        <v>2.8458860577245102</v>
      </c>
      <c r="L272" s="32">
        <v>0</v>
      </c>
      <c r="M272" s="28">
        <v>1.01943797987828</v>
      </c>
      <c r="N272" s="28">
        <v>1</v>
      </c>
      <c r="O272" s="8">
        <v>193.55687961595899</v>
      </c>
      <c r="P272" s="9">
        <f t="shared" si="25"/>
        <v>193.56</v>
      </c>
      <c r="Q272" s="6">
        <f t="shared" si="26"/>
        <v>194.35046282238443</v>
      </c>
      <c r="R272" s="6">
        <f t="shared" si="27"/>
        <v>197.36289499613139</v>
      </c>
      <c r="S272" s="13">
        <f>R272*Index!$D$19</f>
        <v>242.50344752392328</v>
      </c>
      <c r="U272" s="8">
        <v>7.6102700780738903</v>
      </c>
      <c r="V272" s="6">
        <f t="shared" si="28"/>
        <v>7.7282292642840362</v>
      </c>
      <c r="W272" s="6">
        <f>V272*Index!$H$23</f>
        <v>8.3224576425581258</v>
      </c>
      <c r="Y272" s="8">
        <v>250.83</v>
      </c>
      <c r="Z272" s="9">
        <f t="shared" si="29"/>
        <v>250.83</v>
      </c>
      <c r="AA272" s="27"/>
      <c r="AB272" s="42"/>
    </row>
    <row r="273" spans="1:28" x14ac:dyDescent="0.25">
      <c r="A273" s="2" t="s">
        <v>507</v>
      </c>
      <c r="B273" s="2" t="s">
        <v>0</v>
      </c>
      <c r="C273" s="2">
        <v>30</v>
      </c>
      <c r="D273" s="2" t="s">
        <v>62</v>
      </c>
      <c r="E273" s="2" t="s">
        <v>53</v>
      </c>
      <c r="F273" s="2" t="s">
        <v>40</v>
      </c>
      <c r="G273" s="38" t="s">
        <v>1552</v>
      </c>
      <c r="H273" s="29">
        <v>31.522159720798399</v>
      </c>
      <c r="I273" s="29">
        <v>46.7649333405896</v>
      </c>
      <c r="J273" s="29">
        <f t="shared" si="24"/>
        <v>49.127007580729227</v>
      </c>
      <c r="K273" s="8">
        <v>2.8945843207270898</v>
      </c>
      <c r="L273" s="32">
        <v>0</v>
      </c>
      <c r="M273" s="28">
        <v>1.0301719497783299</v>
      </c>
      <c r="N273" s="28">
        <v>1</v>
      </c>
      <c r="O273" s="8">
        <v>233.44581515069899</v>
      </c>
      <c r="P273" s="9">
        <f t="shared" si="25"/>
        <v>233.45</v>
      </c>
      <c r="Q273" s="6">
        <f t="shared" si="26"/>
        <v>234.40294299281686</v>
      </c>
      <c r="R273" s="6">
        <f t="shared" si="27"/>
        <v>238.03618860920554</v>
      </c>
      <c r="S273" s="13">
        <f>R273*Index!$D$19</f>
        <v>292.47947733194059</v>
      </c>
      <c r="U273" s="8">
        <v>9.5398919189573199</v>
      </c>
      <c r="V273" s="6">
        <f t="shared" si="28"/>
        <v>9.6877602437011596</v>
      </c>
      <c r="W273" s="6">
        <f>V273*Index!$H$23</f>
        <v>10.432658183689492</v>
      </c>
      <c r="Y273" s="8">
        <v>302.91000000000003</v>
      </c>
      <c r="Z273" s="9">
        <f t="shared" si="29"/>
        <v>302.91000000000003</v>
      </c>
      <c r="AA273" s="27"/>
      <c r="AB273" s="42"/>
    </row>
    <row r="274" spans="1:28" x14ac:dyDescent="0.25">
      <c r="A274" s="2" t="s">
        <v>508</v>
      </c>
      <c r="B274" s="2" t="s">
        <v>0</v>
      </c>
      <c r="C274" s="2">
        <v>30</v>
      </c>
      <c r="D274" s="2" t="s">
        <v>63</v>
      </c>
      <c r="E274" s="2" t="s">
        <v>53</v>
      </c>
      <c r="F274" s="2" t="s">
        <v>40</v>
      </c>
      <c r="G274" s="38" t="s">
        <v>1552</v>
      </c>
      <c r="H274" s="29">
        <v>31.522159720798399</v>
      </c>
      <c r="I274" s="29">
        <v>60.468024608059402</v>
      </c>
      <c r="J274" s="29">
        <f t="shared" si="24"/>
        <v>65.095160221704901</v>
      </c>
      <c r="K274" s="8">
        <v>2.83095770768155</v>
      </c>
      <c r="L274" s="32">
        <v>0</v>
      </c>
      <c r="M274" s="28">
        <v>1.05030031896777</v>
      </c>
      <c r="N274" s="28">
        <v>1</v>
      </c>
      <c r="O274" s="8">
        <v>273.51954658676198</v>
      </c>
      <c r="P274" s="9">
        <f t="shared" si="25"/>
        <v>273.52</v>
      </c>
      <c r="Q274" s="6">
        <f t="shared" si="26"/>
        <v>274.64097672776768</v>
      </c>
      <c r="R274" s="6">
        <f t="shared" si="27"/>
        <v>278.89791186704809</v>
      </c>
      <c r="S274" s="13">
        <f>R274*Index!$D$19</f>
        <v>342.68703413733471</v>
      </c>
      <c r="U274" s="8">
        <v>8.3903891974597897</v>
      </c>
      <c r="V274" s="6">
        <f t="shared" si="28"/>
        <v>8.5204402300204176</v>
      </c>
      <c r="W274" s="6">
        <f>V274*Index!$H$23</f>
        <v>9.1755822045818309</v>
      </c>
      <c r="Y274" s="8">
        <v>351.86</v>
      </c>
      <c r="Z274" s="9">
        <f t="shared" si="29"/>
        <v>351.86</v>
      </c>
      <c r="AA274" s="27"/>
      <c r="AB274" s="42"/>
    </row>
    <row r="275" spans="1:28" x14ac:dyDescent="0.25">
      <c r="A275" s="2" t="s">
        <v>509</v>
      </c>
      <c r="B275" s="2" t="s">
        <v>0</v>
      </c>
      <c r="C275" s="2">
        <v>30</v>
      </c>
      <c r="D275" s="2" t="s">
        <v>1558</v>
      </c>
      <c r="E275" s="2" t="s">
        <v>53</v>
      </c>
      <c r="F275" s="2" t="s">
        <v>40</v>
      </c>
      <c r="G275" s="38" t="s">
        <v>1552</v>
      </c>
      <c r="H275" s="29">
        <v>31.522159720798399</v>
      </c>
      <c r="I275" s="29">
        <v>74.149792480831906</v>
      </c>
      <c r="J275" s="29">
        <f t="shared" si="24"/>
        <v>76.278593543338147</v>
      </c>
      <c r="K275" s="8">
        <v>2.88919153733235</v>
      </c>
      <c r="L275" s="32">
        <v>0</v>
      </c>
      <c r="M275" s="28">
        <v>1.0201453746065401</v>
      </c>
      <c r="N275" s="28">
        <v>1</v>
      </c>
      <c r="O275" s="8">
        <v>311.45702404879501</v>
      </c>
      <c r="P275" s="9">
        <f t="shared" si="25"/>
        <v>311.45999999999998</v>
      </c>
      <c r="Q275" s="6">
        <f t="shared" si="26"/>
        <v>312.73399784739507</v>
      </c>
      <c r="R275" s="6">
        <f t="shared" si="27"/>
        <v>317.58137481402974</v>
      </c>
      <c r="S275" s="13">
        <f>R275*Index!$D$19</f>
        <v>390.21812212117726</v>
      </c>
      <c r="U275" s="8">
        <v>8.8540678675207101</v>
      </c>
      <c r="V275" s="6">
        <f t="shared" si="28"/>
        <v>8.9913059194672815</v>
      </c>
      <c r="W275" s="6">
        <f>V275*Index!$H$23</f>
        <v>9.6826530511813189</v>
      </c>
      <c r="Y275" s="8">
        <v>399.9</v>
      </c>
      <c r="Z275" s="9">
        <f t="shared" si="29"/>
        <v>399.9</v>
      </c>
      <c r="AA275" s="27"/>
      <c r="AB275" s="42"/>
    </row>
    <row r="276" spans="1:28" x14ac:dyDescent="0.25">
      <c r="A276" s="2" t="s">
        <v>510</v>
      </c>
      <c r="B276" s="2" t="s">
        <v>0</v>
      </c>
      <c r="C276" s="2">
        <v>30</v>
      </c>
      <c r="D276" s="2" t="s">
        <v>1559</v>
      </c>
      <c r="E276" s="2" t="s">
        <v>53</v>
      </c>
      <c r="F276" s="2" t="s">
        <v>218</v>
      </c>
      <c r="G276" s="38" t="s">
        <v>1552</v>
      </c>
      <c r="H276" s="29">
        <v>31.522159720798399</v>
      </c>
      <c r="I276" s="29">
        <v>91.908966203910396</v>
      </c>
      <c r="J276" s="29">
        <f t="shared" si="24"/>
        <v>92.216405064477954</v>
      </c>
      <c r="K276" s="8">
        <v>3.20806747334017</v>
      </c>
      <c r="L276" s="32">
        <v>0</v>
      </c>
      <c r="M276" s="28">
        <v>1.0024907725524199</v>
      </c>
      <c r="N276" s="28">
        <v>1</v>
      </c>
      <c r="O276" s="8">
        <v>396.96166488543997</v>
      </c>
      <c r="P276" s="9">
        <f t="shared" si="25"/>
        <v>396.96</v>
      </c>
      <c r="Q276" s="6">
        <f t="shared" si="26"/>
        <v>398.58920771147029</v>
      </c>
      <c r="R276" s="6">
        <f t="shared" si="27"/>
        <v>404.7673404309981</v>
      </c>
      <c r="S276" s="13">
        <f>R276*Index!$D$19</f>
        <v>497.34513420838596</v>
      </c>
      <c r="U276" s="8">
        <v>11.3437152156704</v>
      </c>
      <c r="V276" s="6">
        <f t="shared" si="28"/>
        <v>11.519542801513293</v>
      </c>
      <c r="W276" s="6">
        <f>V276*Index!$H$23</f>
        <v>12.4052876472359</v>
      </c>
      <c r="Y276" s="8">
        <v>509.75</v>
      </c>
      <c r="Z276" s="9">
        <f t="shared" si="29"/>
        <v>509.75</v>
      </c>
      <c r="AA276" s="27"/>
      <c r="AB276" s="42"/>
    </row>
    <row r="277" spans="1:28" x14ac:dyDescent="0.25">
      <c r="A277" s="2" t="s">
        <v>511</v>
      </c>
      <c r="B277" s="2" t="s">
        <v>0</v>
      </c>
      <c r="C277" s="2">
        <v>30</v>
      </c>
      <c r="D277" s="2" t="s">
        <v>1550</v>
      </c>
      <c r="E277" s="2" t="s">
        <v>53</v>
      </c>
      <c r="F277" s="2" t="s">
        <v>218</v>
      </c>
      <c r="G277" s="38" t="s">
        <v>1552</v>
      </c>
      <c r="H277" s="29">
        <v>31.522159720798399</v>
      </c>
      <c r="I277" s="29">
        <v>75.619908396627395</v>
      </c>
      <c r="J277" s="29">
        <f t="shared" si="24"/>
        <v>72.194953522188285</v>
      </c>
      <c r="K277" s="8">
        <v>3.3754040476989502</v>
      </c>
      <c r="L277" s="32">
        <v>0</v>
      </c>
      <c r="M277" s="28">
        <v>0.96803351909648205</v>
      </c>
      <c r="N277" s="28">
        <v>1</v>
      </c>
      <c r="O277" s="8">
        <v>350.08716385602798</v>
      </c>
      <c r="P277" s="9">
        <f t="shared" si="25"/>
        <v>350.09</v>
      </c>
      <c r="Q277" s="6">
        <f t="shared" si="26"/>
        <v>351.52252122783767</v>
      </c>
      <c r="R277" s="6">
        <f t="shared" si="27"/>
        <v>356.97112030686918</v>
      </c>
      <c r="S277" s="13">
        <f>R277*Index!$D$19</f>
        <v>438.61703256121064</v>
      </c>
      <c r="U277" s="8">
        <v>10.507048059769099</v>
      </c>
      <c r="V277" s="6">
        <f t="shared" si="28"/>
        <v>10.669907304695521</v>
      </c>
      <c r="W277" s="6">
        <f>V277*Index!$H$23</f>
        <v>11.490323146045624</v>
      </c>
      <c r="Y277" s="8">
        <v>450.11</v>
      </c>
      <c r="Z277" s="9">
        <f t="shared" si="29"/>
        <v>450.11</v>
      </c>
      <c r="AA277" s="27"/>
      <c r="AB277" s="42"/>
    </row>
    <row r="278" spans="1:28" x14ac:dyDescent="0.25">
      <c r="A278" s="2" t="s">
        <v>512</v>
      </c>
      <c r="B278" s="2" t="s">
        <v>0</v>
      </c>
      <c r="C278" s="2">
        <v>30</v>
      </c>
      <c r="D278" s="2" t="s">
        <v>225</v>
      </c>
      <c r="E278" s="2" t="s">
        <v>53</v>
      </c>
      <c r="F278" s="2" t="s">
        <v>40</v>
      </c>
      <c r="G278" s="38" t="s">
        <v>1552</v>
      </c>
      <c r="H278" s="29">
        <v>31.522159720798399</v>
      </c>
      <c r="I278" s="29">
        <v>55.438238172578799</v>
      </c>
      <c r="J278" s="29">
        <f t="shared" si="24"/>
        <v>58.741025962676289</v>
      </c>
      <c r="K278" s="8">
        <v>3.1826243230587798</v>
      </c>
      <c r="L278" s="32">
        <v>1</v>
      </c>
      <c r="M278" s="28">
        <v>1.0379803665818901</v>
      </c>
      <c r="N278" s="28">
        <v>1</v>
      </c>
      <c r="O278" s="8">
        <v>287.27381023299699</v>
      </c>
      <c r="P278" s="9">
        <f t="shared" si="25"/>
        <v>287.27</v>
      </c>
      <c r="Q278" s="6">
        <f t="shared" si="26"/>
        <v>288.45163285495227</v>
      </c>
      <c r="R278" s="6">
        <f t="shared" si="27"/>
        <v>292.92263316420406</v>
      </c>
      <c r="S278" s="13">
        <f>R278*Index!$D$19</f>
        <v>359.91946916616411</v>
      </c>
      <c r="U278" s="8">
        <v>8.1096563059438402</v>
      </c>
      <c r="V278" s="6">
        <f t="shared" si="28"/>
        <v>8.2353559786859698</v>
      </c>
      <c r="W278" s="6">
        <f>V278*Index!$H$23</f>
        <v>8.8685776469846189</v>
      </c>
      <c r="Y278" s="8">
        <v>368.79</v>
      </c>
      <c r="Z278" s="9">
        <f t="shared" si="29"/>
        <v>368.79</v>
      </c>
      <c r="AA278" s="27"/>
      <c r="AB278" s="42"/>
    </row>
    <row r="279" spans="1:28" x14ac:dyDescent="0.25">
      <c r="A279" s="2" t="s">
        <v>513</v>
      </c>
      <c r="B279" s="2" t="s">
        <v>0</v>
      </c>
      <c r="C279" s="2">
        <v>30</v>
      </c>
      <c r="D279" s="2" t="s">
        <v>60</v>
      </c>
      <c r="E279" s="2" t="s">
        <v>54</v>
      </c>
      <c r="F279" s="2" t="s">
        <v>40</v>
      </c>
      <c r="G279" s="38" t="s">
        <v>1552</v>
      </c>
      <c r="H279" s="29">
        <v>31.522159720798399</v>
      </c>
      <c r="I279" s="29">
        <v>24.868301895370099</v>
      </c>
      <c r="J279" s="29">
        <f t="shared" si="24"/>
        <v>24.97534638413655</v>
      </c>
      <c r="K279" s="8">
        <v>1.9417377698701199</v>
      </c>
      <c r="L279" s="32">
        <v>0</v>
      </c>
      <c r="M279" s="28">
        <v>1.0018982729649399</v>
      </c>
      <c r="N279" s="28">
        <v>1</v>
      </c>
      <c r="O279" s="8">
        <v>109.703341507419</v>
      </c>
      <c r="P279" s="9">
        <f t="shared" si="25"/>
        <v>109.7</v>
      </c>
      <c r="Q279" s="6">
        <f t="shared" si="26"/>
        <v>110.15312520759942</v>
      </c>
      <c r="R279" s="6">
        <f t="shared" si="27"/>
        <v>111.86049864831722</v>
      </c>
      <c r="S279" s="13">
        <f>R279*Index!$D$19</f>
        <v>137.44506820541829</v>
      </c>
      <c r="U279" s="8">
        <v>5.8491922953237001</v>
      </c>
      <c r="V279" s="6">
        <f t="shared" si="28"/>
        <v>5.9398547759012175</v>
      </c>
      <c r="W279" s="6">
        <f>V279*Index!$H$23</f>
        <v>6.3965739220294964</v>
      </c>
      <c r="Y279" s="8">
        <v>143.84</v>
      </c>
      <c r="Z279" s="9">
        <f t="shared" si="29"/>
        <v>143.84</v>
      </c>
      <c r="AA279" s="27"/>
      <c r="AB279" s="42"/>
    </row>
    <row r="280" spans="1:28" x14ac:dyDescent="0.25">
      <c r="A280" s="2" t="s">
        <v>514</v>
      </c>
      <c r="B280" s="2" t="s">
        <v>0</v>
      </c>
      <c r="C280" s="2">
        <v>30</v>
      </c>
      <c r="D280" s="2" t="s">
        <v>61</v>
      </c>
      <c r="E280" s="2" t="s">
        <v>54</v>
      </c>
      <c r="F280" s="2" t="s">
        <v>40</v>
      </c>
      <c r="G280" s="38" t="s">
        <v>1552</v>
      </c>
      <c r="H280" s="29">
        <v>31.522159720798399</v>
      </c>
      <c r="I280" s="29">
        <v>37.192656455846198</v>
      </c>
      <c r="J280" s="29">
        <f t="shared" si="24"/>
        <v>38.528333670027536</v>
      </c>
      <c r="K280" s="8">
        <v>2.2170990302426499</v>
      </c>
      <c r="L280" s="32">
        <v>0</v>
      </c>
      <c r="M280" s="28">
        <v>1.01943797987828</v>
      </c>
      <c r="N280" s="28">
        <v>1</v>
      </c>
      <c r="O280" s="8">
        <v>155.308880964819</v>
      </c>
      <c r="P280" s="9">
        <f t="shared" si="25"/>
        <v>155.31</v>
      </c>
      <c r="Q280" s="6">
        <f t="shared" si="26"/>
        <v>155.94564737677476</v>
      </c>
      <c r="R280" s="6">
        <f t="shared" si="27"/>
        <v>158.36280491111478</v>
      </c>
      <c r="S280" s="13">
        <f>R280*Index!$D$19</f>
        <v>194.58331390637835</v>
      </c>
      <c r="U280" s="8">
        <v>6.49928559775074</v>
      </c>
      <c r="V280" s="6">
        <f t="shared" si="28"/>
        <v>6.6000245245158773</v>
      </c>
      <c r="W280" s="6">
        <f>V280*Index!$H$23</f>
        <v>7.1075045352212305</v>
      </c>
      <c r="Y280" s="8">
        <v>201.69</v>
      </c>
      <c r="Z280" s="9">
        <f t="shared" si="29"/>
        <v>201.69</v>
      </c>
      <c r="AA280" s="27"/>
      <c r="AB280" s="42"/>
    </row>
    <row r="281" spans="1:28" x14ac:dyDescent="0.25">
      <c r="A281" s="2" t="s">
        <v>515</v>
      </c>
      <c r="B281" s="2" t="s">
        <v>0</v>
      </c>
      <c r="C281" s="2">
        <v>30</v>
      </c>
      <c r="D281" s="2" t="s">
        <v>62</v>
      </c>
      <c r="E281" s="2" t="s">
        <v>54</v>
      </c>
      <c r="F281" s="2" t="s">
        <v>40</v>
      </c>
      <c r="G281" s="38" t="s">
        <v>1552</v>
      </c>
      <c r="H281" s="29">
        <v>31.522159720798399</v>
      </c>
      <c r="I281" s="29">
        <v>48.491508485704998</v>
      </c>
      <c r="J281" s="29">
        <f t="shared" si="24"/>
        <v>50.905676864411575</v>
      </c>
      <c r="K281" s="8">
        <v>2.2542409340814902</v>
      </c>
      <c r="L281" s="32">
        <v>0</v>
      </c>
      <c r="M281" s="28">
        <v>1.0301719497783299</v>
      </c>
      <c r="N281" s="28">
        <v>1</v>
      </c>
      <c r="O281" s="8">
        <v>185.812203338161</v>
      </c>
      <c r="P281" s="9">
        <f t="shared" si="25"/>
        <v>185.81</v>
      </c>
      <c r="Q281" s="6">
        <f t="shared" si="26"/>
        <v>186.57403337184746</v>
      </c>
      <c r="R281" s="6">
        <f t="shared" si="27"/>
        <v>189.46593088911112</v>
      </c>
      <c r="S281" s="13">
        <f>R281*Index!$D$19</f>
        <v>232.80030134255708</v>
      </c>
      <c r="U281" s="8">
        <v>7.1292302821405196</v>
      </c>
      <c r="V281" s="6">
        <f t="shared" si="28"/>
        <v>7.2397333515136983</v>
      </c>
      <c r="W281" s="6">
        <f>V281*Index!$H$23</f>
        <v>7.7964009737449302</v>
      </c>
      <c r="Y281" s="8">
        <v>240.6</v>
      </c>
      <c r="Z281" s="9">
        <f t="shared" si="29"/>
        <v>240.6</v>
      </c>
      <c r="AA281" s="27"/>
      <c r="AB281" s="42"/>
    </row>
    <row r="282" spans="1:28" x14ac:dyDescent="0.25">
      <c r="A282" s="2" t="s">
        <v>516</v>
      </c>
      <c r="B282" s="2" t="s">
        <v>0</v>
      </c>
      <c r="C282" s="2">
        <v>30</v>
      </c>
      <c r="D282" s="2" t="s">
        <v>63</v>
      </c>
      <c r="E282" s="2" t="s">
        <v>54</v>
      </c>
      <c r="F282" s="2" t="s">
        <v>40</v>
      </c>
      <c r="G282" s="38" t="s">
        <v>1552</v>
      </c>
      <c r="H282" s="29">
        <v>31.522159720798399</v>
      </c>
      <c r="I282" s="29">
        <v>61.809841390662797</v>
      </c>
      <c r="J282" s="29">
        <f t="shared" si="24"/>
        <v>66.504470816469563</v>
      </c>
      <c r="K282" s="8">
        <v>2.2751603988423401</v>
      </c>
      <c r="L282" s="32">
        <v>0</v>
      </c>
      <c r="M282" s="28">
        <v>1.05030031896777</v>
      </c>
      <c r="N282" s="28">
        <v>1</v>
      </c>
      <c r="O282" s="8">
        <v>223.02630783033999</v>
      </c>
      <c r="P282" s="9">
        <f t="shared" si="25"/>
        <v>223.03</v>
      </c>
      <c r="Q282" s="6">
        <f t="shared" si="26"/>
        <v>223.94071569244437</v>
      </c>
      <c r="R282" s="6">
        <f t="shared" si="27"/>
        <v>227.41179678567727</v>
      </c>
      <c r="S282" s="13">
        <f>R282*Index!$D$19</f>
        <v>279.4250901579934</v>
      </c>
      <c r="U282" s="8">
        <v>7.0496780854007399</v>
      </c>
      <c r="V282" s="6">
        <f t="shared" si="28"/>
        <v>7.158948095724452</v>
      </c>
      <c r="W282" s="6">
        <f>V282*Index!$H$23</f>
        <v>7.7094040891472639</v>
      </c>
      <c r="Y282" s="8">
        <v>287.13</v>
      </c>
      <c r="Z282" s="9">
        <f t="shared" si="29"/>
        <v>287.13</v>
      </c>
      <c r="AA282" s="27"/>
      <c r="AB282" s="42"/>
    </row>
    <row r="283" spans="1:28" x14ac:dyDescent="0.25">
      <c r="A283" s="2" t="s">
        <v>517</v>
      </c>
      <c r="B283" s="2" t="s">
        <v>0</v>
      </c>
      <c r="C283" s="2">
        <v>30</v>
      </c>
      <c r="D283" s="2" t="s">
        <v>1558</v>
      </c>
      <c r="E283" s="2" t="s">
        <v>54</v>
      </c>
      <c r="F283" s="2" t="s">
        <v>40</v>
      </c>
      <c r="G283" s="38" t="s">
        <v>1552</v>
      </c>
      <c r="H283" s="29">
        <v>31.522159720798399</v>
      </c>
      <c r="I283" s="29">
        <v>74.5200378934003</v>
      </c>
      <c r="J283" s="29">
        <f t="shared" si="24"/>
        <v>76.656297688439082</v>
      </c>
      <c r="K283" s="8">
        <v>2.3672502475289998</v>
      </c>
      <c r="L283" s="32">
        <v>0</v>
      </c>
      <c r="M283" s="28">
        <v>1.0201453746065401</v>
      </c>
      <c r="N283" s="28">
        <v>1</v>
      </c>
      <c r="O283" s="8">
        <v>256.08548007932302</v>
      </c>
      <c r="P283" s="9">
        <f t="shared" si="25"/>
        <v>256.08999999999997</v>
      </c>
      <c r="Q283" s="6">
        <f t="shared" si="26"/>
        <v>257.13543054764824</v>
      </c>
      <c r="R283" s="6">
        <f t="shared" si="27"/>
        <v>261.12102972113678</v>
      </c>
      <c r="S283" s="13">
        <f>R283*Index!$D$19</f>
        <v>320.84424952123715</v>
      </c>
      <c r="U283" s="8">
        <v>8.4021541342550101</v>
      </c>
      <c r="V283" s="6">
        <f t="shared" si="28"/>
        <v>8.532387523335963</v>
      </c>
      <c r="W283" s="6">
        <f>V283*Index!$H$23</f>
        <v>9.1884481327474656</v>
      </c>
      <c r="Y283" s="8">
        <v>330.03</v>
      </c>
      <c r="Z283" s="9">
        <f t="shared" si="29"/>
        <v>330.03</v>
      </c>
      <c r="AA283" s="27"/>
      <c r="AB283" s="42"/>
    </row>
    <row r="284" spans="1:28" x14ac:dyDescent="0.25">
      <c r="A284" s="2" t="s">
        <v>518</v>
      </c>
      <c r="B284" s="2" t="s">
        <v>0</v>
      </c>
      <c r="C284" s="2">
        <v>30</v>
      </c>
      <c r="D284" s="2" t="s">
        <v>1559</v>
      </c>
      <c r="E284" s="2" t="s">
        <v>54</v>
      </c>
      <c r="F284" s="2" t="s">
        <v>218</v>
      </c>
      <c r="G284" s="38" t="s">
        <v>1552</v>
      </c>
      <c r="H284" s="29">
        <v>31.522159720798399</v>
      </c>
      <c r="I284" s="29">
        <v>97.168458098887101</v>
      </c>
      <c r="J284" s="29">
        <f t="shared" si="24"/>
        <v>97.488997157506319</v>
      </c>
      <c r="K284" s="8">
        <v>2.3048062817858401</v>
      </c>
      <c r="L284" s="32">
        <v>0</v>
      </c>
      <c r="M284" s="28">
        <v>1.0024907725524199</v>
      </c>
      <c r="N284" s="28">
        <v>1</v>
      </c>
      <c r="O284" s="8">
        <v>297.34572479357399</v>
      </c>
      <c r="P284" s="9">
        <f t="shared" si="25"/>
        <v>297.35000000000002</v>
      </c>
      <c r="Q284" s="6">
        <f t="shared" si="26"/>
        <v>298.56484226522764</v>
      </c>
      <c r="R284" s="6">
        <f t="shared" si="27"/>
        <v>303.19259732033868</v>
      </c>
      <c r="S284" s="13">
        <f>R284*Index!$D$19</f>
        <v>372.5383644952916</v>
      </c>
      <c r="U284" s="8">
        <v>10.4539381112582</v>
      </c>
      <c r="V284" s="6">
        <f t="shared" si="28"/>
        <v>10.615974151982703</v>
      </c>
      <c r="W284" s="6">
        <f>V284*Index!$H$23</f>
        <v>11.432243039512498</v>
      </c>
      <c r="Y284" s="8">
        <v>383.97</v>
      </c>
      <c r="Z284" s="9">
        <f t="shared" si="29"/>
        <v>383.97</v>
      </c>
      <c r="AA284" s="27"/>
      <c r="AB284" s="42"/>
    </row>
    <row r="285" spans="1:28" x14ac:dyDescent="0.25">
      <c r="A285" s="2" t="s">
        <v>519</v>
      </c>
      <c r="B285" s="2" t="s">
        <v>0</v>
      </c>
      <c r="C285" s="2">
        <v>30</v>
      </c>
      <c r="D285" s="2" t="s">
        <v>1550</v>
      </c>
      <c r="E285" s="2" t="s">
        <v>54</v>
      </c>
      <c r="F285" s="2" t="s">
        <v>218</v>
      </c>
      <c r="G285" s="38" t="s">
        <v>1552</v>
      </c>
      <c r="H285" s="29">
        <v>31.522159720798399</v>
      </c>
      <c r="I285" s="29">
        <v>79.420378520476007</v>
      </c>
      <c r="J285" s="29">
        <f t="shared" si="24"/>
        <v>75.873935990398493</v>
      </c>
      <c r="K285" s="8">
        <v>2.4778724865508002</v>
      </c>
      <c r="L285" s="32">
        <v>0</v>
      </c>
      <c r="M285" s="28">
        <v>0.96803351909648205</v>
      </c>
      <c r="N285" s="28">
        <v>1</v>
      </c>
      <c r="O285" s="8">
        <v>266.11383072575097</v>
      </c>
      <c r="P285" s="9">
        <f t="shared" si="25"/>
        <v>266.11</v>
      </c>
      <c r="Q285" s="6">
        <f t="shared" si="26"/>
        <v>267.20489743172652</v>
      </c>
      <c r="R285" s="6">
        <f t="shared" si="27"/>
        <v>271.34657334191832</v>
      </c>
      <c r="S285" s="13">
        <f>R285*Index!$D$19</f>
        <v>333.40856451516947</v>
      </c>
      <c r="U285" s="8">
        <v>9.1936358246195304</v>
      </c>
      <c r="V285" s="6">
        <f t="shared" si="28"/>
        <v>9.336137179901133</v>
      </c>
      <c r="W285" s="6">
        <f>V285*Index!$H$23</f>
        <v>10.053998602749468</v>
      </c>
      <c r="Y285" s="8">
        <v>343.46</v>
      </c>
      <c r="Z285" s="9">
        <f t="shared" si="29"/>
        <v>343.46</v>
      </c>
      <c r="AA285" s="27"/>
      <c r="AB285" s="42"/>
    </row>
    <row r="286" spans="1:28" x14ac:dyDescent="0.25">
      <c r="A286" s="2" t="s">
        <v>520</v>
      </c>
      <c r="B286" s="2" t="s">
        <v>0</v>
      </c>
      <c r="C286" s="2">
        <v>30</v>
      </c>
      <c r="D286" s="2" t="s">
        <v>225</v>
      </c>
      <c r="E286" s="2" t="s">
        <v>54</v>
      </c>
      <c r="F286" s="2" t="s">
        <v>40</v>
      </c>
      <c r="G286" s="38" t="s">
        <v>1552</v>
      </c>
      <c r="H286" s="29">
        <v>31.522159720798399</v>
      </c>
      <c r="I286" s="29">
        <v>60.703175389771701</v>
      </c>
      <c r="J286" s="29">
        <f t="shared" si="24"/>
        <v>64.205927425408817</v>
      </c>
      <c r="K286" s="8">
        <v>2.58130654111608</v>
      </c>
      <c r="L286" s="32">
        <v>1</v>
      </c>
      <c r="M286" s="28">
        <v>1.0379803665818901</v>
      </c>
      <c r="N286" s="28">
        <v>1</v>
      </c>
      <c r="O286" s="8">
        <v>247.10353751903401</v>
      </c>
      <c r="P286" s="9">
        <f t="shared" si="25"/>
        <v>247.1</v>
      </c>
      <c r="Q286" s="6">
        <f t="shared" si="26"/>
        <v>248.11666202286204</v>
      </c>
      <c r="R286" s="6">
        <f t="shared" si="27"/>
        <v>251.96247028421644</v>
      </c>
      <c r="S286" s="13">
        <f>R286*Index!$D$19</f>
        <v>309.59095777230186</v>
      </c>
      <c r="U286" s="8">
        <v>10.3941040987219</v>
      </c>
      <c r="V286" s="6">
        <f t="shared" si="28"/>
        <v>10.555212712252091</v>
      </c>
      <c r="W286" s="6">
        <f>V286*Index!$H$23</f>
        <v>11.366809614705097</v>
      </c>
      <c r="Y286" s="8">
        <v>320.95999999999998</v>
      </c>
      <c r="Z286" s="9">
        <f t="shared" si="29"/>
        <v>320.95999999999998</v>
      </c>
      <c r="AA286" s="27"/>
      <c r="AB286" s="42"/>
    </row>
    <row r="287" spans="1:28" x14ac:dyDescent="0.25">
      <c r="A287" s="2" t="s">
        <v>521</v>
      </c>
      <c r="B287" s="2" t="s">
        <v>0</v>
      </c>
      <c r="C287" s="2">
        <v>30</v>
      </c>
      <c r="D287" s="2" t="s">
        <v>60</v>
      </c>
      <c r="E287" s="2" t="s">
        <v>55</v>
      </c>
      <c r="F287" s="2" t="s">
        <v>40</v>
      </c>
      <c r="G287" s="38" t="s">
        <v>1552</v>
      </c>
      <c r="H287" s="29">
        <v>31.522159720798399</v>
      </c>
      <c r="I287" s="29">
        <v>21.225067205599199</v>
      </c>
      <c r="J287" s="29">
        <f t="shared" si="24"/>
        <v>21.325195840449133</v>
      </c>
      <c r="K287" s="8">
        <v>1.3576610205459601</v>
      </c>
      <c r="L287" s="32">
        <v>1</v>
      </c>
      <c r="M287" s="28">
        <v>1.0018982729649399</v>
      </c>
      <c r="N287" s="28">
        <v>1</v>
      </c>
      <c r="O287" s="8">
        <v>71.748794684437897</v>
      </c>
      <c r="P287" s="9">
        <f t="shared" si="25"/>
        <v>71.75</v>
      </c>
      <c r="Q287" s="6">
        <f t="shared" si="26"/>
        <v>72.042964742644088</v>
      </c>
      <c r="R287" s="6">
        <f t="shared" si="27"/>
        <v>73.159630696155077</v>
      </c>
      <c r="S287" s="13">
        <f>R287*Index!$D$19</f>
        <v>89.892594369080413</v>
      </c>
      <c r="U287" s="8">
        <v>5.3290426338295998</v>
      </c>
      <c r="V287" s="6">
        <f t="shared" si="28"/>
        <v>5.4116427946539591</v>
      </c>
      <c r="W287" s="6">
        <f>V287*Index!$H$23</f>
        <v>5.8277473914116484</v>
      </c>
      <c r="Y287" s="8">
        <v>95.72</v>
      </c>
      <c r="Z287" s="9">
        <f t="shared" si="29"/>
        <v>95.72</v>
      </c>
      <c r="AA287" s="27"/>
      <c r="AB287" s="42"/>
    </row>
    <row r="288" spans="1:28" x14ac:dyDescent="0.25">
      <c r="A288" s="2" t="s">
        <v>522</v>
      </c>
      <c r="B288" s="2" t="s">
        <v>0</v>
      </c>
      <c r="C288" s="2">
        <v>30</v>
      </c>
      <c r="D288" s="2" t="s">
        <v>61</v>
      </c>
      <c r="E288" s="2" t="s">
        <v>55</v>
      </c>
      <c r="F288" s="2" t="s">
        <v>40</v>
      </c>
      <c r="G288" s="38" t="s">
        <v>1552</v>
      </c>
      <c r="H288" s="29">
        <v>31.522159720798399</v>
      </c>
      <c r="I288" s="29">
        <v>32.287354197754802</v>
      </c>
      <c r="J288" s="29">
        <f t="shared" si="24"/>
        <v>33.527682245346469</v>
      </c>
      <c r="K288" s="8">
        <v>1.68094073480696</v>
      </c>
      <c r="L288" s="32">
        <v>0</v>
      </c>
      <c r="M288" s="28">
        <v>1.01943797987828</v>
      </c>
      <c r="N288" s="28">
        <v>1</v>
      </c>
      <c r="O288" s="8">
        <v>109.344929153648</v>
      </c>
      <c r="P288" s="9">
        <f t="shared" si="25"/>
        <v>109.34</v>
      </c>
      <c r="Q288" s="6">
        <f t="shared" si="26"/>
        <v>109.79324336317795</v>
      </c>
      <c r="R288" s="6">
        <f t="shared" si="27"/>
        <v>111.49503863530721</v>
      </c>
      <c r="S288" s="13">
        <f>R288*Index!$D$19</f>
        <v>136.9960207130373</v>
      </c>
      <c r="U288" s="8">
        <v>6.3129586099029602</v>
      </c>
      <c r="V288" s="6">
        <f t="shared" si="28"/>
        <v>6.4108094683564563</v>
      </c>
      <c r="W288" s="6">
        <f>V288*Index!$H$23</f>
        <v>6.9037406151343008</v>
      </c>
      <c r="Y288" s="8">
        <v>143.9</v>
      </c>
      <c r="Z288" s="9">
        <f t="shared" si="29"/>
        <v>143.9</v>
      </c>
      <c r="AA288" s="27"/>
      <c r="AB288" s="42"/>
    </row>
    <row r="289" spans="1:28" x14ac:dyDescent="0.25">
      <c r="A289" s="2" t="s">
        <v>523</v>
      </c>
      <c r="B289" s="2" t="s">
        <v>0</v>
      </c>
      <c r="C289" s="2">
        <v>30</v>
      </c>
      <c r="D289" s="2" t="s">
        <v>62</v>
      </c>
      <c r="E289" s="2" t="s">
        <v>55</v>
      </c>
      <c r="F289" s="2" t="s">
        <v>40</v>
      </c>
      <c r="G289" s="38" t="s">
        <v>1552</v>
      </c>
      <c r="H289" s="29">
        <v>31.522159720798399</v>
      </c>
      <c r="I289" s="29">
        <v>42.896639942919698</v>
      </c>
      <c r="J289" s="29">
        <f t="shared" si="24"/>
        <v>45.142000228936993</v>
      </c>
      <c r="K289" s="8">
        <v>1.72495538430699</v>
      </c>
      <c r="L289" s="32">
        <v>0</v>
      </c>
      <c r="M289" s="28">
        <v>1.0301719497783299</v>
      </c>
      <c r="N289" s="28">
        <v>1</v>
      </c>
      <c r="O289" s="8">
        <v>132.242255488669</v>
      </c>
      <c r="P289" s="9">
        <f t="shared" si="25"/>
        <v>132.24</v>
      </c>
      <c r="Q289" s="6">
        <f t="shared" si="26"/>
        <v>132.78444873617255</v>
      </c>
      <c r="R289" s="6">
        <f t="shared" si="27"/>
        <v>134.84260769158323</v>
      </c>
      <c r="S289" s="13">
        <f>R289*Index!$D$19</f>
        <v>165.68361159763995</v>
      </c>
      <c r="U289" s="8">
        <v>7.4501642591952502</v>
      </c>
      <c r="V289" s="6">
        <f t="shared" si="28"/>
        <v>7.5656418052127767</v>
      </c>
      <c r="W289" s="6">
        <f>V289*Index!$H$23</f>
        <v>8.1473687321417145</v>
      </c>
      <c r="Y289" s="8">
        <v>173.83</v>
      </c>
      <c r="Z289" s="9">
        <f t="shared" si="29"/>
        <v>173.83</v>
      </c>
      <c r="AA289" s="27"/>
      <c r="AB289" s="42"/>
    </row>
    <row r="290" spans="1:28" x14ac:dyDescent="0.25">
      <c r="A290" s="2" t="s">
        <v>524</v>
      </c>
      <c r="B290" s="2" t="s">
        <v>0</v>
      </c>
      <c r="C290" s="2">
        <v>30</v>
      </c>
      <c r="D290" s="2" t="s">
        <v>63</v>
      </c>
      <c r="E290" s="2" t="s">
        <v>55</v>
      </c>
      <c r="F290" s="2" t="s">
        <v>40</v>
      </c>
      <c r="G290" s="38" t="s">
        <v>1552</v>
      </c>
      <c r="H290" s="29">
        <v>31.522159720798399</v>
      </c>
      <c r="I290" s="29">
        <v>55.460146793252697</v>
      </c>
      <c r="J290" s="29">
        <f t="shared" si="24"/>
        <v>59.8353845554618</v>
      </c>
      <c r="K290" s="8">
        <v>1.7125059286733599</v>
      </c>
      <c r="L290" s="32">
        <v>0</v>
      </c>
      <c r="M290" s="28">
        <v>1.05030031896777</v>
      </c>
      <c r="N290" s="28">
        <v>1</v>
      </c>
      <c r="O290" s="8">
        <v>156.450336202134</v>
      </c>
      <c r="P290" s="9">
        <f t="shared" si="25"/>
        <v>156.44999999999999</v>
      </c>
      <c r="Q290" s="6">
        <f t="shared" si="26"/>
        <v>157.09178258056275</v>
      </c>
      <c r="R290" s="6">
        <f t="shared" si="27"/>
        <v>159.52670521056149</v>
      </c>
      <c r="S290" s="13">
        <f>R290*Index!$D$19</f>
        <v>196.01341977909311</v>
      </c>
      <c r="U290" s="8">
        <v>6.91907199125834</v>
      </c>
      <c r="V290" s="6">
        <f t="shared" si="28"/>
        <v>7.026317607122845</v>
      </c>
      <c r="W290" s="6">
        <f>V290*Index!$H$23</f>
        <v>7.5665755593830246</v>
      </c>
      <c r="Y290" s="8">
        <v>203.58</v>
      </c>
      <c r="Z290" s="9">
        <f t="shared" si="29"/>
        <v>203.58</v>
      </c>
      <c r="AA290" s="27"/>
      <c r="AB290" s="42"/>
    </row>
    <row r="291" spans="1:28" x14ac:dyDescent="0.25">
      <c r="A291" s="2" t="s">
        <v>525</v>
      </c>
      <c r="B291" s="2" t="s">
        <v>0</v>
      </c>
      <c r="C291" s="2">
        <v>30</v>
      </c>
      <c r="D291" s="2" t="s">
        <v>1558</v>
      </c>
      <c r="E291" s="2" t="s">
        <v>55</v>
      </c>
      <c r="F291" s="2" t="s">
        <v>40</v>
      </c>
      <c r="G291" s="38" t="s">
        <v>1552</v>
      </c>
      <c r="H291" s="29">
        <v>31.522159720798399</v>
      </c>
      <c r="I291" s="29">
        <v>67.999809123407005</v>
      </c>
      <c r="J291" s="29">
        <f t="shared" si="24"/>
        <v>70.00471646735393</v>
      </c>
      <c r="K291" s="8">
        <v>1.71032257984653</v>
      </c>
      <c r="L291" s="32">
        <v>0</v>
      </c>
      <c r="M291" s="28">
        <v>1.0201453746065401</v>
      </c>
      <c r="N291" s="28">
        <v>1</v>
      </c>
      <c r="O291" s="8">
        <v>173.64370880588001</v>
      </c>
      <c r="P291" s="9">
        <f t="shared" si="25"/>
        <v>173.64</v>
      </c>
      <c r="Q291" s="6">
        <f t="shared" si="26"/>
        <v>174.35564801198413</v>
      </c>
      <c r="R291" s="6">
        <f t="shared" si="27"/>
        <v>177.0581605561699</v>
      </c>
      <c r="S291" s="13">
        <f>R291*Index!$D$19</f>
        <v>217.55464393627366</v>
      </c>
      <c r="U291" s="8">
        <v>7.9719872229039304</v>
      </c>
      <c r="V291" s="6">
        <f t="shared" si="28"/>
        <v>8.0955530248589422</v>
      </c>
      <c r="W291" s="6">
        <f>V291*Index!$H$23</f>
        <v>8.7180251566609854</v>
      </c>
      <c r="Y291" s="8">
        <v>226.27</v>
      </c>
      <c r="Z291" s="9">
        <f t="shared" si="29"/>
        <v>226.27</v>
      </c>
      <c r="AA291" s="27"/>
      <c r="AB291" s="42"/>
    </row>
    <row r="292" spans="1:28" x14ac:dyDescent="0.25">
      <c r="A292" s="2" t="s">
        <v>526</v>
      </c>
      <c r="B292" s="2" t="s">
        <v>0</v>
      </c>
      <c r="C292" s="2">
        <v>30</v>
      </c>
      <c r="D292" s="2" t="s">
        <v>1559</v>
      </c>
      <c r="E292" s="2" t="s">
        <v>55</v>
      </c>
      <c r="F292" s="2" t="s">
        <v>218</v>
      </c>
      <c r="G292" s="38" t="s">
        <v>1552</v>
      </c>
      <c r="H292" s="29">
        <v>31.522159720798399</v>
      </c>
      <c r="I292" s="29">
        <v>84.318806316874102</v>
      </c>
      <c r="J292" s="29">
        <f t="shared" si="24"/>
        <v>84.607339815526544</v>
      </c>
      <c r="K292" s="8">
        <v>1.5596666135627999</v>
      </c>
      <c r="L292" s="32">
        <v>0</v>
      </c>
      <c r="M292" s="28">
        <v>1.0024907725524199</v>
      </c>
      <c r="N292" s="28">
        <v>1</v>
      </c>
      <c r="O292" s="8">
        <v>181.12330327656301</v>
      </c>
      <c r="P292" s="9">
        <f t="shared" si="25"/>
        <v>181.12</v>
      </c>
      <c r="Q292" s="6">
        <f t="shared" si="26"/>
        <v>181.86590881999692</v>
      </c>
      <c r="R292" s="6">
        <f t="shared" si="27"/>
        <v>184.68483040670688</v>
      </c>
      <c r="S292" s="13">
        <f>R292*Index!$D$19</f>
        <v>226.92567455435534</v>
      </c>
      <c r="U292" s="8">
        <v>10.8127995948847</v>
      </c>
      <c r="V292" s="6">
        <f t="shared" si="28"/>
        <v>10.980397988605413</v>
      </c>
      <c r="W292" s="6">
        <f>V292*Index!$H$23</f>
        <v>11.824687652698024</v>
      </c>
      <c r="Y292" s="8">
        <v>238.75</v>
      </c>
      <c r="Z292" s="9">
        <f t="shared" si="29"/>
        <v>238.75</v>
      </c>
      <c r="AA292" s="27"/>
      <c r="AB292" s="42"/>
    </row>
    <row r="293" spans="1:28" x14ac:dyDescent="0.25">
      <c r="A293" s="2" t="s">
        <v>527</v>
      </c>
      <c r="B293" s="2" t="s">
        <v>0</v>
      </c>
      <c r="C293" s="2">
        <v>30</v>
      </c>
      <c r="D293" s="2" t="s">
        <v>1550</v>
      </c>
      <c r="E293" s="2" t="s">
        <v>55</v>
      </c>
      <c r="F293" s="2" t="s">
        <v>218</v>
      </c>
      <c r="G293" s="38" t="s">
        <v>1552</v>
      </c>
      <c r="H293" s="29">
        <v>31.522159720798399</v>
      </c>
      <c r="I293" s="29">
        <v>69.371512461064199</v>
      </c>
      <c r="J293" s="29">
        <f t="shared" si="24"/>
        <v>66.146296815976882</v>
      </c>
      <c r="K293" s="8">
        <v>1.6195317733252701</v>
      </c>
      <c r="L293" s="32">
        <v>0</v>
      </c>
      <c r="M293" s="28">
        <v>0.96803351909648205</v>
      </c>
      <c r="N293" s="28">
        <v>1</v>
      </c>
      <c r="O293" s="8">
        <v>158.177168612945</v>
      </c>
      <c r="P293" s="9">
        <f t="shared" si="25"/>
        <v>158.18</v>
      </c>
      <c r="Q293" s="6">
        <f t="shared" si="26"/>
        <v>158.82569500425808</v>
      </c>
      <c r="R293" s="6">
        <f t="shared" si="27"/>
        <v>161.28749327682408</v>
      </c>
      <c r="S293" s="13">
        <f>R293*Index!$D$19</f>
        <v>198.17693271517987</v>
      </c>
      <c r="U293" s="8">
        <v>8.3368267946440504</v>
      </c>
      <c r="V293" s="6">
        <f t="shared" si="28"/>
        <v>8.4660476099610342</v>
      </c>
      <c r="W293" s="6">
        <f>V293*Index!$H$23</f>
        <v>9.117007301970693</v>
      </c>
      <c r="Y293" s="8">
        <v>207.29</v>
      </c>
      <c r="Z293" s="9">
        <f t="shared" si="29"/>
        <v>207.29</v>
      </c>
      <c r="AA293" s="27"/>
      <c r="AB293" s="42"/>
    </row>
    <row r="294" spans="1:28" x14ac:dyDescent="0.25">
      <c r="A294" s="2" t="s">
        <v>528</v>
      </c>
      <c r="B294" s="2" t="s">
        <v>0</v>
      </c>
      <c r="C294" s="2">
        <v>30</v>
      </c>
      <c r="D294" s="2" t="s">
        <v>225</v>
      </c>
      <c r="E294" s="2" t="s">
        <v>55</v>
      </c>
      <c r="F294" s="2" t="s">
        <v>40</v>
      </c>
      <c r="G294" s="38" t="s">
        <v>1552</v>
      </c>
      <c r="H294" s="29">
        <v>31.522159720798399</v>
      </c>
      <c r="I294" s="29">
        <v>50.873075271450801</v>
      </c>
      <c r="J294" s="29">
        <f t="shared" si="24"/>
        <v>54.002476501057401</v>
      </c>
      <c r="K294" s="8">
        <v>1.9911383412028201</v>
      </c>
      <c r="L294" s="32">
        <v>1</v>
      </c>
      <c r="M294" s="28">
        <v>1.0379803665818901</v>
      </c>
      <c r="N294" s="28">
        <v>1</v>
      </c>
      <c r="O294" s="8">
        <v>170.29138229876</v>
      </c>
      <c r="P294" s="9">
        <f t="shared" si="25"/>
        <v>170.29</v>
      </c>
      <c r="Q294" s="6">
        <f t="shared" si="26"/>
        <v>170.98957696618493</v>
      </c>
      <c r="R294" s="6">
        <f t="shared" si="27"/>
        <v>173.63991540916081</v>
      </c>
      <c r="S294" s="13">
        <f>R294*Index!$D$19</f>
        <v>213.35458276141162</v>
      </c>
      <c r="U294" s="8">
        <v>7.7424266283515299</v>
      </c>
      <c r="V294" s="6">
        <f t="shared" si="28"/>
        <v>7.8624342410909795</v>
      </c>
      <c r="W294" s="6">
        <f>V294*Index!$H$23</f>
        <v>8.4669817239098641</v>
      </c>
      <c r="Y294" s="8">
        <v>221.82</v>
      </c>
      <c r="Z294" s="9">
        <f t="shared" si="29"/>
        <v>221.82</v>
      </c>
      <c r="AA294" s="27"/>
      <c r="AB294" s="42"/>
    </row>
    <row r="295" spans="1:28" x14ac:dyDescent="0.25">
      <c r="A295" s="2" t="s">
        <v>529</v>
      </c>
      <c r="B295" s="2" t="s">
        <v>0</v>
      </c>
      <c r="C295" s="2">
        <v>30</v>
      </c>
      <c r="D295" s="2" t="s">
        <v>60</v>
      </c>
      <c r="E295" s="2" t="s">
        <v>56</v>
      </c>
      <c r="F295" s="2" t="s">
        <v>40</v>
      </c>
      <c r="G295" s="38" t="s">
        <v>1552</v>
      </c>
      <c r="H295" s="29">
        <v>31.522159720798399</v>
      </c>
      <c r="I295" s="29">
        <v>22.8779492496427</v>
      </c>
      <c r="J295" s="29">
        <f t="shared" si="24"/>
        <v>22.98121550579107</v>
      </c>
      <c r="K295" s="8">
        <v>1.38548412822206</v>
      </c>
      <c r="L295" s="32">
        <v>1</v>
      </c>
      <c r="M295" s="28">
        <v>1.0018982729649399</v>
      </c>
      <c r="N295" s="28">
        <v>1</v>
      </c>
      <c r="O295" s="8">
        <v>75.5135613109708</v>
      </c>
      <c r="P295" s="9">
        <f t="shared" si="25"/>
        <v>75.510000000000005</v>
      </c>
      <c r="Q295" s="6">
        <f t="shared" si="26"/>
        <v>75.823166912345783</v>
      </c>
      <c r="R295" s="6">
        <f t="shared" si="27"/>
        <v>76.998425999487154</v>
      </c>
      <c r="S295" s="13">
        <f>R295*Index!$D$19</f>
        <v>94.60939331659749</v>
      </c>
      <c r="U295" s="8">
        <v>5.4013754831334602</v>
      </c>
      <c r="V295" s="6">
        <f t="shared" si="28"/>
        <v>5.4850968031220289</v>
      </c>
      <c r="W295" s="6">
        <f>V295*Index!$H$23</f>
        <v>5.906849324499583</v>
      </c>
      <c r="Y295" s="8">
        <v>100.52</v>
      </c>
      <c r="Z295" s="9">
        <f t="shared" si="29"/>
        <v>100.52</v>
      </c>
      <c r="AA295" s="27"/>
      <c r="AB295" s="42"/>
    </row>
    <row r="296" spans="1:28" x14ac:dyDescent="0.25">
      <c r="A296" s="2" t="s">
        <v>530</v>
      </c>
      <c r="B296" s="2" t="s">
        <v>0</v>
      </c>
      <c r="C296" s="2">
        <v>30</v>
      </c>
      <c r="D296" s="2" t="s">
        <v>61</v>
      </c>
      <c r="E296" s="2" t="s">
        <v>56</v>
      </c>
      <c r="F296" s="2" t="s">
        <v>40</v>
      </c>
      <c r="G296" s="38" t="s">
        <v>1552</v>
      </c>
      <c r="H296" s="29">
        <v>31.522159720798399</v>
      </c>
      <c r="I296" s="29">
        <v>34.791798563785399</v>
      </c>
      <c r="J296" s="29">
        <f t="shared" si="24"/>
        <v>36.080807950570247</v>
      </c>
      <c r="K296" s="8">
        <v>1.68565834366484</v>
      </c>
      <c r="L296" s="32">
        <v>0</v>
      </c>
      <c r="M296" s="28">
        <v>1.01943797987828</v>
      </c>
      <c r="N296" s="28">
        <v>1</v>
      </c>
      <c r="O296" s="8">
        <v>113.955506511747</v>
      </c>
      <c r="P296" s="9">
        <f t="shared" si="25"/>
        <v>113.96</v>
      </c>
      <c r="Q296" s="6">
        <f t="shared" si="26"/>
        <v>114.42272408844516</v>
      </c>
      <c r="R296" s="6">
        <f t="shared" si="27"/>
        <v>116.19627631181608</v>
      </c>
      <c r="S296" s="13">
        <f>R296*Index!$D$19</f>
        <v>142.77251859124843</v>
      </c>
      <c r="U296" s="8">
        <v>6.8771951791903296</v>
      </c>
      <c r="V296" s="6">
        <f t="shared" si="28"/>
        <v>6.9837917044677802</v>
      </c>
      <c r="W296" s="6">
        <f>V296*Index!$H$23</f>
        <v>7.5207798134941219</v>
      </c>
      <c r="Y296" s="8">
        <v>150.29</v>
      </c>
      <c r="Z296" s="9">
        <f t="shared" si="29"/>
        <v>150.29</v>
      </c>
      <c r="AA296" s="27"/>
      <c r="AB296" s="42"/>
    </row>
    <row r="297" spans="1:28" x14ac:dyDescent="0.25">
      <c r="A297" s="2" t="s">
        <v>531</v>
      </c>
      <c r="B297" s="2" t="s">
        <v>0</v>
      </c>
      <c r="C297" s="2">
        <v>30</v>
      </c>
      <c r="D297" s="2" t="s">
        <v>62</v>
      </c>
      <c r="E297" s="2" t="s">
        <v>56</v>
      </c>
      <c r="F297" s="2" t="s">
        <v>40</v>
      </c>
      <c r="G297" s="38" t="s">
        <v>1552</v>
      </c>
      <c r="H297" s="29">
        <v>31.522159720798399</v>
      </c>
      <c r="I297" s="29">
        <v>46.209161222291002</v>
      </c>
      <c r="J297" s="29">
        <f t="shared" si="24"/>
        <v>48.554466733989145</v>
      </c>
      <c r="K297" s="8">
        <v>1.7710778905786499</v>
      </c>
      <c r="L297" s="32">
        <v>0</v>
      </c>
      <c r="M297" s="28">
        <v>1.0301719497783299</v>
      </c>
      <c r="N297" s="28">
        <v>1</v>
      </c>
      <c r="O297" s="8">
        <v>141.82194266619999</v>
      </c>
      <c r="P297" s="9">
        <f t="shared" si="25"/>
        <v>141.82</v>
      </c>
      <c r="Q297" s="6">
        <f t="shared" si="26"/>
        <v>142.4034126311314</v>
      </c>
      <c r="R297" s="6">
        <f t="shared" si="27"/>
        <v>144.61066552691395</v>
      </c>
      <c r="S297" s="13">
        <f>R297*Index!$D$19</f>
        <v>177.68580532674594</v>
      </c>
      <c r="U297" s="8">
        <v>8.8510863510587008</v>
      </c>
      <c r="V297" s="6">
        <f t="shared" si="28"/>
        <v>8.9882781895001109</v>
      </c>
      <c r="W297" s="6">
        <f>V297*Index!$H$23</f>
        <v>9.6793925171646418</v>
      </c>
      <c r="Y297" s="8">
        <v>187.37</v>
      </c>
      <c r="Z297" s="9">
        <f t="shared" si="29"/>
        <v>187.37</v>
      </c>
      <c r="AA297" s="27"/>
      <c r="AB297" s="42"/>
    </row>
    <row r="298" spans="1:28" x14ac:dyDescent="0.25">
      <c r="A298" s="2" t="s">
        <v>532</v>
      </c>
      <c r="B298" s="2" t="s">
        <v>0</v>
      </c>
      <c r="C298" s="2">
        <v>30</v>
      </c>
      <c r="D298" s="2" t="s">
        <v>63</v>
      </c>
      <c r="E298" s="2" t="s">
        <v>56</v>
      </c>
      <c r="F298" s="2" t="s">
        <v>40</v>
      </c>
      <c r="G298" s="38" t="s">
        <v>1552</v>
      </c>
      <c r="H298" s="29">
        <v>31.522159720798399</v>
      </c>
      <c r="I298" s="29">
        <v>59.728127278375602</v>
      </c>
      <c r="J298" s="29">
        <f t="shared" si="24"/>
        <v>64.318045820334603</v>
      </c>
      <c r="K298" s="8">
        <v>1.71522300535737</v>
      </c>
      <c r="L298" s="32">
        <v>0</v>
      </c>
      <c r="M298" s="28">
        <v>1.05030031896777</v>
      </c>
      <c r="N298" s="28">
        <v>1</v>
      </c>
      <c r="O298" s="8">
        <v>164.38732538233</v>
      </c>
      <c r="P298" s="9">
        <f t="shared" si="25"/>
        <v>164.39</v>
      </c>
      <c r="Q298" s="6">
        <f t="shared" si="26"/>
        <v>165.06131341639755</v>
      </c>
      <c r="R298" s="6">
        <f t="shared" si="27"/>
        <v>167.61976377435172</v>
      </c>
      <c r="S298" s="13">
        <f>R298*Index!$D$19</f>
        <v>205.95751085442222</v>
      </c>
      <c r="U298" s="8">
        <v>6.4992150980681398</v>
      </c>
      <c r="V298" s="6">
        <f t="shared" si="28"/>
        <v>6.599952932088196</v>
      </c>
      <c r="W298" s="6">
        <f>V298*Index!$H$23</f>
        <v>7.107427438007039</v>
      </c>
      <c r="Y298" s="8">
        <v>213.06</v>
      </c>
      <c r="Z298" s="9">
        <f t="shared" si="29"/>
        <v>213.06</v>
      </c>
      <c r="AA298" s="27"/>
      <c r="AB298" s="42"/>
    </row>
    <row r="299" spans="1:28" x14ac:dyDescent="0.25">
      <c r="A299" s="2" t="s">
        <v>533</v>
      </c>
      <c r="B299" s="2" t="s">
        <v>0</v>
      </c>
      <c r="C299" s="2">
        <v>30</v>
      </c>
      <c r="D299" s="2" t="s">
        <v>1558</v>
      </c>
      <c r="E299" s="2" t="s">
        <v>56</v>
      </c>
      <c r="F299" s="2" t="s">
        <v>40</v>
      </c>
      <c r="G299" s="38" t="s">
        <v>1552</v>
      </c>
      <c r="H299" s="29">
        <v>31.522159720798399</v>
      </c>
      <c r="I299" s="29">
        <v>73.211084178841105</v>
      </c>
      <c r="J299" s="29">
        <f t="shared" si="24"/>
        <v>75.320974610957478</v>
      </c>
      <c r="K299" s="8">
        <v>1.7353047471854199</v>
      </c>
      <c r="L299" s="32">
        <v>0</v>
      </c>
      <c r="M299" s="28">
        <v>1.0201453746065401</v>
      </c>
      <c r="N299" s="28">
        <v>1</v>
      </c>
      <c r="O299" s="8">
        <v>185.40539821006499</v>
      </c>
      <c r="P299" s="9">
        <f t="shared" si="25"/>
        <v>185.41</v>
      </c>
      <c r="Q299" s="6">
        <f t="shared" si="26"/>
        <v>186.16556034272625</v>
      </c>
      <c r="R299" s="6">
        <f t="shared" si="27"/>
        <v>189.05112652803851</v>
      </c>
      <c r="S299" s="13">
        <f>R299*Index!$D$19</f>
        <v>232.29062353503383</v>
      </c>
      <c r="U299" s="8">
        <v>9.1591438608631108</v>
      </c>
      <c r="V299" s="6">
        <f t="shared" si="28"/>
        <v>9.3011105907064895</v>
      </c>
      <c r="W299" s="6">
        <f>V299*Index!$H$23</f>
        <v>10.01627879722003</v>
      </c>
      <c r="Y299" s="8">
        <v>242.31</v>
      </c>
      <c r="Z299" s="9">
        <f t="shared" si="29"/>
        <v>242.31</v>
      </c>
      <c r="AA299" s="27"/>
      <c r="AB299" s="42"/>
    </row>
    <row r="300" spans="1:28" x14ac:dyDescent="0.25">
      <c r="A300" s="2" t="s">
        <v>534</v>
      </c>
      <c r="B300" s="2" t="s">
        <v>0</v>
      </c>
      <c r="C300" s="2">
        <v>30</v>
      </c>
      <c r="D300" s="2" t="s">
        <v>1559</v>
      </c>
      <c r="E300" s="2" t="s">
        <v>56</v>
      </c>
      <c r="F300" s="2" t="s">
        <v>218</v>
      </c>
      <c r="G300" s="38" t="s">
        <v>1552</v>
      </c>
      <c r="H300" s="29">
        <v>31.522159720798399</v>
      </c>
      <c r="I300" s="29">
        <v>90.859815092362197</v>
      </c>
      <c r="J300" s="29">
        <f t="shared" si="24"/>
        <v>91.164640756137757</v>
      </c>
      <c r="K300" s="8">
        <v>2.1206243827464801</v>
      </c>
      <c r="L300" s="32">
        <v>0</v>
      </c>
      <c r="M300" s="28">
        <v>1.0024907725524199</v>
      </c>
      <c r="N300" s="28">
        <v>1</v>
      </c>
      <c r="O300" s="8">
        <v>260.17262053254302</v>
      </c>
      <c r="P300" s="9">
        <f t="shared" si="25"/>
        <v>260.17</v>
      </c>
      <c r="Q300" s="6">
        <f t="shared" si="26"/>
        <v>261.23932827672644</v>
      </c>
      <c r="R300" s="6">
        <f t="shared" si="27"/>
        <v>265.28853786501571</v>
      </c>
      <c r="S300" s="13">
        <f>R300*Index!$D$19</f>
        <v>325.96494402916113</v>
      </c>
      <c r="U300" s="8">
        <v>12.3922465708988</v>
      </c>
      <c r="V300" s="6">
        <f t="shared" si="28"/>
        <v>12.584326392747732</v>
      </c>
      <c r="W300" s="6">
        <f>V300*Index!$H$23</f>
        <v>13.551943114290099</v>
      </c>
      <c r="Y300" s="8">
        <v>339.52</v>
      </c>
      <c r="Z300" s="9">
        <f t="shared" si="29"/>
        <v>339.52</v>
      </c>
      <c r="AA300" s="27"/>
      <c r="AB300" s="42"/>
    </row>
    <row r="301" spans="1:28" x14ac:dyDescent="0.25">
      <c r="A301" s="2" t="s">
        <v>535</v>
      </c>
      <c r="B301" s="2" t="s">
        <v>0</v>
      </c>
      <c r="C301" s="2">
        <v>30</v>
      </c>
      <c r="D301" s="2" t="s">
        <v>1550</v>
      </c>
      <c r="E301" s="2" t="s">
        <v>56</v>
      </c>
      <c r="F301" s="2" t="s">
        <v>218</v>
      </c>
      <c r="G301" s="38" t="s">
        <v>1552</v>
      </c>
      <c r="H301" s="29">
        <v>31.522159720798399</v>
      </c>
      <c r="I301" s="29">
        <v>74.744672740800297</v>
      </c>
      <c r="J301" s="29">
        <f t="shared" si="24"/>
        <v>71.347696070239266</v>
      </c>
      <c r="K301" s="8">
        <v>2.1009570833217301</v>
      </c>
      <c r="L301" s="32">
        <v>0</v>
      </c>
      <c r="M301" s="28">
        <v>0.96803351909648205</v>
      </c>
      <c r="N301" s="28">
        <v>1</v>
      </c>
      <c r="O301" s="8">
        <v>216.125152184466</v>
      </c>
      <c r="P301" s="9">
        <f t="shared" si="25"/>
        <v>216.13</v>
      </c>
      <c r="Q301" s="6">
        <f t="shared" si="26"/>
        <v>217.01126530842231</v>
      </c>
      <c r="R301" s="6">
        <f t="shared" si="27"/>
        <v>220.37493992070287</v>
      </c>
      <c r="S301" s="13">
        <f>R301*Index!$D$19</f>
        <v>270.77877368841524</v>
      </c>
      <c r="U301" s="8">
        <v>10.7312507402401</v>
      </c>
      <c r="V301" s="6">
        <f t="shared" si="28"/>
        <v>10.897585126713821</v>
      </c>
      <c r="W301" s="6">
        <f>V301*Index!$H$23</f>
        <v>11.735507258097549</v>
      </c>
      <c r="Y301" s="8">
        <v>282.51</v>
      </c>
      <c r="Z301" s="9">
        <f t="shared" si="29"/>
        <v>282.51</v>
      </c>
      <c r="AA301" s="27"/>
      <c r="AB301" s="42"/>
    </row>
    <row r="302" spans="1:28" x14ac:dyDescent="0.25">
      <c r="A302" s="2" t="s">
        <v>536</v>
      </c>
      <c r="B302" s="2" t="s">
        <v>0</v>
      </c>
      <c r="C302" s="2">
        <v>30</v>
      </c>
      <c r="D302" s="2" t="s">
        <v>225</v>
      </c>
      <c r="E302" s="2" t="s">
        <v>56</v>
      </c>
      <c r="F302" s="2" t="s">
        <v>40</v>
      </c>
      <c r="G302" s="38" t="s">
        <v>1552</v>
      </c>
      <c r="H302" s="29">
        <v>31.522159720798399</v>
      </c>
      <c r="I302" s="29">
        <v>54.851260549639001</v>
      </c>
      <c r="J302" s="29">
        <f t="shared" si="24"/>
        <v>58.131754714441882</v>
      </c>
      <c r="K302" s="8">
        <v>2.01896144887893</v>
      </c>
      <c r="L302" s="32">
        <v>1</v>
      </c>
      <c r="M302" s="28">
        <v>1.0379803665818901</v>
      </c>
      <c r="N302" s="28">
        <v>1</v>
      </c>
      <c r="O302" s="8">
        <v>181.00779698583901</v>
      </c>
      <c r="P302" s="9">
        <f t="shared" si="25"/>
        <v>181.01</v>
      </c>
      <c r="Q302" s="6">
        <f t="shared" si="26"/>
        <v>181.74992895348095</v>
      </c>
      <c r="R302" s="6">
        <f t="shared" si="27"/>
        <v>184.56705285225991</v>
      </c>
      <c r="S302" s="13">
        <f>R302*Index!$D$19</f>
        <v>226.78095909000785</v>
      </c>
      <c r="U302" s="8">
        <v>7.8060224006780299</v>
      </c>
      <c r="V302" s="6">
        <f t="shared" si="28"/>
        <v>7.9270157478885395</v>
      </c>
      <c r="W302" s="6">
        <f>V302*Index!$H$23</f>
        <v>8.5365289431285305</v>
      </c>
      <c r="Y302" s="8">
        <v>235.32</v>
      </c>
      <c r="Z302" s="9">
        <f t="shared" si="29"/>
        <v>235.32</v>
      </c>
      <c r="AA302" s="27"/>
      <c r="AB302" s="42"/>
    </row>
    <row r="303" spans="1:28" x14ac:dyDescent="0.25">
      <c r="A303" s="2" t="s">
        <v>537</v>
      </c>
      <c r="B303" s="2" t="s">
        <v>0</v>
      </c>
      <c r="C303" s="2">
        <v>30</v>
      </c>
      <c r="D303" s="2" t="s">
        <v>60</v>
      </c>
      <c r="E303" s="2" t="s">
        <v>57</v>
      </c>
      <c r="F303" s="2" t="s">
        <v>40</v>
      </c>
      <c r="G303" s="38" t="s">
        <v>1552</v>
      </c>
      <c r="H303" s="29">
        <v>31.522159720798399</v>
      </c>
      <c r="I303" s="29">
        <v>23.3170532514734</v>
      </c>
      <c r="J303" s="29">
        <f t="shared" si="24"/>
        <v>23.421153046877244</v>
      </c>
      <c r="K303" s="8">
        <v>1.48291849520289</v>
      </c>
      <c r="L303" s="32">
        <v>0</v>
      </c>
      <c r="M303" s="28">
        <v>1.0018982729649399</v>
      </c>
      <c r="N303" s="28">
        <v>1</v>
      </c>
      <c r="O303" s="8">
        <v>81.476454690902699</v>
      </c>
      <c r="P303" s="9">
        <f t="shared" si="25"/>
        <v>81.48</v>
      </c>
      <c r="Q303" s="6">
        <f t="shared" si="26"/>
        <v>81.810508155135395</v>
      </c>
      <c r="R303" s="6">
        <f t="shared" si="27"/>
        <v>83.078571031539994</v>
      </c>
      <c r="S303" s="13">
        <f>R303*Index!$D$19</f>
        <v>102.08018022285547</v>
      </c>
      <c r="U303" s="8">
        <v>5.45326215143041</v>
      </c>
      <c r="V303" s="6">
        <f t="shared" si="28"/>
        <v>5.5377877147775818</v>
      </c>
      <c r="W303" s="6">
        <f>V303*Index!$H$23</f>
        <v>5.9635916732841512</v>
      </c>
      <c r="Y303" s="8">
        <v>108.04</v>
      </c>
      <c r="Z303" s="9">
        <f t="shared" si="29"/>
        <v>108.04</v>
      </c>
      <c r="AA303" s="27"/>
      <c r="AB303" s="42"/>
    </row>
    <row r="304" spans="1:28" x14ac:dyDescent="0.25">
      <c r="A304" s="2" t="s">
        <v>538</v>
      </c>
      <c r="B304" s="2" t="s">
        <v>0</v>
      </c>
      <c r="C304" s="2">
        <v>30</v>
      </c>
      <c r="D304" s="2" t="s">
        <v>61</v>
      </c>
      <c r="E304" s="2" t="s">
        <v>57</v>
      </c>
      <c r="F304" s="2" t="s">
        <v>40</v>
      </c>
      <c r="G304" s="38" t="s">
        <v>1552</v>
      </c>
      <c r="H304" s="29">
        <v>31.522159720798399</v>
      </c>
      <c r="I304" s="29">
        <v>35.061670022446101</v>
      </c>
      <c r="J304" s="29">
        <f t="shared" si="24"/>
        <v>36.355925165214117</v>
      </c>
      <c r="K304" s="8">
        <v>1.7720697395993601</v>
      </c>
      <c r="L304" s="32">
        <v>0</v>
      </c>
      <c r="M304" s="28">
        <v>1.01943797987828</v>
      </c>
      <c r="N304" s="28">
        <v>1</v>
      </c>
      <c r="O304" s="8">
        <v>120.284700208459</v>
      </c>
      <c r="P304" s="9">
        <f t="shared" si="25"/>
        <v>120.28</v>
      </c>
      <c r="Q304" s="6">
        <f t="shared" si="26"/>
        <v>120.77786747931368</v>
      </c>
      <c r="R304" s="6">
        <f t="shared" si="27"/>
        <v>122.64992442524306</v>
      </c>
      <c r="S304" s="13">
        <f>R304*Index!$D$19</f>
        <v>150.70223565707778</v>
      </c>
      <c r="U304" s="8">
        <v>6.4803814704737004</v>
      </c>
      <c r="V304" s="6">
        <f t="shared" si="28"/>
        <v>6.5808273832660431</v>
      </c>
      <c r="W304" s="6">
        <f>V304*Index!$H$23</f>
        <v>7.0868313137824828</v>
      </c>
      <c r="Y304" s="8">
        <v>157.79</v>
      </c>
      <c r="Z304" s="9">
        <f t="shared" si="29"/>
        <v>157.79</v>
      </c>
      <c r="AA304" s="27"/>
      <c r="AB304" s="42"/>
    </row>
    <row r="305" spans="1:28" x14ac:dyDescent="0.25">
      <c r="A305" s="2" t="s">
        <v>539</v>
      </c>
      <c r="B305" s="2" t="s">
        <v>0</v>
      </c>
      <c r="C305" s="2">
        <v>30</v>
      </c>
      <c r="D305" s="2" t="s">
        <v>62</v>
      </c>
      <c r="E305" s="2" t="s">
        <v>57</v>
      </c>
      <c r="F305" s="2" t="s">
        <v>40</v>
      </c>
      <c r="G305" s="38" t="s">
        <v>1552</v>
      </c>
      <c r="H305" s="29">
        <v>31.522159720798399</v>
      </c>
      <c r="I305" s="29">
        <v>45.984897748241401</v>
      </c>
      <c r="J305" s="29">
        <f t="shared" si="24"/>
        <v>48.323436793663404</v>
      </c>
      <c r="K305" s="8">
        <v>1.8389836004909701</v>
      </c>
      <c r="L305" s="32">
        <v>0</v>
      </c>
      <c r="M305" s="28">
        <v>1.0301719497783299</v>
      </c>
      <c r="N305" s="28">
        <v>1</v>
      </c>
      <c r="O305" s="8">
        <v>146.83474256151499</v>
      </c>
      <c r="P305" s="9">
        <f t="shared" si="25"/>
        <v>146.83000000000001</v>
      </c>
      <c r="Q305" s="6">
        <f t="shared" si="26"/>
        <v>147.4367650060172</v>
      </c>
      <c r="R305" s="6">
        <f t="shared" si="27"/>
        <v>149.72203486361047</v>
      </c>
      <c r="S305" s="13">
        <f>R305*Index!$D$19</f>
        <v>183.96623957828686</v>
      </c>
      <c r="U305" s="8">
        <v>7.1292100684458104</v>
      </c>
      <c r="V305" s="6">
        <f t="shared" si="28"/>
        <v>7.2397128245067206</v>
      </c>
      <c r="W305" s="6">
        <f>V305*Index!$H$23</f>
        <v>7.7963788684035569</v>
      </c>
      <c r="Y305" s="8">
        <v>191.76</v>
      </c>
      <c r="Z305" s="9">
        <f t="shared" si="29"/>
        <v>191.76</v>
      </c>
      <c r="AA305" s="27"/>
      <c r="AB305" s="42"/>
    </row>
    <row r="306" spans="1:28" x14ac:dyDescent="0.25">
      <c r="A306" s="2" t="s">
        <v>540</v>
      </c>
      <c r="B306" s="2" t="s">
        <v>0</v>
      </c>
      <c r="C306" s="2">
        <v>30</v>
      </c>
      <c r="D306" s="2" t="s">
        <v>63</v>
      </c>
      <c r="E306" s="2" t="s">
        <v>57</v>
      </c>
      <c r="F306" s="2" t="s">
        <v>40</v>
      </c>
      <c r="G306" s="38" t="s">
        <v>1552</v>
      </c>
      <c r="H306" s="29">
        <v>31.522159720798399</v>
      </c>
      <c r="I306" s="29">
        <v>58.874197971084101</v>
      </c>
      <c r="J306" s="29">
        <f t="shared" si="24"/>
        <v>63.421163596510425</v>
      </c>
      <c r="K306" s="8">
        <v>1.8344606200168601</v>
      </c>
      <c r="L306" s="32">
        <v>0</v>
      </c>
      <c r="M306" s="28">
        <v>1.05030031896777</v>
      </c>
      <c r="N306" s="28">
        <v>1</v>
      </c>
      <c r="O306" s="8">
        <v>174.169787759131</v>
      </c>
      <c r="P306" s="9">
        <f t="shared" si="25"/>
        <v>174.17</v>
      </c>
      <c r="Q306" s="6">
        <f t="shared" si="26"/>
        <v>174.88388388894344</v>
      </c>
      <c r="R306" s="6">
        <f t="shared" si="27"/>
        <v>177.59458408922208</v>
      </c>
      <c r="S306" s="13">
        <f>R306*Index!$D$19</f>
        <v>218.21375747481733</v>
      </c>
      <c r="U306" s="8">
        <v>7.1172847420222798</v>
      </c>
      <c r="V306" s="6">
        <f t="shared" si="28"/>
        <v>7.2276026555236257</v>
      </c>
      <c r="W306" s="6">
        <f>V306*Index!$H$23</f>
        <v>7.7833375409584962</v>
      </c>
      <c r="Y306" s="8">
        <v>226</v>
      </c>
      <c r="Z306" s="9">
        <f t="shared" si="29"/>
        <v>226</v>
      </c>
      <c r="AA306" s="27"/>
      <c r="AB306" s="42"/>
    </row>
    <row r="307" spans="1:28" x14ac:dyDescent="0.25">
      <c r="A307" s="2" t="s">
        <v>541</v>
      </c>
      <c r="B307" s="2" t="s">
        <v>0</v>
      </c>
      <c r="C307" s="2">
        <v>30</v>
      </c>
      <c r="D307" s="2" t="s">
        <v>1558</v>
      </c>
      <c r="E307" s="2" t="s">
        <v>57</v>
      </c>
      <c r="F307" s="2" t="s">
        <v>40</v>
      </c>
      <c r="G307" s="38" t="s">
        <v>1552</v>
      </c>
      <c r="H307" s="29">
        <v>31.522159720798399</v>
      </c>
      <c r="I307" s="29">
        <v>71.349401105158506</v>
      </c>
      <c r="J307" s="29">
        <f t="shared" si="24"/>
        <v>73.421787234356884</v>
      </c>
      <c r="K307" s="8">
        <v>1.85145447937592</v>
      </c>
      <c r="L307" s="32">
        <v>0</v>
      </c>
      <c r="M307" s="28">
        <v>1.0201453746065401</v>
      </c>
      <c r="N307" s="28">
        <v>1</v>
      </c>
      <c r="O307" s="8">
        <v>194.298940673511</v>
      </c>
      <c r="P307" s="9">
        <f t="shared" si="25"/>
        <v>194.3</v>
      </c>
      <c r="Q307" s="6">
        <f t="shared" si="26"/>
        <v>195.09556633027239</v>
      </c>
      <c r="R307" s="6">
        <f t="shared" si="27"/>
        <v>198.11954760839163</v>
      </c>
      <c r="S307" s="13">
        <f>R307*Index!$D$19</f>
        <v>243.43316061439396</v>
      </c>
      <c r="U307" s="8">
        <v>8.2723430765172203</v>
      </c>
      <c r="V307" s="6">
        <f t="shared" si="28"/>
        <v>8.4005643942032382</v>
      </c>
      <c r="W307" s="6">
        <f>V307*Index!$H$23</f>
        <v>9.0464890408262697</v>
      </c>
      <c r="Y307" s="8">
        <v>252.48</v>
      </c>
      <c r="Z307" s="9">
        <f t="shared" si="29"/>
        <v>252.48</v>
      </c>
      <c r="AA307" s="27"/>
      <c r="AB307" s="42"/>
    </row>
    <row r="308" spans="1:28" x14ac:dyDescent="0.25">
      <c r="A308" s="2" t="s">
        <v>542</v>
      </c>
      <c r="B308" s="2" t="s">
        <v>0</v>
      </c>
      <c r="C308" s="2">
        <v>30</v>
      </c>
      <c r="D308" s="2" t="s">
        <v>1559</v>
      </c>
      <c r="E308" s="2" t="s">
        <v>57</v>
      </c>
      <c r="F308" s="2" t="s">
        <v>218</v>
      </c>
      <c r="G308" s="38" t="s">
        <v>1552</v>
      </c>
      <c r="H308" s="29">
        <v>31.522159720798399</v>
      </c>
      <c r="I308" s="29">
        <v>91.589341762888196</v>
      </c>
      <c r="J308" s="29">
        <f t="shared" si="24"/>
        <v>91.89598451167096</v>
      </c>
      <c r="K308" s="8">
        <v>1.8569099782944101</v>
      </c>
      <c r="L308" s="32">
        <v>0</v>
      </c>
      <c r="M308" s="28">
        <v>1.0024907725524199</v>
      </c>
      <c r="N308" s="28">
        <v>1</v>
      </c>
      <c r="O308" s="8">
        <v>229.17638352785099</v>
      </c>
      <c r="P308" s="9">
        <f t="shared" si="25"/>
        <v>229.18</v>
      </c>
      <c r="Q308" s="6">
        <f t="shared" si="26"/>
        <v>230.11600670031518</v>
      </c>
      <c r="R308" s="6">
        <f t="shared" si="27"/>
        <v>233.68280480417008</v>
      </c>
      <c r="S308" s="13">
        <f>R308*Index!$D$19</f>
        <v>287.13039395364598</v>
      </c>
      <c r="U308" s="8">
        <v>9.8247380931683601</v>
      </c>
      <c r="V308" s="6">
        <f t="shared" si="28"/>
        <v>9.9770215336124703</v>
      </c>
      <c r="W308" s="6">
        <f>V308*Index!$H$23</f>
        <v>10.74416095497039</v>
      </c>
      <c r="Y308" s="8">
        <v>297.87</v>
      </c>
      <c r="Z308" s="9">
        <f t="shared" si="29"/>
        <v>297.87</v>
      </c>
      <c r="AA308" s="27"/>
      <c r="AB308" s="42"/>
    </row>
    <row r="309" spans="1:28" x14ac:dyDescent="0.25">
      <c r="A309" s="2" t="s">
        <v>543</v>
      </c>
      <c r="B309" s="2" t="s">
        <v>0</v>
      </c>
      <c r="C309" s="2">
        <v>30</v>
      </c>
      <c r="D309" s="2" t="s">
        <v>1550</v>
      </c>
      <c r="E309" s="2" t="s">
        <v>57</v>
      </c>
      <c r="F309" s="2" t="s">
        <v>218</v>
      </c>
      <c r="G309" s="38" t="s">
        <v>1552</v>
      </c>
      <c r="H309" s="29">
        <v>31.522159720798399</v>
      </c>
      <c r="I309" s="29">
        <v>75.015710365716501</v>
      </c>
      <c r="J309" s="29">
        <f t="shared" si="24"/>
        <v>71.610069576094446</v>
      </c>
      <c r="K309" s="8">
        <v>1.7611774327483201</v>
      </c>
      <c r="L309" s="32">
        <v>0</v>
      </c>
      <c r="M309" s="28">
        <v>0.96803351909648205</v>
      </c>
      <c r="N309" s="28">
        <v>1</v>
      </c>
      <c r="O309" s="8">
        <v>181.634154826713</v>
      </c>
      <c r="P309" s="9">
        <f t="shared" si="25"/>
        <v>181.63</v>
      </c>
      <c r="Q309" s="6">
        <f t="shared" si="26"/>
        <v>182.37885486150253</v>
      </c>
      <c r="R309" s="6">
        <f t="shared" si="27"/>
        <v>185.20572711185582</v>
      </c>
      <c r="S309" s="13">
        <f>R309*Index!$D$19</f>
        <v>227.56570999163927</v>
      </c>
      <c r="U309" s="8">
        <v>9.3042377683186093</v>
      </c>
      <c r="V309" s="6">
        <f t="shared" si="28"/>
        <v>9.4484534537275486</v>
      </c>
      <c r="W309" s="6">
        <f>V309*Index!$H$23</f>
        <v>10.174950945068067</v>
      </c>
      <c r="Y309" s="8">
        <v>237.74</v>
      </c>
      <c r="Z309" s="9">
        <f t="shared" si="29"/>
        <v>237.74</v>
      </c>
      <c r="AA309" s="27"/>
      <c r="AB309" s="42"/>
    </row>
    <row r="310" spans="1:28" x14ac:dyDescent="0.25">
      <c r="A310" s="2" t="s">
        <v>544</v>
      </c>
      <c r="B310" s="2" t="s">
        <v>0</v>
      </c>
      <c r="C310" s="2">
        <v>30</v>
      </c>
      <c r="D310" s="2" t="s">
        <v>225</v>
      </c>
      <c r="E310" s="2" t="s">
        <v>57</v>
      </c>
      <c r="F310" s="2" t="s">
        <v>40</v>
      </c>
      <c r="G310" s="38" t="s">
        <v>1552</v>
      </c>
      <c r="H310" s="29">
        <v>31.522159720798399</v>
      </c>
      <c r="I310" s="29">
        <v>56.582773479788898</v>
      </c>
      <c r="J310" s="29">
        <f t="shared" si="24"/>
        <v>59.929031140420136</v>
      </c>
      <c r="K310" s="8">
        <v>2.0746636389816202</v>
      </c>
      <c r="L310" s="32">
        <v>1</v>
      </c>
      <c r="M310" s="28">
        <v>1.0379803665818901</v>
      </c>
      <c r="N310" s="28">
        <v>1</v>
      </c>
      <c r="O310" s="8">
        <v>189.730460421337</v>
      </c>
      <c r="P310" s="9">
        <f t="shared" si="25"/>
        <v>189.73</v>
      </c>
      <c r="Q310" s="6">
        <f t="shared" si="26"/>
        <v>190.50835530906448</v>
      </c>
      <c r="R310" s="6">
        <f t="shared" si="27"/>
        <v>193.46123481635499</v>
      </c>
      <c r="S310" s="13">
        <f>R310*Index!$D$19</f>
        <v>237.7094053374164</v>
      </c>
      <c r="U310" s="8">
        <v>8.7880128821532502</v>
      </c>
      <c r="V310" s="6">
        <f t="shared" si="28"/>
        <v>8.9242270818266256</v>
      </c>
      <c r="W310" s="6">
        <f>V310*Index!$H$23</f>
        <v>9.6104164797901994</v>
      </c>
      <c r="Y310" s="8">
        <v>247.32</v>
      </c>
      <c r="Z310" s="9">
        <f t="shared" si="29"/>
        <v>247.32</v>
      </c>
      <c r="AA310" s="27"/>
      <c r="AB310" s="42"/>
    </row>
    <row r="311" spans="1:28" x14ac:dyDescent="0.25">
      <c r="A311" s="2" t="s">
        <v>545</v>
      </c>
      <c r="B311" s="2" t="s">
        <v>0</v>
      </c>
      <c r="C311" s="2">
        <v>30</v>
      </c>
      <c r="D311" s="2" t="s">
        <v>60</v>
      </c>
      <c r="E311" s="2" t="s">
        <v>58</v>
      </c>
      <c r="F311" s="2" t="s">
        <v>40</v>
      </c>
      <c r="G311" s="38" t="s">
        <v>1552</v>
      </c>
      <c r="H311" s="29">
        <v>31.522159720798399</v>
      </c>
      <c r="I311" s="29">
        <v>21.387116546047601</v>
      </c>
      <c r="J311" s="29">
        <f t="shared" si="24"/>
        <v>21.487552794779489</v>
      </c>
      <c r="K311" s="8">
        <v>1.75144670638897</v>
      </c>
      <c r="L311" s="32">
        <v>0</v>
      </c>
      <c r="M311" s="28">
        <v>1.0018982729649399</v>
      </c>
      <c r="N311" s="28">
        <v>1</v>
      </c>
      <c r="O311" s="8">
        <v>92.843686392034598</v>
      </c>
      <c r="P311" s="9">
        <f t="shared" si="25"/>
        <v>92.84</v>
      </c>
      <c r="Q311" s="6">
        <f t="shared" si="26"/>
        <v>93.224345506241946</v>
      </c>
      <c r="R311" s="6">
        <f t="shared" si="27"/>
        <v>94.669322861588697</v>
      </c>
      <c r="S311" s="13">
        <f>R311*Index!$D$19</f>
        <v>116.3219518498684</v>
      </c>
      <c r="U311" s="8">
        <v>5.5265703885244797</v>
      </c>
      <c r="V311" s="6">
        <f t="shared" si="28"/>
        <v>5.6122322295466098</v>
      </c>
      <c r="W311" s="6">
        <f>V311*Index!$H$23</f>
        <v>6.0437602733215918</v>
      </c>
      <c r="Y311" s="8">
        <v>122.37</v>
      </c>
      <c r="Z311" s="9">
        <f t="shared" si="29"/>
        <v>122.37</v>
      </c>
      <c r="AA311" s="27"/>
      <c r="AB311" s="42"/>
    </row>
    <row r="312" spans="1:28" x14ac:dyDescent="0.25">
      <c r="A312" s="2" t="s">
        <v>546</v>
      </c>
      <c r="B312" s="2" t="s">
        <v>0</v>
      </c>
      <c r="C312" s="2">
        <v>30</v>
      </c>
      <c r="D312" s="2" t="s">
        <v>61</v>
      </c>
      <c r="E312" s="2" t="s">
        <v>58</v>
      </c>
      <c r="F312" s="2" t="s">
        <v>40</v>
      </c>
      <c r="G312" s="38" t="s">
        <v>1552</v>
      </c>
      <c r="H312" s="29">
        <v>31.522159720798399</v>
      </c>
      <c r="I312" s="29">
        <v>31.681659921912399</v>
      </c>
      <c r="J312" s="29">
        <f t="shared" si="24"/>
        <v>32.910214496357852</v>
      </c>
      <c r="K312" s="8">
        <v>2.0578318235603001</v>
      </c>
      <c r="L312" s="32">
        <v>0</v>
      </c>
      <c r="M312" s="28">
        <v>1.01943797987828</v>
      </c>
      <c r="N312" s="28">
        <v>1</v>
      </c>
      <c r="O312" s="8">
        <v>132.59099013161</v>
      </c>
      <c r="P312" s="9">
        <f t="shared" si="25"/>
        <v>132.59</v>
      </c>
      <c r="Q312" s="6">
        <f t="shared" si="26"/>
        <v>133.13461319114961</v>
      </c>
      <c r="R312" s="6">
        <f t="shared" si="27"/>
        <v>135.19819969561243</v>
      </c>
      <c r="S312" s="13">
        <f>R312*Index!$D$19</f>
        <v>166.12053408446661</v>
      </c>
      <c r="U312" s="8">
        <v>6.1478384632796796</v>
      </c>
      <c r="V312" s="6">
        <f t="shared" si="28"/>
        <v>6.2431299594605152</v>
      </c>
      <c r="W312" s="6">
        <f>V312*Index!$H$23</f>
        <v>6.7231681239996579</v>
      </c>
      <c r="Y312" s="8">
        <v>172.84</v>
      </c>
      <c r="Z312" s="9">
        <f t="shared" si="29"/>
        <v>172.84</v>
      </c>
      <c r="AA312" s="27"/>
      <c r="AB312" s="42"/>
    </row>
    <row r="313" spans="1:28" x14ac:dyDescent="0.25">
      <c r="A313" s="2" t="s">
        <v>547</v>
      </c>
      <c r="B313" s="2" t="s">
        <v>0</v>
      </c>
      <c r="C313" s="2">
        <v>30</v>
      </c>
      <c r="D313" s="2" t="s">
        <v>62</v>
      </c>
      <c r="E313" s="2" t="s">
        <v>58</v>
      </c>
      <c r="F313" s="2" t="s">
        <v>40</v>
      </c>
      <c r="G313" s="38" t="s">
        <v>1552</v>
      </c>
      <c r="H313" s="29">
        <v>31.522159720798399</v>
      </c>
      <c r="I313" s="29">
        <v>40.881910047068402</v>
      </c>
      <c r="J313" s="29">
        <f t="shared" si="24"/>
        <v>43.066482003851178</v>
      </c>
      <c r="K313" s="8">
        <v>2.0629829288416199</v>
      </c>
      <c r="L313" s="32">
        <v>0</v>
      </c>
      <c r="M313" s="28">
        <v>1.0301719497783299</v>
      </c>
      <c r="N313" s="28">
        <v>1</v>
      </c>
      <c r="O313" s="8">
        <v>153.87509456343599</v>
      </c>
      <c r="P313" s="9">
        <f t="shared" si="25"/>
        <v>153.88</v>
      </c>
      <c r="Q313" s="6">
        <f t="shared" si="26"/>
        <v>154.50598245114608</v>
      </c>
      <c r="R313" s="6">
        <f t="shared" si="27"/>
        <v>156.90082517913885</v>
      </c>
      <c r="S313" s="13">
        <f>R313*Index!$D$19</f>
        <v>192.78695230952798</v>
      </c>
      <c r="U313" s="8">
        <v>6.68461851142282</v>
      </c>
      <c r="V313" s="6">
        <f t="shared" si="28"/>
        <v>6.7882300983498745</v>
      </c>
      <c r="W313" s="6">
        <f>V313*Index!$H$23</f>
        <v>7.3101813532558069</v>
      </c>
      <c r="Y313" s="8">
        <v>200.1</v>
      </c>
      <c r="Z313" s="9">
        <f t="shared" si="29"/>
        <v>200.1</v>
      </c>
      <c r="AA313" s="27"/>
      <c r="AB313" s="42"/>
    </row>
    <row r="314" spans="1:28" x14ac:dyDescent="0.25">
      <c r="A314" s="2" t="s">
        <v>548</v>
      </c>
      <c r="B314" s="2" t="s">
        <v>0</v>
      </c>
      <c r="C314" s="2">
        <v>30</v>
      </c>
      <c r="D314" s="2" t="s">
        <v>63</v>
      </c>
      <c r="E314" s="2" t="s">
        <v>58</v>
      </c>
      <c r="F314" s="2" t="s">
        <v>40</v>
      </c>
      <c r="G314" s="38" t="s">
        <v>1552</v>
      </c>
      <c r="H314" s="29">
        <v>31.522159720798399</v>
      </c>
      <c r="I314" s="29">
        <v>51.716399297935297</v>
      </c>
      <c r="J314" s="29">
        <f t="shared" si="24"/>
        <v>55.903325366995148</v>
      </c>
      <c r="K314" s="8">
        <v>1.99640340970764</v>
      </c>
      <c r="L314" s="32">
        <v>0</v>
      </c>
      <c r="M314" s="28">
        <v>1.05030031896777</v>
      </c>
      <c r="N314" s="28">
        <v>1</v>
      </c>
      <c r="O314" s="8">
        <v>174.536536524615</v>
      </c>
      <c r="P314" s="9">
        <f t="shared" si="25"/>
        <v>174.54</v>
      </c>
      <c r="Q314" s="6">
        <f t="shared" si="26"/>
        <v>175.25213632436592</v>
      </c>
      <c r="R314" s="6">
        <f t="shared" si="27"/>
        <v>177.9685444373936</v>
      </c>
      <c r="S314" s="13">
        <f>R314*Index!$D$19</f>
        <v>218.67324948657878</v>
      </c>
      <c r="U314" s="8">
        <v>6.61548016548105</v>
      </c>
      <c r="V314" s="6">
        <f t="shared" si="28"/>
        <v>6.7180201080460069</v>
      </c>
      <c r="W314" s="6">
        <f>V314*Index!$H$23</f>
        <v>7.2345728729162309</v>
      </c>
      <c r="Y314" s="8">
        <v>225.91</v>
      </c>
      <c r="Z314" s="9">
        <f t="shared" si="29"/>
        <v>225.91</v>
      </c>
      <c r="AA314" s="27"/>
      <c r="AB314" s="42"/>
    </row>
    <row r="315" spans="1:28" x14ac:dyDescent="0.25">
      <c r="A315" s="2" t="s">
        <v>549</v>
      </c>
      <c r="B315" s="2" t="s">
        <v>0</v>
      </c>
      <c r="C315" s="2">
        <v>30</v>
      </c>
      <c r="D315" s="2" t="s">
        <v>1558</v>
      </c>
      <c r="E315" s="2" t="s">
        <v>58</v>
      </c>
      <c r="F315" s="2" t="s">
        <v>40</v>
      </c>
      <c r="G315" s="38" t="s">
        <v>1552</v>
      </c>
      <c r="H315" s="29">
        <v>31.522159720798399</v>
      </c>
      <c r="I315" s="29">
        <v>61.805667165139504</v>
      </c>
      <c r="J315" s="29">
        <f t="shared" si="24"/>
        <v>63.685791198971046</v>
      </c>
      <c r="K315" s="8">
        <v>2.00321240878153</v>
      </c>
      <c r="L315" s="32">
        <v>0</v>
      </c>
      <c r="M315" s="28">
        <v>1.0201453746065401</v>
      </c>
      <c r="N315" s="28">
        <v>1</v>
      </c>
      <c r="O315" s="8">
        <v>190.72174869714499</v>
      </c>
      <c r="P315" s="9">
        <f t="shared" si="25"/>
        <v>190.72</v>
      </c>
      <c r="Q315" s="6">
        <f t="shared" si="26"/>
        <v>191.50370786680327</v>
      </c>
      <c r="R315" s="6">
        <f t="shared" si="27"/>
        <v>194.47201533873874</v>
      </c>
      <c r="S315" s="13">
        <f>R315*Index!$D$19</f>
        <v>238.95137010172985</v>
      </c>
      <c r="U315" s="8">
        <v>7.6836928947920402</v>
      </c>
      <c r="V315" s="6">
        <f t="shared" si="28"/>
        <v>7.8027901346613175</v>
      </c>
      <c r="W315" s="6">
        <f>V315*Index!$H$23</f>
        <v>8.4027515448592602</v>
      </c>
      <c r="Y315" s="8">
        <v>247.35</v>
      </c>
      <c r="Z315" s="9">
        <f t="shared" si="29"/>
        <v>247.35</v>
      </c>
      <c r="AA315" s="27"/>
      <c r="AB315" s="42"/>
    </row>
    <row r="316" spans="1:28" x14ac:dyDescent="0.25">
      <c r="A316" s="2" t="s">
        <v>550</v>
      </c>
      <c r="B316" s="2" t="s">
        <v>0</v>
      </c>
      <c r="C316" s="2">
        <v>30</v>
      </c>
      <c r="D316" s="2" t="s">
        <v>1559</v>
      </c>
      <c r="E316" s="2" t="s">
        <v>58</v>
      </c>
      <c r="F316" s="2" t="s">
        <v>218</v>
      </c>
      <c r="G316" s="38" t="s">
        <v>1552</v>
      </c>
      <c r="H316" s="29">
        <v>31.522159720798399</v>
      </c>
      <c r="I316" s="29">
        <v>82.789265902233097</v>
      </c>
      <c r="J316" s="29">
        <f t="shared" si="24"/>
        <v>83.07398966360293</v>
      </c>
      <c r="K316" s="8">
        <v>2.1055805790753501</v>
      </c>
      <c r="L316" s="32">
        <v>0</v>
      </c>
      <c r="M316" s="28">
        <v>1.0024907725524199</v>
      </c>
      <c r="N316" s="28">
        <v>1</v>
      </c>
      <c r="O316" s="8">
        <v>241.29142658061301</v>
      </c>
      <c r="P316" s="9">
        <f t="shared" si="25"/>
        <v>241.29</v>
      </c>
      <c r="Q316" s="6">
        <f t="shared" si="26"/>
        <v>242.28072142959351</v>
      </c>
      <c r="R316" s="6">
        <f t="shared" si="27"/>
        <v>246.03607261175222</v>
      </c>
      <c r="S316" s="13">
        <f>R316*Index!$D$19</f>
        <v>302.30908309672776</v>
      </c>
      <c r="U316" s="8">
        <v>15.0540744591913</v>
      </c>
      <c r="V316" s="6">
        <f t="shared" si="28"/>
        <v>15.287412613308767</v>
      </c>
      <c r="W316" s="6">
        <f>V316*Index!$H$23</f>
        <v>16.462871323778959</v>
      </c>
      <c r="Y316" s="8">
        <v>318.77</v>
      </c>
      <c r="Z316" s="9">
        <f t="shared" si="29"/>
        <v>318.77</v>
      </c>
      <c r="AA316" s="27"/>
      <c r="AB316" s="42"/>
    </row>
    <row r="317" spans="1:28" x14ac:dyDescent="0.25">
      <c r="A317" s="2" t="s">
        <v>551</v>
      </c>
      <c r="B317" s="2" t="s">
        <v>0</v>
      </c>
      <c r="C317" s="2">
        <v>30</v>
      </c>
      <c r="D317" s="2" t="s">
        <v>1550</v>
      </c>
      <c r="E317" s="2" t="s">
        <v>58</v>
      </c>
      <c r="F317" s="2" t="s">
        <v>218</v>
      </c>
      <c r="G317" s="38" t="s">
        <v>1552</v>
      </c>
      <c r="H317" s="29">
        <v>31.522159720798399</v>
      </c>
      <c r="I317" s="29">
        <v>67.422134463486501</v>
      </c>
      <c r="J317" s="29">
        <f t="shared" si="24"/>
        <v>64.259233572932501</v>
      </c>
      <c r="K317" s="8">
        <v>2.2509742251575999</v>
      </c>
      <c r="L317" s="32">
        <v>0</v>
      </c>
      <c r="M317" s="28">
        <v>0.96803351909648205</v>
      </c>
      <c r="N317" s="28">
        <v>1</v>
      </c>
      <c r="O317" s="8">
        <v>215.601447553871</v>
      </c>
      <c r="P317" s="9">
        <f t="shared" si="25"/>
        <v>215.6</v>
      </c>
      <c r="Q317" s="6">
        <f t="shared" si="26"/>
        <v>216.48541348884186</v>
      </c>
      <c r="R317" s="6">
        <f t="shared" si="27"/>
        <v>219.84093739791891</v>
      </c>
      <c r="S317" s="13">
        <f>R317*Index!$D$19</f>
        <v>270.12263489006551</v>
      </c>
      <c r="U317" s="8">
        <v>8.8420199871754406</v>
      </c>
      <c r="V317" s="6">
        <f t="shared" si="28"/>
        <v>8.9790712969766613</v>
      </c>
      <c r="W317" s="6">
        <f>V317*Index!$H$23</f>
        <v>9.6694777009207566</v>
      </c>
      <c r="Y317" s="8">
        <v>279.79000000000002</v>
      </c>
      <c r="Z317" s="9">
        <f t="shared" si="29"/>
        <v>279.79000000000002</v>
      </c>
      <c r="AA317" s="27"/>
      <c r="AB317" s="42"/>
    </row>
    <row r="318" spans="1:28" x14ac:dyDescent="0.25">
      <c r="A318" s="2" t="s">
        <v>552</v>
      </c>
      <c r="B318" s="2" t="s">
        <v>0</v>
      </c>
      <c r="C318" s="2">
        <v>30</v>
      </c>
      <c r="D318" s="2" t="s">
        <v>225</v>
      </c>
      <c r="E318" s="2" t="s">
        <v>58</v>
      </c>
      <c r="F318" s="2" t="s">
        <v>40</v>
      </c>
      <c r="G318" s="38" t="s">
        <v>1552</v>
      </c>
      <c r="H318" s="29">
        <v>31.522159720798399</v>
      </c>
      <c r="I318" s="29">
        <v>52.760705852439401</v>
      </c>
      <c r="J318" s="29">
        <f t="shared" si="24"/>
        <v>55.961799983483132</v>
      </c>
      <c r="K318" s="8">
        <v>2.3555020474448698</v>
      </c>
      <c r="L318" s="32">
        <v>1</v>
      </c>
      <c r="M318" s="28">
        <v>1.0379803665818901</v>
      </c>
      <c r="N318" s="28">
        <v>1</v>
      </c>
      <c r="O318" s="8">
        <v>206.06864620201901</v>
      </c>
      <c r="P318" s="9">
        <f t="shared" si="25"/>
        <v>206.07</v>
      </c>
      <c r="Q318" s="6">
        <f t="shared" si="26"/>
        <v>206.91352765144728</v>
      </c>
      <c r="R318" s="6">
        <f t="shared" si="27"/>
        <v>210.12068733004472</v>
      </c>
      <c r="S318" s="13">
        <f>R318*Index!$D$19</f>
        <v>258.17918345102805</v>
      </c>
      <c r="U318" s="8">
        <v>8.3386071255944998</v>
      </c>
      <c r="V318" s="6">
        <f t="shared" si="28"/>
        <v>8.4678555360412151</v>
      </c>
      <c r="W318" s="6">
        <f>V318*Index!$H$23</f>
        <v>9.1189542406171338</v>
      </c>
      <c r="Y318" s="8">
        <v>267.3</v>
      </c>
      <c r="Z318" s="9">
        <f t="shared" si="29"/>
        <v>267.3</v>
      </c>
      <c r="AA318" s="27"/>
      <c r="AB318" s="42"/>
    </row>
    <row r="319" spans="1:28" x14ac:dyDescent="0.25">
      <c r="A319" s="2" t="s">
        <v>553</v>
      </c>
      <c r="B319" s="2" t="s">
        <v>0</v>
      </c>
      <c r="C319" s="2">
        <v>30</v>
      </c>
      <c r="D319" s="2" t="s">
        <v>60</v>
      </c>
      <c r="E319" s="2" t="s">
        <v>59</v>
      </c>
      <c r="F319" s="2" t="s">
        <v>40</v>
      </c>
      <c r="G319" s="38" t="s">
        <v>1552</v>
      </c>
      <c r="H319" s="29">
        <v>31.522159720798399</v>
      </c>
      <c r="I319" s="29">
        <v>20.191285363605999</v>
      </c>
      <c r="J319" s="29">
        <f t="shared" si="24"/>
        <v>20.289451598333628</v>
      </c>
      <c r="K319" s="8">
        <v>1.26336143529088</v>
      </c>
      <c r="L319" s="32">
        <v>1</v>
      </c>
      <c r="M319" s="28">
        <v>1.0018982729649399</v>
      </c>
      <c r="N319" s="28">
        <v>1</v>
      </c>
      <c r="O319" s="8">
        <v>65.456791640871799</v>
      </c>
      <c r="P319" s="9">
        <f t="shared" si="25"/>
        <v>65.459999999999994</v>
      </c>
      <c r="Q319" s="6">
        <f t="shared" si="26"/>
        <v>65.725164486599368</v>
      </c>
      <c r="R319" s="6">
        <f t="shared" si="27"/>
        <v>66.743904536141656</v>
      </c>
      <c r="S319" s="13">
        <f>R319*Index!$D$19</f>
        <v>82.009472710355396</v>
      </c>
      <c r="U319" s="8">
        <v>5.4029927376337898</v>
      </c>
      <c r="V319" s="6">
        <f t="shared" si="28"/>
        <v>5.486739125067114</v>
      </c>
      <c r="W319" s="6">
        <f>V319*Index!$H$23</f>
        <v>5.9086179256054772</v>
      </c>
      <c r="Y319" s="8">
        <v>87.92</v>
      </c>
      <c r="Z319" s="9">
        <f t="shared" si="29"/>
        <v>87.92</v>
      </c>
      <c r="AA319" s="27"/>
      <c r="AB319" s="42"/>
    </row>
    <row r="320" spans="1:28" x14ac:dyDescent="0.25">
      <c r="A320" s="2" t="s">
        <v>554</v>
      </c>
      <c r="B320" s="2" t="s">
        <v>0</v>
      </c>
      <c r="C320" s="2">
        <v>30</v>
      </c>
      <c r="D320" s="2" t="s">
        <v>61</v>
      </c>
      <c r="E320" s="2" t="s">
        <v>59</v>
      </c>
      <c r="F320" s="2" t="s">
        <v>40</v>
      </c>
      <c r="G320" s="38" t="s">
        <v>1552</v>
      </c>
      <c r="H320" s="29">
        <v>31.522159720798399</v>
      </c>
      <c r="I320" s="29">
        <v>30.297281562825798</v>
      </c>
      <c r="J320" s="29">
        <f t="shared" si="24"/>
        <v>31.498926618583404</v>
      </c>
      <c r="K320" s="8">
        <v>1.5217772529945199</v>
      </c>
      <c r="L320" s="32">
        <v>0</v>
      </c>
      <c r="M320" s="28">
        <v>1.01943797987828</v>
      </c>
      <c r="N320" s="28">
        <v>1</v>
      </c>
      <c r="O320" s="8">
        <v>95.904055650274799</v>
      </c>
      <c r="P320" s="9">
        <f t="shared" si="25"/>
        <v>95.9</v>
      </c>
      <c r="Q320" s="6">
        <f t="shared" si="26"/>
        <v>96.297262278440925</v>
      </c>
      <c r="R320" s="6">
        <f t="shared" si="27"/>
        <v>97.789869843756762</v>
      </c>
      <c r="S320" s="13">
        <f>R320*Index!$D$19</f>
        <v>120.15622577127071</v>
      </c>
      <c r="U320" s="8">
        <v>6.4823844330746896</v>
      </c>
      <c r="V320" s="6">
        <f t="shared" si="28"/>
        <v>6.5828613917873477</v>
      </c>
      <c r="W320" s="6">
        <f>V320*Index!$H$23</f>
        <v>7.0890217184902458</v>
      </c>
      <c r="Y320" s="8">
        <v>127.25</v>
      </c>
      <c r="Z320" s="9">
        <f t="shared" si="29"/>
        <v>127.25</v>
      </c>
      <c r="AA320" s="27"/>
      <c r="AB320" s="42"/>
    </row>
    <row r="321" spans="1:28" x14ac:dyDescent="0.25">
      <c r="A321" s="2" t="s">
        <v>555</v>
      </c>
      <c r="B321" s="2" t="s">
        <v>0</v>
      </c>
      <c r="C321" s="2">
        <v>30</v>
      </c>
      <c r="D321" s="2" t="s">
        <v>62</v>
      </c>
      <c r="E321" s="2" t="s">
        <v>59</v>
      </c>
      <c r="F321" s="2" t="s">
        <v>40</v>
      </c>
      <c r="G321" s="38" t="s">
        <v>1552</v>
      </c>
      <c r="H321" s="29">
        <v>31.522159720798399</v>
      </c>
      <c r="I321" s="29">
        <v>39.6437736701494</v>
      </c>
      <c r="J321" s="29">
        <f t="shared" si="24"/>
        <v>41.790988638349049</v>
      </c>
      <c r="K321" s="8">
        <v>1.6008509563523601</v>
      </c>
      <c r="L321" s="32">
        <v>0</v>
      </c>
      <c r="M321" s="28">
        <v>1.0301719497783299</v>
      </c>
      <c r="N321" s="28">
        <v>1</v>
      </c>
      <c r="O321" s="8">
        <v>117.363423663944</v>
      </c>
      <c r="P321" s="9">
        <f t="shared" si="25"/>
        <v>117.36</v>
      </c>
      <c r="Q321" s="6">
        <f t="shared" si="26"/>
        <v>117.84461370096618</v>
      </c>
      <c r="R321" s="6">
        <f t="shared" si="27"/>
        <v>119.67120521333116</v>
      </c>
      <c r="S321" s="13">
        <f>R321*Index!$D$19</f>
        <v>147.04222814599754</v>
      </c>
      <c r="U321" s="8">
        <v>6.7057925928172404</v>
      </c>
      <c r="V321" s="6">
        <f t="shared" si="28"/>
        <v>6.8097323780059078</v>
      </c>
      <c r="W321" s="6">
        <f>V321*Index!$H$23</f>
        <v>7.3333369566335174</v>
      </c>
      <c r="Y321" s="8">
        <v>154.38</v>
      </c>
      <c r="Z321" s="9">
        <f t="shared" si="29"/>
        <v>154.38</v>
      </c>
      <c r="AA321" s="27"/>
      <c r="AB321" s="42"/>
    </row>
    <row r="322" spans="1:28" x14ac:dyDescent="0.25">
      <c r="A322" s="2" t="s">
        <v>556</v>
      </c>
      <c r="B322" s="2" t="s">
        <v>0</v>
      </c>
      <c r="C322" s="2">
        <v>30</v>
      </c>
      <c r="D322" s="2" t="s">
        <v>63</v>
      </c>
      <c r="E322" s="2" t="s">
        <v>59</v>
      </c>
      <c r="F322" s="2" t="s">
        <v>40</v>
      </c>
      <c r="G322" s="38" t="s">
        <v>1552</v>
      </c>
      <c r="H322" s="29">
        <v>31.522159720798399</v>
      </c>
      <c r="I322" s="29">
        <v>50.667436766610898</v>
      </c>
      <c r="J322" s="29">
        <f t="shared" si="24"/>
        <v>54.801599685759882</v>
      </c>
      <c r="K322" s="8">
        <v>1.6133897658630501</v>
      </c>
      <c r="L322" s="32">
        <v>0</v>
      </c>
      <c r="M322" s="28">
        <v>1.05030031896777</v>
      </c>
      <c r="N322" s="28">
        <v>1</v>
      </c>
      <c r="O322" s="8">
        <v>139.273869977364</v>
      </c>
      <c r="P322" s="9">
        <f t="shared" si="25"/>
        <v>139.27000000000001</v>
      </c>
      <c r="Q322" s="6">
        <f t="shared" si="26"/>
        <v>139.84489284427119</v>
      </c>
      <c r="R322" s="6">
        <f t="shared" si="27"/>
        <v>142.01248868335739</v>
      </c>
      <c r="S322" s="13">
        <f>R322*Index!$D$19</f>
        <v>174.49337727763549</v>
      </c>
      <c r="U322" s="8">
        <v>6.6617171550638403</v>
      </c>
      <c r="V322" s="6">
        <f t="shared" si="28"/>
        <v>6.7649737709673303</v>
      </c>
      <c r="W322" s="6">
        <f>V322*Index!$H$23</f>
        <v>7.2851368323256143</v>
      </c>
      <c r="Y322" s="8">
        <v>181.78</v>
      </c>
      <c r="Z322" s="9">
        <f t="shared" si="29"/>
        <v>181.78</v>
      </c>
      <c r="AA322" s="27"/>
      <c r="AB322" s="42"/>
    </row>
    <row r="323" spans="1:28" x14ac:dyDescent="0.25">
      <c r="A323" s="2" t="s">
        <v>557</v>
      </c>
      <c r="B323" s="2" t="s">
        <v>0</v>
      </c>
      <c r="C323" s="2">
        <v>30</v>
      </c>
      <c r="D323" s="2" t="s">
        <v>1558</v>
      </c>
      <c r="E323" s="2" t="s">
        <v>59</v>
      </c>
      <c r="F323" s="2" t="s">
        <v>40</v>
      </c>
      <c r="G323" s="38" t="s">
        <v>1552</v>
      </c>
      <c r="H323" s="29">
        <v>31.522159720798399</v>
      </c>
      <c r="I323" s="29">
        <v>61.278057432222802</v>
      </c>
      <c r="J323" s="29">
        <f t="shared" ref="J323:J386" si="30">(H323+I323)*M323*N323-H323</f>
        <v>63.147552570338689</v>
      </c>
      <c r="K323" s="8">
        <v>1.61585884481968</v>
      </c>
      <c r="L323" s="32">
        <v>0</v>
      </c>
      <c r="M323" s="28">
        <v>1.0201453746065401</v>
      </c>
      <c r="N323" s="28">
        <v>1</v>
      </c>
      <c r="O323" s="8">
        <v>152.97289194216799</v>
      </c>
      <c r="P323" s="9">
        <f t="shared" ref="P323:P386" si="31">ROUND(K323*SUM(H323:I323)*M323*$N323,2)</f>
        <v>152.97</v>
      </c>
      <c r="Q323" s="6">
        <f t="shared" ref="Q323:Q386" si="32">O323*(1.0041)</f>
        <v>153.60008079913086</v>
      </c>
      <c r="R323" s="6">
        <f t="shared" ref="R323:R386" si="33">Q323*(1.0155)</f>
        <v>155.9808820515174</v>
      </c>
      <c r="S323" s="13">
        <f>R323*Index!$D$19</f>
        <v>191.65660113597778</v>
      </c>
      <c r="U323" s="8">
        <v>7.0569495164475198</v>
      </c>
      <c r="V323" s="6">
        <f t="shared" ref="V323:V386" si="34">U323*(1.0155)</f>
        <v>7.1663322339524571</v>
      </c>
      <c r="W323" s="6">
        <f>V323*Index!$H$23</f>
        <v>7.7173559983787072</v>
      </c>
      <c r="Y323" s="8">
        <v>199.37</v>
      </c>
      <c r="Z323" s="9">
        <f t="shared" ref="Z323:Z386" si="35">ROUND(S323+W323,2)</f>
        <v>199.37</v>
      </c>
      <c r="AA323" s="27"/>
      <c r="AB323" s="42"/>
    </row>
    <row r="324" spans="1:28" x14ac:dyDescent="0.25">
      <c r="A324" s="2" t="s">
        <v>558</v>
      </c>
      <c r="B324" s="2" t="s">
        <v>0</v>
      </c>
      <c r="C324" s="2">
        <v>30</v>
      </c>
      <c r="D324" s="2" t="s">
        <v>1559</v>
      </c>
      <c r="E324" s="2" t="s">
        <v>59</v>
      </c>
      <c r="F324" s="2" t="s">
        <v>218</v>
      </c>
      <c r="G324" s="38" t="s">
        <v>1552</v>
      </c>
      <c r="H324" s="29">
        <v>31.522159720798399</v>
      </c>
      <c r="I324" s="29">
        <v>79.1476225528165</v>
      </c>
      <c r="J324" s="29">
        <f t="shared" si="30"/>
        <v>79.423275808885904</v>
      </c>
      <c r="K324" s="8">
        <v>1.5532060502087901</v>
      </c>
      <c r="L324" s="32">
        <v>0</v>
      </c>
      <c r="M324" s="28">
        <v>1.0024907725524199</v>
      </c>
      <c r="N324" s="28">
        <v>1</v>
      </c>
      <c r="O324" s="8">
        <v>172.321121707754</v>
      </c>
      <c r="P324" s="9">
        <f t="shared" si="31"/>
        <v>172.32</v>
      </c>
      <c r="Q324" s="6">
        <f t="shared" si="32"/>
        <v>173.02763830675579</v>
      </c>
      <c r="R324" s="6">
        <f t="shared" si="33"/>
        <v>175.70956670051052</v>
      </c>
      <c r="S324" s="13">
        <f>R324*Index!$D$19</f>
        <v>215.89760166744503</v>
      </c>
      <c r="U324" s="8">
        <v>9.6680830807250899</v>
      </c>
      <c r="V324" s="6">
        <f t="shared" si="34"/>
        <v>9.8179383684763302</v>
      </c>
      <c r="W324" s="6">
        <f>V324*Index!$H$23</f>
        <v>10.572845785839954</v>
      </c>
      <c r="Y324" s="8">
        <v>226.47</v>
      </c>
      <c r="Z324" s="9">
        <f t="shared" si="35"/>
        <v>226.47</v>
      </c>
      <c r="AA324" s="27"/>
      <c r="AB324" s="42"/>
    </row>
    <row r="325" spans="1:28" x14ac:dyDescent="0.25">
      <c r="A325" s="2" t="s">
        <v>559</v>
      </c>
      <c r="B325" s="2" t="s">
        <v>0</v>
      </c>
      <c r="C325" s="2">
        <v>30</v>
      </c>
      <c r="D325" s="2" t="s">
        <v>1550</v>
      </c>
      <c r="E325" s="2" t="s">
        <v>59</v>
      </c>
      <c r="F325" s="2" t="s">
        <v>218</v>
      </c>
      <c r="G325" s="38" t="s">
        <v>1552</v>
      </c>
      <c r="H325" s="29">
        <v>31.522159720798399</v>
      </c>
      <c r="I325" s="29">
        <v>64.772664935191401</v>
      </c>
      <c r="J325" s="29">
        <f t="shared" si="30"/>
        <v>61.694458261718097</v>
      </c>
      <c r="K325" s="8">
        <v>1.6121571827980801</v>
      </c>
      <c r="L325" s="32">
        <v>0</v>
      </c>
      <c r="M325" s="28">
        <v>0.96803351909648205</v>
      </c>
      <c r="N325" s="28">
        <v>1</v>
      </c>
      <c r="O325" s="8">
        <v>150.279840236659</v>
      </c>
      <c r="P325" s="9">
        <f t="shared" si="31"/>
        <v>150.28</v>
      </c>
      <c r="Q325" s="6">
        <f t="shared" si="32"/>
        <v>150.8959875816293</v>
      </c>
      <c r="R325" s="6">
        <f t="shared" si="33"/>
        <v>153.23487538914458</v>
      </c>
      <c r="S325" s="13">
        <f>R325*Index!$D$19</f>
        <v>188.28253184822171</v>
      </c>
      <c r="U325" s="8">
        <v>8.3970801973379192</v>
      </c>
      <c r="V325" s="6">
        <f t="shared" si="34"/>
        <v>8.5272349403966583</v>
      </c>
      <c r="W325" s="6">
        <f>V325*Index!$H$23</f>
        <v>9.1828993644855945</v>
      </c>
      <c r="Y325" s="8">
        <v>197.47</v>
      </c>
      <c r="Z325" s="9">
        <f t="shared" si="35"/>
        <v>197.47</v>
      </c>
      <c r="AA325" s="27"/>
      <c r="AB325" s="42"/>
    </row>
    <row r="326" spans="1:28" x14ac:dyDescent="0.25">
      <c r="A326" s="2" t="s">
        <v>560</v>
      </c>
      <c r="B326" s="2" t="s">
        <v>0</v>
      </c>
      <c r="C326" s="2">
        <v>30</v>
      </c>
      <c r="D326" s="2" t="s">
        <v>225</v>
      </c>
      <c r="E326" s="2" t="s">
        <v>59</v>
      </c>
      <c r="F326" s="2" t="s">
        <v>40</v>
      </c>
      <c r="G326" s="38" t="s">
        <v>1552</v>
      </c>
      <c r="H326" s="29">
        <v>31.522159720798399</v>
      </c>
      <c r="I326" s="29">
        <v>49.110156947774698</v>
      </c>
      <c r="J326" s="29">
        <f t="shared" si="30"/>
        <v>52.172601893194155</v>
      </c>
      <c r="K326" s="8">
        <v>1.89683875594775</v>
      </c>
      <c r="L326" s="32">
        <v>1</v>
      </c>
      <c r="M326" s="28">
        <v>1.0379803665818901</v>
      </c>
      <c r="N326" s="28">
        <v>1</v>
      </c>
      <c r="O326" s="8">
        <v>158.75546749922901</v>
      </c>
      <c r="P326" s="9">
        <f t="shared" si="31"/>
        <v>158.76</v>
      </c>
      <c r="Q326" s="6">
        <f t="shared" si="32"/>
        <v>159.40636491597584</v>
      </c>
      <c r="R326" s="6">
        <f t="shared" si="33"/>
        <v>161.87716357217349</v>
      </c>
      <c r="S326" s="13">
        <f>R326*Index!$D$19</f>
        <v>198.90147153757343</v>
      </c>
      <c r="U326" s="8">
        <v>7.5127615824530096</v>
      </c>
      <c r="V326" s="6">
        <f t="shared" si="34"/>
        <v>7.6292093869810316</v>
      </c>
      <c r="W326" s="6">
        <f>V326*Index!$H$23</f>
        <v>8.2158240650018683</v>
      </c>
      <c r="Y326" s="8">
        <v>207.12</v>
      </c>
      <c r="Z326" s="9">
        <f t="shared" si="35"/>
        <v>207.12</v>
      </c>
      <c r="AA326" s="27"/>
      <c r="AB326" s="42"/>
    </row>
    <row r="327" spans="1:28" x14ac:dyDescent="0.25">
      <c r="A327" s="2" t="s">
        <v>561</v>
      </c>
      <c r="B327" s="2" t="s">
        <v>51</v>
      </c>
      <c r="C327" s="2">
        <v>30</v>
      </c>
      <c r="D327" s="2" t="s">
        <v>60</v>
      </c>
      <c r="E327" s="2" t="s">
        <v>52</v>
      </c>
      <c r="F327" s="2" t="s">
        <v>40</v>
      </c>
      <c r="G327" s="38" t="s">
        <v>1552</v>
      </c>
      <c r="H327" s="29">
        <v>31.522159720798399</v>
      </c>
      <c r="I327" s="29">
        <v>14.821221891511801</v>
      </c>
      <c r="J327" s="29">
        <f t="shared" si="30"/>
        <v>14.89360494539428</v>
      </c>
      <c r="K327" s="8">
        <v>1.2587502235454899</v>
      </c>
      <c r="L327" s="32">
        <v>1</v>
      </c>
      <c r="M327" s="28">
        <v>1.0018982729649399</v>
      </c>
      <c r="N327" s="28">
        <v>0.99966424983997204</v>
      </c>
      <c r="O327" s="8">
        <v>58.425854149604511</v>
      </c>
      <c r="P327" s="9">
        <f t="shared" si="31"/>
        <v>58.43</v>
      </c>
      <c r="Q327" s="6">
        <f t="shared" si="32"/>
        <v>58.665400151617888</v>
      </c>
      <c r="R327" s="6">
        <f t="shared" si="33"/>
        <v>59.574713853967971</v>
      </c>
      <c r="S327" s="13">
        <f>R327*Index!$D$19</f>
        <v>73.200555226561974</v>
      </c>
      <c r="U327" s="8">
        <v>4.9824812748566396</v>
      </c>
      <c r="V327" s="6">
        <f t="shared" si="34"/>
        <v>5.0597097346169182</v>
      </c>
      <c r="W327" s="6">
        <f>V327*Index!$H$23</f>
        <v>5.4487539784301964</v>
      </c>
      <c r="Y327" s="8">
        <v>78.650000000000006</v>
      </c>
      <c r="Z327" s="9">
        <f t="shared" si="35"/>
        <v>78.650000000000006</v>
      </c>
      <c r="AA327" s="27"/>
      <c r="AB327" s="43"/>
    </row>
    <row r="328" spans="1:28" x14ac:dyDescent="0.25">
      <c r="A328" s="2" t="s">
        <v>562</v>
      </c>
      <c r="B328" s="2" t="s">
        <v>51</v>
      </c>
      <c r="C328" s="2">
        <v>30</v>
      </c>
      <c r="D328" s="2" t="s">
        <v>61</v>
      </c>
      <c r="E328" s="2" t="s">
        <v>52</v>
      </c>
      <c r="F328" s="2" t="s">
        <v>40</v>
      </c>
      <c r="G328" s="38" t="s">
        <v>1552</v>
      </c>
      <c r="H328" s="29">
        <v>31.522159720798399</v>
      </c>
      <c r="I328" s="29">
        <v>22.321704135339601</v>
      </c>
      <c r="J328" s="29">
        <f t="shared" si="30"/>
        <v>22.80761883190511</v>
      </c>
      <c r="K328" s="8">
        <v>1.53565477916352</v>
      </c>
      <c r="L328" s="32">
        <v>0</v>
      </c>
      <c r="M328" s="28">
        <v>1.01943797987828</v>
      </c>
      <c r="N328" s="28">
        <v>0.98978509119069702</v>
      </c>
      <c r="O328" s="8">
        <v>83.431784085354892</v>
      </c>
      <c r="P328" s="9">
        <f t="shared" si="31"/>
        <v>83.43</v>
      </c>
      <c r="Q328" s="6">
        <f t="shared" si="32"/>
        <v>83.773854400104852</v>
      </c>
      <c r="R328" s="6">
        <f t="shared" si="33"/>
        <v>85.072349143306482</v>
      </c>
      <c r="S328" s="13">
        <f>R328*Index!$D$19</f>
        <v>104.52997234670221</v>
      </c>
      <c r="U328" s="8">
        <v>5.2767076060252096</v>
      </c>
      <c r="V328" s="6">
        <f t="shared" si="34"/>
        <v>5.3584965739186003</v>
      </c>
      <c r="W328" s="6">
        <f>V328*Index!$H$23</f>
        <v>5.7705147245475592</v>
      </c>
      <c r="Y328" s="8">
        <v>110.3</v>
      </c>
      <c r="Z328" s="9">
        <f t="shared" si="35"/>
        <v>110.3</v>
      </c>
      <c r="AA328" s="27"/>
      <c r="AB328" s="43"/>
    </row>
    <row r="329" spans="1:28" x14ac:dyDescent="0.25">
      <c r="A329" s="2" t="s">
        <v>563</v>
      </c>
      <c r="B329" s="2" t="s">
        <v>51</v>
      </c>
      <c r="C329" s="2">
        <v>30</v>
      </c>
      <c r="D329" s="2" t="s">
        <v>62</v>
      </c>
      <c r="E329" s="2" t="s">
        <v>52</v>
      </c>
      <c r="F329" s="2" t="s">
        <v>40</v>
      </c>
      <c r="G329" s="38" t="s">
        <v>1552</v>
      </c>
      <c r="H329" s="29">
        <v>31.522159720798399</v>
      </c>
      <c r="I329" s="29">
        <v>29.326879327198601</v>
      </c>
      <c r="J329" s="29">
        <f t="shared" si="30"/>
        <v>27.754062188735325</v>
      </c>
      <c r="K329" s="8">
        <v>1.63822086325829</v>
      </c>
      <c r="L329" s="32">
        <v>0</v>
      </c>
      <c r="M329" s="28">
        <v>1.0301719497783299</v>
      </c>
      <c r="N329" s="28">
        <v>0.94562091814412297</v>
      </c>
      <c r="O329" s="8">
        <v>97.107543427326362</v>
      </c>
      <c r="P329" s="9">
        <f t="shared" si="31"/>
        <v>97.11</v>
      </c>
      <c r="Q329" s="6">
        <f t="shared" si="32"/>
        <v>97.505684355378406</v>
      </c>
      <c r="R329" s="6">
        <f t="shared" si="33"/>
        <v>99.017022462886771</v>
      </c>
      <c r="S329" s="13">
        <f>R329*Index!$D$19</f>
        <v>121.66405094166494</v>
      </c>
      <c r="U329" s="8">
        <v>5.9154839955571399</v>
      </c>
      <c r="V329" s="6">
        <f t="shared" si="34"/>
        <v>6.0071739974882759</v>
      </c>
      <c r="W329" s="6">
        <f>V329*Index!$H$23</f>
        <v>6.4690693606388967</v>
      </c>
      <c r="Y329" s="8">
        <v>128.13</v>
      </c>
      <c r="Z329" s="9">
        <f t="shared" si="35"/>
        <v>128.13</v>
      </c>
      <c r="AA329" s="27"/>
      <c r="AB329" s="43"/>
    </row>
    <row r="330" spans="1:28" x14ac:dyDescent="0.25">
      <c r="A330" s="2" t="s">
        <v>564</v>
      </c>
      <c r="B330" s="2" t="s">
        <v>51</v>
      </c>
      <c r="C330" s="2">
        <v>30</v>
      </c>
      <c r="D330" s="2" t="s">
        <v>63</v>
      </c>
      <c r="E330" s="2" t="s">
        <v>52</v>
      </c>
      <c r="F330" s="2" t="s">
        <v>40</v>
      </c>
      <c r="G330" s="38" t="s">
        <v>1552</v>
      </c>
      <c r="H330" s="29">
        <v>31.522159720798399</v>
      </c>
      <c r="I330" s="29">
        <v>37.596080984816403</v>
      </c>
      <c r="J330" s="29">
        <f t="shared" si="30"/>
        <v>40.2103464243297</v>
      </c>
      <c r="K330" s="8">
        <v>1.7227046512587001</v>
      </c>
      <c r="L330" s="32">
        <v>0</v>
      </c>
      <c r="M330" s="28">
        <v>1.05030031896777</v>
      </c>
      <c r="N330" s="28">
        <v>0.98812032260407401</v>
      </c>
      <c r="O330" s="8">
        <v>123.57392198265451</v>
      </c>
      <c r="P330" s="9">
        <f t="shared" si="31"/>
        <v>123.57</v>
      </c>
      <c r="Q330" s="6">
        <f t="shared" si="32"/>
        <v>124.0805750627834</v>
      </c>
      <c r="R330" s="6">
        <f t="shared" si="33"/>
        <v>126.00382397625654</v>
      </c>
      <c r="S330" s="13">
        <f>R330*Index!$D$19</f>
        <v>154.82323420538975</v>
      </c>
      <c r="U330" s="8">
        <v>5.7905070387531898</v>
      </c>
      <c r="V330" s="6">
        <f t="shared" si="34"/>
        <v>5.8802598978538647</v>
      </c>
      <c r="W330" s="6">
        <f>V330*Index!$H$23</f>
        <v>6.3323967565622841</v>
      </c>
      <c r="Y330" s="8">
        <v>161.16</v>
      </c>
      <c r="Z330" s="9">
        <f t="shared" si="35"/>
        <v>161.16</v>
      </c>
      <c r="AA330" s="27"/>
      <c r="AB330" s="43"/>
    </row>
    <row r="331" spans="1:28" x14ac:dyDescent="0.25">
      <c r="A331" s="2" t="s">
        <v>565</v>
      </c>
      <c r="B331" s="2" t="s">
        <v>51</v>
      </c>
      <c r="C331" s="2">
        <v>30</v>
      </c>
      <c r="D331" s="2" t="s">
        <v>1558</v>
      </c>
      <c r="E331" s="2" t="s">
        <v>52</v>
      </c>
      <c r="F331" s="2" t="s">
        <v>40</v>
      </c>
      <c r="G331" s="38" t="s">
        <v>1552</v>
      </c>
      <c r="H331" s="29">
        <v>31.522159720798399</v>
      </c>
      <c r="I331" s="29">
        <v>45.632804383149399</v>
      </c>
      <c r="J331" s="29">
        <f t="shared" si="30"/>
        <v>35.381589937186519</v>
      </c>
      <c r="K331" s="8">
        <v>1.7219519439596001</v>
      </c>
      <c r="L331" s="32">
        <v>0</v>
      </c>
      <c r="M331" s="28">
        <v>1.0201453746065401</v>
      </c>
      <c r="N331" s="28">
        <v>0.850010949956574</v>
      </c>
      <c r="O331" s="8">
        <v>115.20504178175364</v>
      </c>
      <c r="P331" s="9">
        <f t="shared" si="31"/>
        <v>115.21</v>
      </c>
      <c r="Q331" s="6">
        <f t="shared" si="32"/>
        <v>115.67738245305883</v>
      </c>
      <c r="R331" s="6">
        <f t="shared" si="33"/>
        <v>117.47038188108125</v>
      </c>
      <c r="S331" s="13">
        <f>R331*Index!$D$19</f>
        <v>144.33803572182302</v>
      </c>
      <c r="U331" s="8">
        <v>6.7201695727971202</v>
      </c>
      <c r="V331" s="6">
        <f t="shared" si="34"/>
        <v>6.8243322011754763</v>
      </c>
      <c r="W331" s="6">
        <f>V331*Index!$H$23</f>
        <v>7.3490593693314841</v>
      </c>
      <c r="Y331" s="8">
        <v>151.69</v>
      </c>
      <c r="Z331" s="9">
        <f t="shared" si="35"/>
        <v>151.69</v>
      </c>
      <c r="AA331" s="27"/>
      <c r="AB331" s="43"/>
    </row>
    <row r="332" spans="1:28" x14ac:dyDescent="0.25">
      <c r="A332" s="2" t="s">
        <v>566</v>
      </c>
      <c r="B332" s="2" t="s">
        <v>51</v>
      </c>
      <c r="C332" s="2">
        <v>30</v>
      </c>
      <c r="D332" s="2" t="s">
        <v>1559</v>
      </c>
      <c r="E332" s="2" t="s">
        <v>52</v>
      </c>
      <c r="F332" s="2" t="s">
        <v>218</v>
      </c>
      <c r="G332" s="38" t="s">
        <v>1552</v>
      </c>
      <c r="H332" s="29">
        <v>31.522159720798399</v>
      </c>
      <c r="I332" s="29">
        <v>58.307359412133103</v>
      </c>
      <c r="J332" s="29">
        <f t="shared" si="30"/>
        <v>54.454721079972344</v>
      </c>
      <c r="K332" s="8">
        <v>1.72514542480225</v>
      </c>
      <c r="L332" s="32">
        <v>0</v>
      </c>
      <c r="M332" s="28">
        <v>1.0024907725524199</v>
      </c>
      <c r="N332" s="28">
        <v>0.95473364262183902</v>
      </c>
      <c r="O332" s="8">
        <v>148.32262255221806</v>
      </c>
      <c r="P332" s="9">
        <f t="shared" si="31"/>
        <v>148.32</v>
      </c>
      <c r="Q332" s="6">
        <f t="shared" si="32"/>
        <v>148.93074530468215</v>
      </c>
      <c r="R332" s="6">
        <f t="shared" si="33"/>
        <v>151.23917185690473</v>
      </c>
      <c r="S332" s="13">
        <f>R332*Index!$D$19</f>
        <v>185.83037392454858</v>
      </c>
      <c r="U332" s="8">
        <v>7.87828264272102</v>
      </c>
      <c r="V332" s="6">
        <f t="shared" si="34"/>
        <v>8.0003960236831961</v>
      </c>
      <c r="W332" s="6">
        <f>V332*Index!$H$23</f>
        <v>8.6155514741917116</v>
      </c>
      <c r="Y332" s="8">
        <v>194.45</v>
      </c>
      <c r="Z332" s="9">
        <f t="shared" si="35"/>
        <v>194.45</v>
      </c>
      <c r="AA332" s="27"/>
      <c r="AB332" s="43"/>
    </row>
    <row r="333" spans="1:28" x14ac:dyDescent="0.25">
      <c r="A333" s="2" t="s">
        <v>567</v>
      </c>
      <c r="B333" s="2" t="s">
        <v>51</v>
      </c>
      <c r="C333" s="2">
        <v>30</v>
      </c>
      <c r="D333" s="2" t="s">
        <v>1550</v>
      </c>
      <c r="E333" s="2" t="s">
        <v>52</v>
      </c>
      <c r="F333" s="2" t="s">
        <v>218</v>
      </c>
      <c r="G333" s="38" t="s">
        <v>1552</v>
      </c>
      <c r="H333" s="29">
        <v>31.522159720798399</v>
      </c>
      <c r="I333" s="29">
        <v>47.785312331419497</v>
      </c>
      <c r="J333" s="29">
        <f t="shared" si="30"/>
        <v>34.212858783454806</v>
      </c>
      <c r="K333" s="8">
        <v>1.74782042953938</v>
      </c>
      <c r="L333" s="32">
        <v>0</v>
      </c>
      <c r="M333" s="28">
        <v>0.96803351909648205</v>
      </c>
      <c r="N333" s="28">
        <v>0.85623364138596303</v>
      </c>
      <c r="O333" s="8">
        <v>114.8930082778831</v>
      </c>
      <c r="P333" s="9">
        <f t="shared" si="31"/>
        <v>114.89</v>
      </c>
      <c r="Q333" s="6">
        <f t="shared" si="32"/>
        <v>115.36406961182242</v>
      </c>
      <c r="R333" s="6">
        <f t="shared" si="33"/>
        <v>117.15221269080567</v>
      </c>
      <c r="S333" s="13">
        <f>R333*Index!$D$19</f>
        <v>143.94709533994811</v>
      </c>
      <c r="U333" s="8">
        <v>7.0132458681602001</v>
      </c>
      <c r="V333" s="6">
        <f t="shared" si="34"/>
        <v>7.1219511791166834</v>
      </c>
      <c r="W333" s="6">
        <f>V333*Index!$H$23</f>
        <v>7.6695624564984515</v>
      </c>
      <c r="Y333" s="8">
        <v>151.62</v>
      </c>
      <c r="Z333" s="9">
        <f t="shared" si="35"/>
        <v>151.62</v>
      </c>
      <c r="AA333" s="27"/>
      <c r="AB333" s="43"/>
    </row>
    <row r="334" spans="1:28" x14ac:dyDescent="0.25">
      <c r="A334" s="2" t="s">
        <v>568</v>
      </c>
      <c r="B334" s="2" t="s">
        <v>51</v>
      </c>
      <c r="C334" s="2">
        <v>30</v>
      </c>
      <c r="D334" s="2" t="s">
        <v>225</v>
      </c>
      <c r="E334" s="2" t="s">
        <v>52</v>
      </c>
      <c r="F334" s="2" t="s">
        <v>40</v>
      </c>
      <c r="G334" s="38" t="s">
        <v>1552</v>
      </c>
      <c r="H334" s="29">
        <v>31.522159720798399</v>
      </c>
      <c r="I334" s="29">
        <v>35.9050288076754</v>
      </c>
      <c r="J334" s="29">
        <f t="shared" si="30"/>
        <v>27.42177833506998</v>
      </c>
      <c r="K334" s="8">
        <v>1.89222754420235</v>
      </c>
      <c r="L334" s="32">
        <v>1</v>
      </c>
      <c r="M334" s="28">
        <v>1.0379803665818901</v>
      </c>
      <c r="N334" s="28">
        <v>0.842199457519338</v>
      </c>
      <c r="O334" s="8">
        <v>111.53534315307144</v>
      </c>
      <c r="P334" s="9">
        <f t="shared" si="31"/>
        <v>111.54</v>
      </c>
      <c r="Q334" s="6">
        <f t="shared" si="32"/>
        <v>111.99263805999902</v>
      </c>
      <c r="R334" s="6">
        <f t="shared" si="33"/>
        <v>113.72852394992901</v>
      </c>
      <c r="S334" s="13">
        <f>R334*Index!$D$19</f>
        <v>139.74034552039512</v>
      </c>
      <c r="U334" s="8">
        <v>6.7485974866434999</v>
      </c>
      <c r="V334" s="6">
        <f t="shared" si="34"/>
        <v>6.8532007476864747</v>
      </c>
      <c r="W334" s="6">
        <f>V334*Index!$H$23</f>
        <v>7.3801476364265541</v>
      </c>
      <c r="Y334" s="8">
        <v>147.12</v>
      </c>
      <c r="Z334" s="9">
        <f t="shared" si="35"/>
        <v>147.12</v>
      </c>
      <c r="AA334" s="27"/>
      <c r="AB334" s="43"/>
    </row>
    <row r="335" spans="1:28" x14ac:dyDescent="0.25">
      <c r="A335" s="2" t="s">
        <v>569</v>
      </c>
      <c r="B335" s="2" t="s">
        <v>51</v>
      </c>
      <c r="C335" s="2">
        <v>30</v>
      </c>
      <c r="D335" s="2" t="s">
        <v>60</v>
      </c>
      <c r="E335" s="2" t="s">
        <v>53</v>
      </c>
      <c r="F335" s="2" t="s">
        <v>40</v>
      </c>
      <c r="G335" s="38" t="s">
        <v>1553</v>
      </c>
      <c r="H335" s="29">
        <v>31.522159720798399</v>
      </c>
      <c r="I335" s="29">
        <v>14.2333632925906</v>
      </c>
      <c r="J335" s="29">
        <f t="shared" si="30"/>
        <v>14.295926435210625</v>
      </c>
      <c r="K335" s="8">
        <v>2.4874483183634801</v>
      </c>
      <c r="L335" s="32">
        <v>0</v>
      </c>
      <c r="M335" s="28">
        <v>1.0018982729649399</v>
      </c>
      <c r="N335" s="28">
        <v>0.999470068308288</v>
      </c>
      <c r="O335" s="8">
        <v>113.97012135939703</v>
      </c>
      <c r="P335" s="9">
        <f t="shared" si="31"/>
        <v>113.97</v>
      </c>
      <c r="Q335" s="6">
        <f t="shared" si="32"/>
        <v>114.43739885697056</v>
      </c>
      <c r="R335" s="6">
        <f t="shared" si="33"/>
        <v>116.21117853925361</v>
      </c>
      <c r="S335" s="13">
        <f>R335*Index!$D$19</f>
        <v>142.79082923433796</v>
      </c>
      <c r="U335" s="8">
        <v>5.5759475228472501</v>
      </c>
      <c r="V335" s="6">
        <f t="shared" si="34"/>
        <v>5.6623747094513828</v>
      </c>
      <c r="W335" s="6">
        <f>V335*Index!$H$23</f>
        <v>6.0977582398452927</v>
      </c>
      <c r="Y335" s="8">
        <v>148.88999999999999</v>
      </c>
      <c r="Z335" s="9">
        <f t="shared" si="35"/>
        <v>148.88999999999999</v>
      </c>
      <c r="AA335" s="27"/>
      <c r="AB335" s="43"/>
    </row>
    <row r="336" spans="1:28" x14ac:dyDescent="0.25">
      <c r="A336" s="2" t="s">
        <v>570</v>
      </c>
      <c r="B336" s="2" t="s">
        <v>51</v>
      </c>
      <c r="C336" s="2">
        <v>30</v>
      </c>
      <c r="D336" s="2" t="s">
        <v>60</v>
      </c>
      <c r="E336" s="2" t="s">
        <v>53</v>
      </c>
      <c r="F336" s="2" t="s">
        <v>40</v>
      </c>
      <c r="G336" s="38" t="s">
        <v>1554</v>
      </c>
      <c r="H336" s="29">
        <v>31.522159720798399</v>
      </c>
      <c r="I336" s="29">
        <v>15.2360496225145</v>
      </c>
      <c r="J336" s="29">
        <f t="shared" si="30"/>
        <v>15.299983773566538</v>
      </c>
      <c r="K336" s="8">
        <v>1.9749645370391899</v>
      </c>
      <c r="L336" s="32">
        <v>1</v>
      </c>
      <c r="M336" s="28">
        <v>1.0018982729649399</v>
      </c>
      <c r="N336" s="28">
        <v>0.999470068308288</v>
      </c>
      <c r="O336" s="8">
        <v>92.438711370124622</v>
      </c>
      <c r="P336" s="9">
        <f t="shared" si="31"/>
        <v>92.47</v>
      </c>
      <c r="Q336" s="6">
        <f t="shared" si="32"/>
        <v>92.817710086742139</v>
      </c>
      <c r="R336" s="6">
        <f t="shared" si="33"/>
        <v>94.256384593086651</v>
      </c>
      <c r="S336" s="13">
        <f>R336*Index!$D$19</f>
        <v>115.81456694487767</v>
      </c>
      <c r="U336" s="8">
        <v>4.9006004023887302</v>
      </c>
      <c r="V336" s="6">
        <f t="shared" si="34"/>
        <v>4.9765597086257563</v>
      </c>
      <c r="W336" s="6">
        <f>V336*Index!$H$23</f>
        <v>5.3592104949718076</v>
      </c>
      <c r="Y336" s="8">
        <v>121.17</v>
      </c>
      <c r="Z336" s="9">
        <f t="shared" si="35"/>
        <v>121.17</v>
      </c>
      <c r="AA336" s="27"/>
      <c r="AB336" s="43"/>
    </row>
    <row r="337" spans="1:28" x14ac:dyDescent="0.25">
      <c r="A337" s="2" t="s">
        <v>571</v>
      </c>
      <c r="B337" s="2" t="s">
        <v>51</v>
      </c>
      <c r="C337" s="2">
        <v>30</v>
      </c>
      <c r="D337" s="2" t="s">
        <v>61</v>
      </c>
      <c r="E337" s="2" t="s">
        <v>53</v>
      </c>
      <c r="F337" s="2" t="s">
        <v>40</v>
      </c>
      <c r="G337" s="38" t="s">
        <v>1552</v>
      </c>
      <c r="H337" s="29">
        <v>31.522159720798399</v>
      </c>
      <c r="I337" s="29">
        <v>21.654358121584099</v>
      </c>
      <c r="J337" s="29">
        <f t="shared" si="30"/>
        <v>22.647630646286558</v>
      </c>
      <c r="K337" s="8">
        <v>2.8458860577245102</v>
      </c>
      <c r="L337" s="32">
        <v>0</v>
      </c>
      <c r="M337" s="28">
        <v>1.01943797987828</v>
      </c>
      <c r="N337" s="28">
        <v>0.99925527691339999</v>
      </c>
      <c r="O337" s="8">
        <v>154.16105115554669</v>
      </c>
      <c r="P337" s="9">
        <f t="shared" si="31"/>
        <v>154.16</v>
      </c>
      <c r="Q337" s="6">
        <f t="shared" si="32"/>
        <v>154.79311146528443</v>
      </c>
      <c r="R337" s="6">
        <f t="shared" si="33"/>
        <v>157.19240469299635</v>
      </c>
      <c r="S337" s="13">
        <f>R337*Index!$D$19</f>
        <v>193.14522146310509</v>
      </c>
      <c r="U337" s="8">
        <v>6.0658221129439003</v>
      </c>
      <c r="V337" s="6">
        <f t="shared" si="34"/>
        <v>6.159842355694531</v>
      </c>
      <c r="W337" s="6">
        <f>V337*Index!$H$23</f>
        <v>6.6334764843253549</v>
      </c>
      <c r="Y337" s="8">
        <v>199.78</v>
      </c>
      <c r="Z337" s="9">
        <f t="shared" si="35"/>
        <v>199.78</v>
      </c>
      <c r="AA337" s="27"/>
      <c r="AB337" s="43"/>
    </row>
    <row r="338" spans="1:28" x14ac:dyDescent="0.25">
      <c r="A338" s="2" t="s">
        <v>572</v>
      </c>
      <c r="B338" s="2" t="s">
        <v>51</v>
      </c>
      <c r="C338" s="2">
        <v>30</v>
      </c>
      <c r="D338" s="2" t="s">
        <v>62</v>
      </c>
      <c r="E338" s="2" t="s">
        <v>53</v>
      </c>
      <c r="F338" s="2" t="s">
        <v>40</v>
      </c>
      <c r="G338" s="38" t="s">
        <v>1552</v>
      </c>
      <c r="H338" s="29">
        <v>31.522159720798399</v>
      </c>
      <c r="I338" s="29">
        <v>28.773825458781399</v>
      </c>
      <c r="J338" s="29">
        <f t="shared" si="30"/>
        <v>30.231788944131843</v>
      </c>
      <c r="K338" s="8">
        <v>2.8945843207270898</v>
      </c>
      <c r="L338" s="32">
        <v>0</v>
      </c>
      <c r="M338" s="28">
        <v>1.0301719497783299</v>
      </c>
      <c r="N338" s="28">
        <v>0.994183649708683</v>
      </c>
      <c r="O338" s="8">
        <v>178.75201154849378</v>
      </c>
      <c r="P338" s="9">
        <f t="shared" si="31"/>
        <v>178.75</v>
      </c>
      <c r="Q338" s="6">
        <f t="shared" si="32"/>
        <v>179.48489479584259</v>
      </c>
      <c r="R338" s="6">
        <f t="shared" si="33"/>
        <v>182.26691066517816</v>
      </c>
      <c r="S338" s="13">
        <f>R338*Index!$D$19</f>
        <v>223.95473174786497</v>
      </c>
      <c r="U338" s="8">
        <v>7.3475353250016999</v>
      </c>
      <c r="V338" s="6">
        <f t="shared" si="34"/>
        <v>7.4614221225392265</v>
      </c>
      <c r="W338" s="6">
        <f>V338*Index!$H$23</f>
        <v>8.0351355329300933</v>
      </c>
      <c r="Y338" s="8">
        <v>231.99</v>
      </c>
      <c r="Z338" s="9">
        <f t="shared" si="35"/>
        <v>231.99</v>
      </c>
      <c r="AA338" s="27"/>
      <c r="AB338" s="43"/>
    </row>
    <row r="339" spans="1:28" x14ac:dyDescent="0.25">
      <c r="A339" s="2" t="s">
        <v>573</v>
      </c>
      <c r="B339" s="2" t="s">
        <v>51</v>
      </c>
      <c r="C339" s="2">
        <v>30</v>
      </c>
      <c r="D339" s="2" t="s">
        <v>63</v>
      </c>
      <c r="E339" s="2" t="s">
        <v>53</v>
      </c>
      <c r="F339" s="2" t="s">
        <v>40</v>
      </c>
      <c r="G339" s="38" t="s">
        <v>1552</v>
      </c>
      <c r="H339" s="29">
        <v>31.522159720798399</v>
      </c>
      <c r="I339" s="29">
        <v>37.205097223432702</v>
      </c>
      <c r="J339" s="29">
        <f t="shared" si="30"/>
        <v>40.588469648819355</v>
      </c>
      <c r="K339" s="8">
        <v>2.83095770768155</v>
      </c>
      <c r="L339" s="32">
        <v>0</v>
      </c>
      <c r="M339" s="28">
        <v>1.05030031896777</v>
      </c>
      <c r="N339" s="28">
        <v>0.99897996431909197</v>
      </c>
      <c r="O339" s="8">
        <v>204.14214201968554</v>
      </c>
      <c r="P339" s="9">
        <f t="shared" si="31"/>
        <v>204.14</v>
      </c>
      <c r="Q339" s="6">
        <f t="shared" si="32"/>
        <v>204.97912480196624</v>
      </c>
      <c r="R339" s="6">
        <f t="shared" si="33"/>
        <v>208.15630123639673</v>
      </c>
      <c r="S339" s="13">
        <f>R339*Index!$D$19</f>
        <v>255.76550584467239</v>
      </c>
      <c r="U339" s="8">
        <v>6.2685865719590996</v>
      </c>
      <c r="V339" s="6">
        <f t="shared" si="34"/>
        <v>6.3657496638244657</v>
      </c>
      <c r="W339" s="6">
        <f>V339*Index!$H$23</f>
        <v>6.8552161340694679</v>
      </c>
      <c r="Y339" s="8">
        <v>262.62</v>
      </c>
      <c r="Z339" s="9">
        <f t="shared" si="35"/>
        <v>262.62</v>
      </c>
      <c r="AA339" s="27"/>
      <c r="AB339" s="43"/>
    </row>
    <row r="340" spans="1:28" x14ac:dyDescent="0.25">
      <c r="A340" s="2" t="s">
        <v>574</v>
      </c>
      <c r="B340" s="2" t="s">
        <v>51</v>
      </c>
      <c r="C340" s="2">
        <v>30</v>
      </c>
      <c r="D340" s="2" t="s">
        <v>1558</v>
      </c>
      <c r="E340" s="2" t="s">
        <v>53</v>
      </c>
      <c r="F340" s="2" t="s">
        <v>40</v>
      </c>
      <c r="G340" s="38" t="s">
        <v>1552</v>
      </c>
      <c r="H340" s="29">
        <v>31.522159720798399</v>
      </c>
      <c r="I340" s="29">
        <v>45.623211475000097</v>
      </c>
      <c r="J340" s="29">
        <f t="shared" si="30"/>
        <v>46.465930648486562</v>
      </c>
      <c r="K340" s="8">
        <v>2.88919153733235</v>
      </c>
      <c r="L340" s="32">
        <v>0</v>
      </c>
      <c r="M340" s="28">
        <v>1.0201453746065401</v>
      </c>
      <c r="N340" s="28">
        <v>0.99096051072386704</v>
      </c>
      <c r="O340" s="8">
        <v>225.32253070764784</v>
      </c>
      <c r="P340" s="9">
        <f t="shared" si="31"/>
        <v>225.32</v>
      </c>
      <c r="Q340" s="6">
        <f t="shared" si="32"/>
        <v>226.2463530835492</v>
      </c>
      <c r="R340" s="6">
        <f t="shared" si="33"/>
        <v>229.75317155634423</v>
      </c>
      <c r="S340" s="13">
        <f>R340*Index!$D$19</f>
        <v>282.30198073990039</v>
      </c>
      <c r="U340" s="8">
        <v>6.4638755885702199</v>
      </c>
      <c r="V340" s="6">
        <f t="shared" si="34"/>
        <v>6.5640656601930587</v>
      </c>
      <c r="W340" s="6">
        <f>V340*Index!$H$23</f>
        <v>7.06878077134634</v>
      </c>
      <c r="Y340" s="8">
        <v>289.37</v>
      </c>
      <c r="Z340" s="9">
        <f t="shared" si="35"/>
        <v>289.37</v>
      </c>
      <c r="AA340" s="27"/>
      <c r="AB340" s="43"/>
    </row>
    <row r="341" spans="1:28" x14ac:dyDescent="0.25">
      <c r="A341" s="2" t="s">
        <v>575</v>
      </c>
      <c r="B341" s="2" t="s">
        <v>51</v>
      </c>
      <c r="C341" s="2">
        <v>30</v>
      </c>
      <c r="D341" s="2" t="s">
        <v>1559</v>
      </c>
      <c r="E341" s="2" t="s">
        <v>53</v>
      </c>
      <c r="F341" s="2" t="s">
        <v>218</v>
      </c>
      <c r="G341" s="38" t="s">
        <v>1552</v>
      </c>
      <c r="H341" s="29">
        <v>31.522159720798399</v>
      </c>
      <c r="I341" s="29">
        <v>56.550441019948799</v>
      </c>
      <c r="J341" s="29">
        <f t="shared" si="30"/>
        <v>56.492643628986812</v>
      </c>
      <c r="K341" s="8">
        <v>3.20806747334017</v>
      </c>
      <c r="L341" s="32">
        <v>0</v>
      </c>
      <c r="M341" s="28">
        <v>1.0024907725524199</v>
      </c>
      <c r="N341" s="28">
        <v>0.996860799358118</v>
      </c>
      <c r="O341" s="8">
        <v>282.35742779887687</v>
      </c>
      <c r="P341" s="9">
        <f t="shared" si="31"/>
        <v>282.36</v>
      </c>
      <c r="Q341" s="6">
        <f t="shared" si="32"/>
        <v>283.51509325285224</v>
      </c>
      <c r="R341" s="6">
        <f t="shared" si="33"/>
        <v>287.90957719827145</v>
      </c>
      <c r="S341" s="13">
        <f>R341*Index!$D$19</f>
        <v>353.75983437567902</v>
      </c>
      <c r="U341" s="8">
        <v>8.0941536717075504</v>
      </c>
      <c r="V341" s="6">
        <f t="shared" si="34"/>
        <v>8.2196130536190175</v>
      </c>
      <c r="W341" s="6">
        <f>V341*Index!$H$23</f>
        <v>8.8516242385699417</v>
      </c>
      <c r="Y341" s="8">
        <v>362.61</v>
      </c>
      <c r="Z341" s="9">
        <f t="shared" si="35"/>
        <v>362.61</v>
      </c>
      <c r="AA341" s="27"/>
      <c r="AB341" s="43"/>
    </row>
    <row r="342" spans="1:28" x14ac:dyDescent="0.25">
      <c r="A342" s="2" t="s">
        <v>576</v>
      </c>
      <c r="B342" s="2" t="s">
        <v>51</v>
      </c>
      <c r="C342" s="2">
        <v>30</v>
      </c>
      <c r="D342" s="2" t="s">
        <v>1550</v>
      </c>
      <c r="E342" s="2" t="s">
        <v>53</v>
      </c>
      <c r="F342" s="2" t="s">
        <v>218</v>
      </c>
      <c r="G342" s="38" t="s">
        <v>1552</v>
      </c>
      <c r="H342" s="29">
        <v>31.522159720798399</v>
      </c>
      <c r="I342" s="29">
        <v>46.5279567179035</v>
      </c>
      <c r="J342" s="29">
        <f t="shared" si="30"/>
        <v>42.394494236860666</v>
      </c>
      <c r="K342" s="8">
        <v>3.3754040476989502</v>
      </c>
      <c r="L342" s="32">
        <v>0</v>
      </c>
      <c r="M342" s="28">
        <v>0.96803351909648205</v>
      </c>
      <c r="N342" s="28">
        <v>0.97831418000827397</v>
      </c>
      <c r="O342" s="8">
        <v>249.49857296104543</v>
      </c>
      <c r="P342" s="9">
        <f t="shared" si="31"/>
        <v>249.5</v>
      </c>
      <c r="Q342" s="6">
        <f t="shared" si="32"/>
        <v>250.5215171101857</v>
      </c>
      <c r="R342" s="6">
        <f t="shared" si="33"/>
        <v>254.40460062539358</v>
      </c>
      <c r="S342" s="13">
        <f>R342*Index!$D$19</f>
        <v>312.59164859136308</v>
      </c>
      <c r="U342" s="8">
        <v>7.6541020618831901</v>
      </c>
      <c r="V342" s="6">
        <f t="shared" si="34"/>
        <v>7.7727406438423801</v>
      </c>
      <c r="W342" s="6">
        <f>V342*Index!$H$23</f>
        <v>8.3703915299103215</v>
      </c>
      <c r="Y342" s="8">
        <v>320.95999999999998</v>
      </c>
      <c r="Z342" s="9">
        <f t="shared" si="35"/>
        <v>320.95999999999998</v>
      </c>
      <c r="AA342" s="27"/>
      <c r="AB342" s="43"/>
    </row>
    <row r="343" spans="1:28" x14ac:dyDescent="0.25">
      <c r="A343" s="2" t="s">
        <v>577</v>
      </c>
      <c r="B343" s="2" t="s">
        <v>51</v>
      </c>
      <c r="C343" s="2">
        <v>30</v>
      </c>
      <c r="D343" s="2" t="s">
        <v>225</v>
      </c>
      <c r="E343" s="2" t="s">
        <v>53</v>
      </c>
      <c r="F343" s="2" t="s">
        <v>40</v>
      </c>
      <c r="G343" s="38" t="s">
        <v>1552</v>
      </c>
      <c r="H343" s="29">
        <v>31.522159720798399</v>
      </c>
      <c r="I343" s="29">
        <v>34.110571497108801</v>
      </c>
      <c r="J343" s="29">
        <f t="shared" si="30"/>
        <v>36.251028582680149</v>
      </c>
      <c r="K343" s="8">
        <v>3.1826243230587798</v>
      </c>
      <c r="L343" s="32">
        <v>1</v>
      </c>
      <c r="M343" s="28">
        <v>1.0379803665818901</v>
      </c>
      <c r="N343" s="28">
        <v>0.99482868858009099</v>
      </c>
      <c r="O343" s="8">
        <v>215.69659754589392</v>
      </c>
      <c r="P343" s="9">
        <f t="shared" si="31"/>
        <v>215.7</v>
      </c>
      <c r="Q343" s="6">
        <f t="shared" si="32"/>
        <v>216.58095359583209</v>
      </c>
      <c r="R343" s="6">
        <f t="shared" si="33"/>
        <v>219.93795837656751</v>
      </c>
      <c r="S343" s="13">
        <f>R343*Index!$D$19</f>
        <v>270.24184636497262</v>
      </c>
      <c r="U343" s="8">
        <v>6.1207044297362199</v>
      </c>
      <c r="V343" s="6">
        <f t="shared" si="34"/>
        <v>6.2155753483971319</v>
      </c>
      <c r="W343" s="6">
        <f>V343*Index!$H$23</f>
        <v>6.6934948216699794</v>
      </c>
      <c r="Y343" s="8">
        <v>276.94</v>
      </c>
      <c r="Z343" s="9">
        <f t="shared" si="35"/>
        <v>276.94</v>
      </c>
      <c r="AA343" s="27"/>
      <c r="AB343" s="43"/>
    </row>
    <row r="344" spans="1:28" x14ac:dyDescent="0.25">
      <c r="A344" s="2" t="s">
        <v>578</v>
      </c>
      <c r="B344" s="2" t="s">
        <v>51</v>
      </c>
      <c r="C344" s="2">
        <v>30</v>
      </c>
      <c r="D344" s="2" t="s">
        <v>60</v>
      </c>
      <c r="E344" s="2" t="s">
        <v>54</v>
      </c>
      <c r="F344" s="2" t="s">
        <v>40</v>
      </c>
      <c r="G344" s="38" t="s">
        <v>1552</v>
      </c>
      <c r="H344" s="29">
        <v>31.522159720798399</v>
      </c>
      <c r="I344" s="29">
        <v>15.3010585582937</v>
      </c>
      <c r="J344" s="29">
        <f t="shared" si="30"/>
        <v>15.332107508091283</v>
      </c>
      <c r="K344" s="8">
        <v>1.9417377698701199</v>
      </c>
      <c r="L344" s="32">
        <v>0</v>
      </c>
      <c r="M344" s="28">
        <v>1.0018982729649399</v>
      </c>
      <c r="N344" s="28">
        <v>0.99876717738688403</v>
      </c>
      <c r="O344" s="8">
        <v>90.978700357922278</v>
      </c>
      <c r="P344" s="9">
        <f t="shared" si="31"/>
        <v>90.98</v>
      </c>
      <c r="Q344" s="6">
        <f t="shared" si="32"/>
        <v>91.351713029389757</v>
      </c>
      <c r="R344" s="6">
        <f t="shared" si="33"/>
        <v>92.767664581345301</v>
      </c>
      <c r="S344" s="13">
        <f>R344*Index!$D$19</f>
        <v>113.98534907060495</v>
      </c>
      <c r="U344" s="8">
        <v>4.8568144283784003</v>
      </c>
      <c r="V344" s="6">
        <f t="shared" si="34"/>
        <v>4.9320950520182656</v>
      </c>
      <c r="W344" s="6">
        <f>V344*Index!$H$23</f>
        <v>5.311326923127357</v>
      </c>
      <c r="Y344" s="8">
        <v>119.3</v>
      </c>
      <c r="Z344" s="9">
        <f t="shared" si="35"/>
        <v>119.3</v>
      </c>
      <c r="AA344" s="27"/>
      <c r="AB344" s="43"/>
    </row>
    <row r="345" spans="1:28" x14ac:dyDescent="0.25">
      <c r="A345" s="2" t="s">
        <v>579</v>
      </c>
      <c r="B345" s="2" t="s">
        <v>51</v>
      </c>
      <c r="C345" s="2">
        <v>30</v>
      </c>
      <c r="D345" s="2" t="s">
        <v>61</v>
      </c>
      <c r="E345" s="2" t="s">
        <v>54</v>
      </c>
      <c r="F345" s="2" t="s">
        <v>40</v>
      </c>
      <c r="G345" s="38" t="s">
        <v>1552</v>
      </c>
      <c r="H345" s="29">
        <v>31.522159720798399</v>
      </c>
      <c r="I345" s="29">
        <v>22.883876090613299</v>
      </c>
      <c r="J345" s="29">
        <f t="shared" si="30"/>
        <v>23.86844406230005</v>
      </c>
      <c r="K345" s="8">
        <v>2.2170990302426499</v>
      </c>
      <c r="L345" s="32">
        <v>0</v>
      </c>
      <c r="M345" s="28">
        <v>1.01943797987828</v>
      </c>
      <c r="N345" s="28">
        <v>0.99868426346313399</v>
      </c>
      <c r="O345" s="8">
        <v>122.8064539320619</v>
      </c>
      <c r="P345" s="9">
        <f t="shared" si="31"/>
        <v>122.81</v>
      </c>
      <c r="Q345" s="6">
        <f t="shared" si="32"/>
        <v>123.30996039318335</v>
      </c>
      <c r="R345" s="6">
        <f t="shared" si="33"/>
        <v>125.22126477927769</v>
      </c>
      <c r="S345" s="13">
        <f>R345*Index!$D$19</f>
        <v>153.86168921405465</v>
      </c>
      <c r="U345" s="8">
        <v>5.1459115319587196</v>
      </c>
      <c r="V345" s="6">
        <f t="shared" si="34"/>
        <v>5.2256731607040798</v>
      </c>
      <c r="W345" s="6">
        <f>V345*Index!$H$23</f>
        <v>5.6274784360763412</v>
      </c>
      <c r="Y345" s="8">
        <v>159.49</v>
      </c>
      <c r="Z345" s="9">
        <f t="shared" si="35"/>
        <v>159.49</v>
      </c>
      <c r="AA345" s="27"/>
      <c r="AB345" s="43"/>
    </row>
    <row r="346" spans="1:28" x14ac:dyDescent="0.25">
      <c r="A346" s="2" t="s">
        <v>580</v>
      </c>
      <c r="B346" s="2" t="s">
        <v>51</v>
      </c>
      <c r="C346" s="2">
        <v>30</v>
      </c>
      <c r="D346" s="2" t="s">
        <v>62</v>
      </c>
      <c r="E346" s="2" t="s">
        <v>54</v>
      </c>
      <c r="F346" s="2" t="s">
        <v>40</v>
      </c>
      <c r="G346" s="38" t="s">
        <v>1552</v>
      </c>
      <c r="H346" s="29">
        <v>31.522159720798399</v>
      </c>
      <c r="I346" s="29">
        <v>29.835605726732599</v>
      </c>
      <c r="J346" s="29">
        <f t="shared" si="30"/>
        <v>29.223019097985343</v>
      </c>
      <c r="K346" s="8">
        <v>2.2542409340814902</v>
      </c>
      <c r="L346" s="32">
        <v>0</v>
      </c>
      <c r="M346" s="28">
        <v>1.0301719497783299</v>
      </c>
      <c r="N346" s="28">
        <v>0.96102029550234003</v>
      </c>
      <c r="O346" s="8">
        <v>136.93426864140253</v>
      </c>
      <c r="P346" s="9">
        <f t="shared" si="31"/>
        <v>136.93</v>
      </c>
      <c r="Q346" s="6">
        <f t="shared" si="32"/>
        <v>137.49569914283228</v>
      </c>
      <c r="R346" s="6">
        <f t="shared" si="33"/>
        <v>139.6268824795462</v>
      </c>
      <c r="S346" s="13">
        <f>R346*Index!$D$19</f>
        <v>171.56213871392262</v>
      </c>
      <c r="U346" s="8">
        <v>5.4669864446667003</v>
      </c>
      <c r="V346" s="6">
        <f t="shared" si="34"/>
        <v>5.5517247345590341</v>
      </c>
      <c r="W346" s="6">
        <f>V346*Index!$H$23</f>
        <v>5.9786003192272368</v>
      </c>
      <c r="Y346" s="8">
        <v>177.54</v>
      </c>
      <c r="Z346" s="9">
        <f t="shared" si="35"/>
        <v>177.54</v>
      </c>
      <c r="AA346" s="27"/>
      <c r="AB346" s="43"/>
    </row>
    <row r="347" spans="1:28" x14ac:dyDescent="0.25">
      <c r="A347" s="2" t="s">
        <v>581</v>
      </c>
      <c r="B347" s="2" t="s">
        <v>51</v>
      </c>
      <c r="C347" s="2">
        <v>30</v>
      </c>
      <c r="D347" s="2" t="s">
        <v>63</v>
      </c>
      <c r="E347" s="2" t="s">
        <v>54</v>
      </c>
      <c r="F347" s="2" t="s">
        <v>40</v>
      </c>
      <c r="G347" s="38" t="s">
        <v>1552</v>
      </c>
      <c r="H347" s="29">
        <v>31.522159720798399</v>
      </c>
      <c r="I347" s="29">
        <v>38.029831786630297</v>
      </c>
      <c r="J347" s="29">
        <f t="shared" si="30"/>
        <v>41.018308770103943</v>
      </c>
      <c r="K347" s="8">
        <v>2.2751603988423401</v>
      </c>
      <c r="L347" s="32">
        <v>0</v>
      </c>
      <c r="M347" s="28">
        <v>1.05030031896777</v>
      </c>
      <c r="N347" s="28">
        <v>0.99301838424446898</v>
      </c>
      <c r="O347" s="8">
        <v>165.04120122397089</v>
      </c>
      <c r="P347" s="9">
        <f t="shared" si="31"/>
        <v>165.04</v>
      </c>
      <c r="Q347" s="6">
        <f t="shared" si="32"/>
        <v>165.71787014898916</v>
      </c>
      <c r="R347" s="6">
        <f t="shared" si="33"/>
        <v>168.28649713629849</v>
      </c>
      <c r="S347" s="13">
        <f>R347*Index!$D$19</f>
        <v>206.77673849523319</v>
      </c>
      <c r="U347" s="8">
        <v>5.25349445513696</v>
      </c>
      <c r="V347" s="6">
        <f t="shared" si="34"/>
        <v>5.3349236191915832</v>
      </c>
      <c r="W347" s="6">
        <f>V347*Index!$H$23</f>
        <v>5.7451292305984856</v>
      </c>
      <c r="Y347" s="8">
        <v>212.52</v>
      </c>
      <c r="Z347" s="9">
        <f t="shared" si="35"/>
        <v>212.52</v>
      </c>
      <c r="AA347" s="27"/>
      <c r="AB347" s="43"/>
    </row>
    <row r="348" spans="1:28" x14ac:dyDescent="0.25">
      <c r="A348" s="2" t="s">
        <v>582</v>
      </c>
      <c r="B348" s="2" t="s">
        <v>51</v>
      </c>
      <c r="C348" s="2">
        <v>30</v>
      </c>
      <c r="D348" s="2" t="s">
        <v>1558</v>
      </c>
      <c r="E348" s="2" t="s">
        <v>54</v>
      </c>
      <c r="F348" s="2" t="s">
        <v>40</v>
      </c>
      <c r="G348" s="38" t="s">
        <v>1552</v>
      </c>
      <c r="H348" s="29">
        <v>31.522159720798399</v>
      </c>
      <c r="I348" s="29">
        <v>45.849758493829597</v>
      </c>
      <c r="J348" s="29">
        <f t="shared" si="30"/>
        <v>43.110198639487692</v>
      </c>
      <c r="K348" s="8">
        <v>2.3672502475289998</v>
      </c>
      <c r="L348" s="32">
        <v>0</v>
      </c>
      <c r="M348" s="28">
        <v>1.0201453746065401</v>
      </c>
      <c r="N348" s="28">
        <v>0.94554398565023701</v>
      </c>
      <c r="O348" s="8">
        <v>176.67346880206003</v>
      </c>
      <c r="P348" s="9">
        <f t="shared" si="31"/>
        <v>176.67</v>
      </c>
      <c r="Q348" s="6">
        <f t="shared" si="32"/>
        <v>177.39783002414848</v>
      </c>
      <c r="R348" s="6">
        <f t="shared" si="33"/>
        <v>180.14749638952279</v>
      </c>
      <c r="S348" s="13">
        <f>R348*Index!$D$19</f>
        <v>221.35056814057739</v>
      </c>
      <c r="U348" s="8">
        <v>6.1304914187786697</v>
      </c>
      <c r="V348" s="6">
        <f t="shared" si="34"/>
        <v>6.2255140357697396</v>
      </c>
      <c r="W348" s="6">
        <f>V348*Index!$H$23</f>
        <v>6.7041977009263469</v>
      </c>
      <c r="Y348" s="8">
        <v>228.05</v>
      </c>
      <c r="Z348" s="9">
        <f t="shared" si="35"/>
        <v>228.05</v>
      </c>
      <c r="AA348" s="27"/>
      <c r="AB348" s="43"/>
    </row>
    <row r="349" spans="1:28" x14ac:dyDescent="0.25">
      <c r="A349" s="2" t="s">
        <v>583</v>
      </c>
      <c r="B349" s="2" t="s">
        <v>51</v>
      </c>
      <c r="C349" s="2">
        <v>30</v>
      </c>
      <c r="D349" s="2" t="s">
        <v>1559</v>
      </c>
      <c r="E349" s="2" t="s">
        <v>54</v>
      </c>
      <c r="F349" s="2" t="s">
        <v>218</v>
      </c>
      <c r="G349" s="38" t="s">
        <v>1552</v>
      </c>
      <c r="H349" s="29">
        <v>31.522159720798399</v>
      </c>
      <c r="I349" s="29">
        <v>59.785762182034802</v>
      </c>
      <c r="J349" s="29">
        <f t="shared" si="30"/>
        <v>55.877001560045358</v>
      </c>
      <c r="K349" s="8">
        <v>2.3048062817858401</v>
      </c>
      <c r="L349" s="32">
        <v>0</v>
      </c>
      <c r="M349" s="28">
        <v>1.0024907725524199</v>
      </c>
      <c r="N349" s="28">
        <v>0.95481321778684303</v>
      </c>
      <c r="O349" s="8">
        <v>201.43813594290157</v>
      </c>
      <c r="P349" s="9">
        <f t="shared" si="31"/>
        <v>201.44</v>
      </c>
      <c r="Q349" s="6">
        <f t="shared" si="32"/>
        <v>202.26403230026747</v>
      </c>
      <c r="R349" s="6">
        <f t="shared" si="33"/>
        <v>205.39912480092164</v>
      </c>
      <c r="S349" s="13">
        <f>R349*Index!$D$19</f>
        <v>252.37771204965566</v>
      </c>
      <c r="U349" s="8">
        <v>7.4172257528302996</v>
      </c>
      <c r="V349" s="6">
        <f t="shared" si="34"/>
        <v>7.5321927519991698</v>
      </c>
      <c r="W349" s="6">
        <f>V349*Index!$H$23</f>
        <v>8.1113477603208555</v>
      </c>
      <c r="Y349" s="8">
        <v>260.49</v>
      </c>
      <c r="Z349" s="9">
        <f t="shared" si="35"/>
        <v>260.49</v>
      </c>
      <c r="AA349" s="27"/>
      <c r="AB349" s="43"/>
    </row>
    <row r="350" spans="1:28" x14ac:dyDescent="0.25">
      <c r="A350" s="2" t="s">
        <v>584</v>
      </c>
      <c r="B350" s="2" t="s">
        <v>51</v>
      </c>
      <c r="C350" s="2">
        <v>30</v>
      </c>
      <c r="D350" s="2" t="s">
        <v>1550</v>
      </c>
      <c r="E350" s="2" t="s">
        <v>54</v>
      </c>
      <c r="F350" s="2" t="s">
        <v>218</v>
      </c>
      <c r="G350" s="38" t="s">
        <v>1552</v>
      </c>
      <c r="H350" s="29">
        <v>31.522159720798399</v>
      </c>
      <c r="I350" s="29">
        <v>48.865605128015503</v>
      </c>
      <c r="J350" s="29">
        <f t="shared" si="30"/>
        <v>43.440801863769124</v>
      </c>
      <c r="K350" s="8">
        <v>2.4778724865508002</v>
      </c>
      <c r="L350" s="32">
        <v>0</v>
      </c>
      <c r="M350" s="28">
        <v>0.96803351909648205</v>
      </c>
      <c r="N350" s="28">
        <v>0.96331070643185801</v>
      </c>
      <c r="O350" s="8">
        <v>185.74866002076382</v>
      </c>
      <c r="P350" s="9">
        <f t="shared" si="31"/>
        <v>185.75</v>
      </c>
      <c r="Q350" s="6">
        <f t="shared" si="32"/>
        <v>186.51022952684895</v>
      </c>
      <c r="R350" s="6">
        <f t="shared" si="33"/>
        <v>189.40113808451511</v>
      </c>
      <c r="S350" s="13">
        <f>R350*Index!$D$19</f>
        <v>232.72068922250998</v>
      </c>
      <c r="U350" s="8">
        <v>6.6616092122200197</v>
      </c>
      <c r="V350" s="6">
        <f t="shared" si="34"/>
        <v>6.7648641550094304</v>
      </c>
      <c r="W350" s="6">
        <f>V350*Index!$H$23</f>
        <v>7.2850187879282018</v>
      </c>
      <c r="Y350" s="8">
        <v>240.01</v>
      </c>
      <c r="Z350" s="9">
        <f t="shared" si="35"/>
        <v>240.01</v>
      </c>
      <c r="AA350" s="27"/>
      <c r="AB350" s="43"/>
    </row>
    <row r="351" spans="1:28" x14ac:dyDescent="0.25">
      <c r="A351" s="2" t="s">
        <v>585</v>
      </c>
      <c r="B351" s="2" t="s">
        <v>51</v>
      </c>
      <c r="C351" s="2">
        <v>30</v>
      </c>
      <c r="D351" s="2" t="s">
        <v>225</v>
      </c>
      <c r="E351" s="2" t="s">
        <v>54</v>
      </c>
      <c r="F351" s="2" t="s">
        <v>40</v>
      </c>
      <c r="G351" s="38" t="s">
        <v>1552</v>
      </c>
      <c r="H351" s="29">
        <v>31.522159720798399</v>
      </c>
      <c r="I351" s="29">
        <v>37.3499471871284</v>
      </c>
      <c r="J351" s="29">
        <f t="shared" si="30"/>
        <v>38.913878023537322</v>
      </c>
      <c r="K351" s="8">
        <v>2.58130654111608</v>
      </c>
      <c r="L351" s="32">
        <v>1</v>
      </c>
      <c r="M351" s="28">
        <v>1.0379803665818901</v>
      </c>
      <c r="N351" s="28">
        <v>0.98528622175091796</v>
      </c>
      <c r="O351" s="8">
        <v>181.81700495975264</v>
      </c>
      <c r="P351" s="9">
        <f t="shared" si="31"/>
        <v>181.82</v>
      </c>
      <c r="Q351" s="6">
        <f t="shared" si="32"/>
        <v>182.56245468008763</v>
      </c>
      <c r="R351" s="6">
        <f t="shared" si="33"/>
        <v>185.392172727629</v>
      </c>
      <c r="S351" s="13">
        <f>R351*Index!$D$19</f>
        <v>227.79479917581241</v>
      </c>
      <c r="U351" s="8">
        <v>7.76211707814387</v>
      </c>
      <c r="V351" s="6">
        <f t="shared" si="34"/>
        <v>7.8824298928551002</v>
      </c>
      <c r="W351" s="6">
        <f>V351*Index!$H$23</f>
        <v>8.4885148538354116</v>
      </c>
      <c r="Y351" s="8">
        <v>236.28</v>
      </c>
      <c r="Z351" s="9">
        <f t="shared" si="35"/>
        <v>236.28</v>
      </c>
      <c r="AA351" s="27"/>
      <c r="AB351" s="43"/>
    </row>
    <row r="352" spans="1:28" x14ac:dyDescent="0.25">
      <c r="A352" s="2" t="s">
        <v>586</v>
      </c>
      <c r="B352" s="2" t="s">
        <v>51</v>
      </c>
      <c r="C352" s="2">
        <v>30</v>
      </c>
      <c r="D352" s="2" t="s">
        <v>60</v>
      </c>
      <c r="E352" s="2" t="s">
        <v>55</v>
      </c>
      <c r="F352" s="2" t="s">
        <v>40</v>
      </c>
      <c r="G352" s="38" t="s">
        <v>1552</v>
      </c>
      <c r="H352" s="29">
        <v>31.522159720798399</v>
      </c>
      <c r="I352" s="29">
        <v>13.0595395541466</v>
      </c>
      <c r="J352" s="29">
        <f t="shared" si="30"/>
        <v>13.144167788611306</v>
      </c>
      <c r="K352" s="8">
        <v>1.3576610205459601</v>
      </c>
      <c r="L352" s="32">
        <v>1</v>
      </c>
      <c r="M352" s="28">
        <v>1.0018982729649399</v>
      </c>
      <c r="N352" s="28">
        <v>1</v>
      </c>
      <c r="O352" s="8">
        <v>60.641731790464803</v>
      </c>
      <c r="P352" s="9">
        <f t="shared" si="31"/>
        <v>60.64</v>
      </c>
      <c r="Q352" s="6">
        <f t="shared" si="32"/>
        <v>60.890362890805712</v>
      </c>
      <c r="R352" s="6">
        <f t="shared" si="33"/>
        <v>61.834163515613206</v>
      </c>
      <c r="S352" s="13">
        <f>R352*Index!$D$19</f>
        <v>75.976782908398889</v>
      </c>
      <c r="U352" s="8">
        <v>4.50408087720447</v>
      </c>
      <c r="V352" s="6">
        <f t="shared" si="34"/>
        <v>4.5738941308011398</v>
      </c>
      <c r="W352" s="6">
        <f>V352*Index!$H$23</f>
        <v>4.9255837092022707</v>
      </c>
      <c r="Y352" s="8">
        <v>80.900000000000006</v>
      </c>
      <c r="Z352" s="9">
        <f t="shared" si="35"/>
        <v>80.900000000000006</v>
      </c>
      <c r="AA352" s="27"/>
      <c r="AB352" s="43"/>
    </row>
    <row r="353" spans="1:28" x14ac:dyDescent="0.25">
      <c r="A353" s="2" t="s">
        <v>587</v>
      </c>
      <c r="B353" s="2" t="s">
        <v>51</v>
      </c>
      <c r="C353" s="2">
        <v>30</v>
      </c>
      <c r="D353" s="2" t="s">
        <v>61</v>
      </c>
      <c r="E353" s="2" t="s">
        <v>55</v>
      </c>
      <c r="F353" s="2" t="s">
        <v>40</v>
      </c>
      <c r="G353" s="38" t="s">
        <v>1552</v>
      </c>
      <c r="H353" s="29">
        <v>31.522159720798399</v>
      </c>
      <c r="I353" s="29">
        <v>19.8660037451934</v>
      </c>
      <c r="J353" s="29">
        <f t="shared" si="30"/>
        <v>20.83613718896985</v>
      </c>
      <c r="K353" s="8">
        <v>1.68094073480696</v>
      </c>
      <c r="L353" s="32">
        <v>0</v>
      </c>
      <c r="M353" s="28">
        <v>1.01943797987828</v>
      </c>
      <c r="N353" s="28">
        <v>0.99945122609313897</v>
      </c>
      <c r="O353" s="8">
        <v>88.011194080746662</v>
      </c>
      <c r="P353" s="9">
        <f t="shared" si="31"/>
        <v>88.01</v>
      </c>
      <c r="Q353" s="6">
        <f t="shared" si="32"/>
        <v>88.372039976477723</v>
      </c>
      <c r="R353" s="6">
        <f t="shared" si="33"/>
        <v>89.741806596113136</v>
      </c>
      <c r="S353" s="13">
        <f>R353*Index!$D$19</f>
        <v>110.2674212749523</v>
      </c>
      <c r="U353" s="8">
        <v>5.0840592425420104</v>
      </c>
      <c r="V353" s="6">
        <f t="shared" si="34"/>
        <v>5.1628621608014118</v>
      </c>
      <c r="W353" s="6">
        <f>V353*Index!$H$23</f>
        <v>5.5598378591342819</v>
      </c>
      <c r="Y353" s="8">
        <v>115.83</v>
      </c>
      <c r="Z353" s="9">
        <f t="shared" si="35"/>
        <v>115.83</v>
      </c>
      <c r="AA353" s="27"/>
      <c r="AB353" s="43"/>
    </row>
    <row r="354" spans="1:28" x14ac:dyDescent="0.25">
      <c r="A354" s="2" t="s">
        <v>588</v>
      </c>
      <c r="B354" s="2" t="s">
        <v>51</v>
      </c>
      <c r="C354" s="2">
        <v>30</v>
      </c>
      <c r="D354" s="2" t="s">
        <v>62</v>
      </c>
      <c r="E354" s="2" t="s">
        <v>55</v>
      </c>
      <c r="F354" s="2" t="s">
        <v>40</v>
      </c>
      <c r="G354" s="38" t="s">
        <v>1552</v>
      </c>
      <c r="H354" s="29">
        <v>31.522159720798399</v>
      </c>
      <c r="I354" s="29">
        <v>26.393713543804498</v>
      </c>
      <c r="J354" s="29">
        <f t="shared" si="30"/>
        <v>27.374850600572593</v>
      </c>
      <c r="K354" s="8">
        <v>1.72495538430699</v>
      </c>
      <c r="L354" s="32">
        <v>0</v>
      </c>
      <c r="M354" s="28">
        <v>1.0301719497783299</v>
      </c>
      <c r="N354" s="28">
        <v>0.98715629777585701</v>
      </c>
      <c r="O354" s="8">
        <v>101.59471507343387</v>
      </c>
      <c r="P354" s="9">
        <f t="shared" si="31"/>
        <v>101.59</v>
      </c>
      <c r="Q354" s="6">
        <f t="shared" si="32"/>
        <v>102.01125340523495</v>
      </c>
      <c r="R354" s="6">
        <f t="shared" si="33"/>
        <v>103.5924278330161</v>
      </c>
      <c r="S354" s="13">
        <f>R354*Index!$D$19</f>
        <v>127.28593633252112</v>
      </c>
      <c r="U354" s="8">
        <v>5.7980345152810804</v>
      </c>
      <c r="V354" s="6">
        <f t="shared" si="34"/>
        <v>5.8879040502679372</v>
      </c>
      <c r="W354" s="6">
        <f>V354*Index!$H$23</f>
        <v>6.3406286726330698</v>
      </c>
      <c r="Y354" s="8">
        <v>133.63</v>
      </c>
      <c r="Z354" s="9">
        <f t="shared" si="35"/>
        <v>133.63</v>
      </c>
      <c r="AA354" s="27"/>
      <c r="AB354" s="43"/>
    </row>
    <row r="355" spans="1:28" x14ac:dyDescent="0.25">
      <c r="A355" s="2" t="s">
        <v>589</v>
      </c>
      <c r="B355" s="2" t="s">
        <v>51</v>
      </c>
      <c r="C355" s="2">
        <v>30</v>
      </c>
      <c r="D355" s="2" t="s">
        <v>63</v>
      </c>
      <c r="E355" s="2" t="s">
        <v>55</v>
      </c>
      <c r="F355" s="2" t="s">
        <v>40</v>
      </c>
      <c r="G355" s="38" t="s">
        <v>1552</v>
      </c>
      <c r="H355" s="29">
        <v>31.522159720798399</v>
      </c>
      <c r="I355" s="29">
        <v>34.123816735802002</v>
      </c>
      <c r="J355" s="29">
        <f t="shared" si="30"/>
        <v>37.220518628520736</v>
      </c>
      <c r="K355" s="8">
        <v>1.7125059286733599</v>
      </c>
      <c r="L355" s="32">
        <v>0</v>
      </c>
      <c r="M355" s="28">
        <v>1.05030031896777</v>
      </c>
      <c r="N355" s="28">
        <v>0.99702222411465102</v>
      </c>
      <c r="O355" s="8">
        <v>117.72224422609396</v>
      </c>
      <c r="P355" s="9">
        <f t="shared" si="31"/>
        <v>117.72</v>
      </c>
      <c r="Q355" s="6">
        <f t="shared" si="32"/>
        <v>118.20490542742095</v>
      </c>
      <c r="R355" s="6">
        <f t="shared" si="33"/>
        <v>120.03708146154598</v>
      </c>
      <c r="S355" s="13">
        <f>R355*Index!$D$19</f>
        <v>147.49178707429027</v>
      </c>
      <c r="U355" s="8">
        <v>5.2218578150292601</v>
      </c>
      <c r="V355" s="6">
        <f t="shared" si="34"/>
        <v>5.302796611162214</v>
      </c>
      <c r="W355" s="6">
        <f>V355*Index!$H$23</f>
        <v>5.7105319568423578</v>
      </c>
      <c r="Y355" s="8">
        <v>153.19999999999999</v>
      </c>
      <c r="Z355" s="9">
        <f t="shared" si="35"/>
        <v>153.19999999999999</v>
      </c>
      <c r="AA355" s="27"/>
      <c r="AB355" s="43"/>
    </row>
    <row r="356" spans="1:28" x14ac:dyDescent="0.25">
      <c r="A356" s="2" t="s">
        <v>590</v>
      </c>
      <c r="B356" s="2" t="s">
        <v>51</v>
      </c>
      <c r="C356" s="2">
        <v>30</v>
      </c>
      <c r="D356" s="2" t="s">
        <v>1558</v>
      </c>
      <c r="E356" s="2" t="s">
        <v>55</v>
      </c>
      <c r="F356" s="2" t="s">
        <v>40</v>
      </c>
      <c r="G356" s="38" t="s">
        <v>1552</v>
      </c>
      <c r="H356" s="29">
        <v>31.522159720798399</v>
      </c>
      <c r="I356" s="29">
        <v>41.839213541427</v>
      </c>
      <c r="J356" s="29">
        <f t="shared" si="30"/>
        <v>42.227153094608255</v>
      </c>
      <c r="K356" s="8">
        <v>1.71032257984653</v>
      </c>
      <c r="L356" s="32">
        <v>0</v>
      </c>
      <c r="M356" s="28">
        <v>1.0201453746065401</v>
      </c>
      <c r="N356" s="28">
        <v>0.98543608379935199</v>
      </c>
      <c r="O356" s="8">
        <v>126.13511495635497</v>
      </c>
      <c r="P356" s="9">
        <f t="shared" si="31"/>
        <v>126.14</v>
      </c>
      <c r="Q356" s="6">
        <f t="shared" si="32"/>
        <v>126.65226892767602</v>
      </c>
      <c r="R356" s="6">
        <f t="shared" si="33"/>
        <v>128.61537909605499</v>
      </c>
      <c r="S356" s="13">
        <f>R356*Index!$D$19</f>
        <v>158.03210039050674</v>
      </c>
      <c r="U356" s="8">
        <v>5.8764505675793703</v>
      </c>
      <c r="V356" s="6">
        <f t="shared" si="34"/>
        <v>5.9675355513768507</v>
      </c>
      <c r="W356" s="6">
        <f>V356*Index!$H$23</f>
        <v>6.4263830896319352</v>
      </c>
      <c r="Y356" s="8">
        <v>164.46</v>
      </c>
      <c r="Z356" s="9">
        <f t="shared" si="35"/>
        <v>164.46</v>
      </c>
      <c r="AA356" s="27"/>
      <c r="AB356" s="43"/>
    </row>
    <row r="357" spans="1:28" x14ac:dyDescent="0.25">
      <c r="A357" s="2" t="s">
        <v>591</v>
      </c>
      <c r="B357" s="2" t="s">
        <v>51</v>
      </c>
      <c r="C357" s="2">
        <v>30</v>
      </c>
      <c r="D357" s="2" t="s">
        <v>1559</v>
      </c>
      <c r="E357" s="2" t="s">
        <v>55</v>
      </c>
      <c r="F357" s="2" t="s">
        <v>218</v>
      </c>
      <c r="G357" s="38" t="s">
        <v>1552</v>
      </c>
      <c r="H357" s="29">
        <v>31.522159720798399</v>
      </c>
      <c r="I357" s="29">
        <v>51.8803052181797</v>
      </c>
      <c r="J357" s="29">
        <f t="shared" si="30"/>
        <v>51.21534386452943</v>
      </c>
      <c r="K357" s="8">
        <v>1.5596666135627999</v>
      </c>
      <c r="L357" s="32">
        <v>0</v>
      </c>
      <c r="M357" s="28">
        <v>1.0024907725524199</v>
      </c>
      <c r="N357" s="28">
        <v>0.98956230330307504</v>
      </c>
      <c r="O357" s="8">
        <v>129.04292203156854</v>
      </c>
      <c r="P357" s="9">
        <f t="shared" si="31"/>
        <v>129.04</v>
      </c>
      <c r="Q357" s="6">
        <f t="shared" si="32"/>
        <v>129.57199801189796</v>
      </c>
      <c r="R357" s="6">
        <f t="shared" si="33"/>
        <v>131.5803639810824</v>
      </c>
      <c r="S357" s="13">
        <f>R357*Index!$D$19</f>
        <v>161.6752322795559</v>
      </c>
      <c r="U357" s="8">
        <v>7.7849328260201904</v>
      </c>
      <c r="V357" s="6">
        <f t="shared" si="34"/>
        <v>7.9055992848235039</v>
      </c>
      <c r="W357" s="6">
        <f>V357*Index!$H$23</f>
        <v>8.5134657548331347</v>
      </c>
      <c r="Y357" s="8">
        <v>170.19</v>
      </c>
      <c r="Z357" s="9">
        <f t="shared" si="35"/>
        <v>170.19</v>
      </c>
      <c r="AA357" s="27"/>
      <c r="AB357" s="43"/>
    </row>
    <row r="358" spans="1:28" x14ac:dyDescent="0.25">
      <c r="A358" s="2" t="s">
        <v>592</v>
      </c>
      <c r="B358" s="2" t="s">
        <v>51</v>
      </c>
      <c r="C358" s="2">
        <v>30</v>
      </c>
      <c r="D358" s="2" t="s">
        <v>1550</v>
      </c>
      <c r="E358" s="2" t="s">
        <v>55</v>
      </c>
      <c r="F358" s="2" t="s">
        <v>218</v>
      </c>
      <c r="G358" s="38" t="s">
        <v>1552</v>
      </c>
      <c r="H358" s="29">
        <v>31.522159720798399</v>
      </c>
      <c r="I358" s="29">
        <v>42.683394275729</v>
      </c>
      <c r="J358" s="29">
        <f t="shared" si="30"/>
        <v>39.835969115045557</v>
      </c>
      <c r="K358" s="8">
        <v>1.6195317733252701</v>
      </c>
      <c r="L358" s="32">
        <v>0</v>
      </c>
      <c r="M358" s="28">
        <v>0.96803351909648205</v>
      </c>
      <c r="N358" s="28">
        <v>0.99338282309826798</v>
      </c>
      <c r="O358" s="8">
        <v>115.56675693468685</v>
      </c>
      <c r="P358" s="9">
        <f t="shared" si="31"/>
        <v>115.57</v>
      </c>
      <c r="Q358" s="6">
        <f t="shared" si="32"/>
        <v>116.04058063811907</v>
      </c>
      <c r="R358" s="6">
        <f t="shared" si="33"/>
        <v>117.83920963800992</v>
      </c>
      <c r="S358" s="13">
        <f>R358*Index!$D$19</f>
        <v>144.79122122358348</v>
      </c>
      <c r="U358" s="8">
        <v>6.13159217512223</v>
      </c>
      <c r="V358" s="6">
        <f t="shared" si="34"/>
        <v>6.2266318538366248</v>
      </c>
      <c r="W358" s="6">
        <f>V358*Index!$H$23</f>
        <v>6.7054014687230303</v>
      </c>
      <c r="Y358" s="8">
        <v>151.5</v>
      </c>
      <c r="Z358" s="9">
        <f t="shared" si="35"/>
        <v>151.5</v>
      </c>
      <c r="AA358" s="27"/>
      <c r="AB358" s="43"/>
    </row>
    <row r="359" spans="1:28" x14ac:dyDescent="0.25">
      <c r="A359" s="2" t="s">
        <v>593</v>
      </c>
      <c r="B359" s="2" t="s">
        <v>51</v>
      </c>
      <c r="C359" s="2">
        <v>30</v>
      </c>
      <c r="D359" s="2" t="s">
        <v>225</v>
      </c>
      <c r="E359" s="2" t="s">
        <v>55</v>
      </c>
      <c r="F359" s="2" t="s">
        <v>40</v>
      </c>
      <c r="G359" s="38" t="s">
        <v>1552</v>
      </c>
      <c r="H359" s="29">
        <v>31.522159720798399</v>
      </c>
      <c r="I359" s="29">
        <v>31.301673715629502</v>
      </c>
      <c r="J359" s="29">
        <f t="shared" si="30"/>
        <v>32.684963469548833</v>
      </c>
      <c r="K359" s="8">
        <v>1.9911383412028201</v>
      </c>
      <c r="L359" s="32">
        <v>1</v>
      </c>
      <c r="M359" s="28">
        <v>1.0379803665818901</v>
      </c>
      <c r="N359" s="28">
        <v>0.98462223706782004</v>
      </c>
      <c r="O359" s="8">
        <v>127.84526476263301</v>
      </c>
      <c r="P359" s="9">
        <f t="shared" si="31"/>
        <v>127.85</v>
      </c>
      <c r="Q359" s="6">
        <f t="shared" si="32"/>
        <v>128.3694303481598</v>
      </c>
      <c r="R359" s="6">
        <f t="shared" si="33"/>
        <v>130.35915651855629</v>
      </c>
      <c r="S359" s="13">
        <f>R359*Index!$D$19</f>
        <v>160.17471203328404</v>
      </c>
      <c r="U359" s="8">
        <v>5.90336226286722</v>
      </c>
      <c r="V359" s="6">
        <f t="shared" si="34"/>
        <v>5.9948643779416626</v>
      </c>
      <c r="W359" s="6">
        <f>V359*Index!$H$23</f>
        <v>6.4558132467518323</v>
      </c>
      <c r="Y359" s="8">
        <v>166.63</v>
      </c>
      <c r="Z359" s="9">
        <f t="shared" si="35"/>
        <v>166.63</v>
      </c>
      <c r="AA359" s="27"/>
      <c r="AB359" s="43"/>
    </row>
    <row r="360" spans="1:28" x14ac:dyDescent="0.25">
      <c r="A360" s="2" t="s">
        <v>594</v>
      </c>
      <c r="B360" s="2" t="s">
        <v>51</v>
      </c>
      <c r="C360" s="2">
        <v>30</v>
      </c>
      <c r="D360" s="2" t="s">
        <v>60</v>
      </c>
      <c r="E360" s="2" t="s">
        <v>56</v>
      </c>
      <c r="F360" s="2" t="s">
        <v>40</v>
      </c>
      <c r="G360" s="38" t="s">
        <v>1552</v>
      </c>
      <c r="H360" s="29">
        <v>31.522159720798399</v>
      </c>
      <c r="I360" s="29">
        <v>14.0765369951169</v>
      </c>
      <c r="J360" s="29">
        <f t="shared" si="30"/>
        <v>14.163095768329214</v>
      </c>
      <c r="K360" s="8">
        <v>1.38548412822206</v>
      </c>
      <c r="L360" s="32">
        <v>1</v>
      </c>
      <c r="M360" s="28">
        <v>1.0018982729649399</v>
      </c>
      <c r="N360" s="28">
        <v>1</v>
      </c>
      <c r="O360" s="8">
        <v>63.296196373955702</v>
      </c>
      <c r="P360" s="9">
        <f t="shared" si="31"/>
        <v>63.3</v>
      </c>
      <c r="Q360" s="6">
        <f t="shared" si="32"/>
        <v>63.555710779088919</v>
      </c>
      <c r="R360" s="6">
        <f t="shared" si="33"/>
        <v>64.5408242961648</v>
      </c>
      <c r="S360" s="13">
        <f>R360*Index!$D$19</f>
        <v>79.302507181821312</v>
      </c>
      <c r="U360" s="8">
        <v>4.5274850945245397</v>
      </c>
      <c r="V360" s="6">
        <f t="shared" si="34"/>
        <v>4.5976611134896705</v>
      </c>
      <c r="W360" s="6">
        <f>V360*Index!$H$23</f>
        <v>4.951178150044087</v>
      </c>
      <c r="Y360" s="8">
        <v>84.25</v>
      </c>
      <c r="Z360" s="9">
        <f t="shared" si="35"/>
        <v>84.25</v>
      </c>
      <c r="AA360" s="27"/>
      <c r="AB360" s="43"/>
    </row>
    <row r="361" spans="1:28" x14ac:dyDescent="0.25">
      <c r="A361" s="2" t="s">
        <v>595</v>
      </c>
      <c r="B361" s="2" t="s">
        <v>51</v>
      </c>
      <c r="C361" s="2">
        <v>30</v>
      </c>
      <c r="D361" s="2" t="s">
        <v>61</v>
      </c>
      <c r="E361" s="2" t="s">
        <v>56</v>
      </c>
      <c r="F361" s="2" t="s">
        <v>40</v>
      </c>
      <c r="G361" s="38" t="s">
        <v>1552</v>
      </c>
      <c r="H361" s="29">
        <v>31.522159720798399</v>
      </c>
      <c r="I361" s="29">
        <v>21.406952204682099</v>
      </c>
      <c r="J361" s="29">
        <f t="shared" si="30"/>
        <v>22.404209301904643</v>
      </c>
      <c r="K361" s="8">
        <v>1.68565834366484</v>
      </c>
      <c r="L361" s="32">
        <v>0</v>
      </c>
      <c r="M361" s="28">
        <v>1.01943797987828</v>
      </c>
      <c r="N361" s="28">
        <v>0.99941476803414298</v>
      </c>
      <c r="O361" s="8">
        <v>90.901433886668485</v>
      </c>
      <c r="P361" s="9">
        <f t="shared" si="31"/>
        <v>90.9</v>
      </c>
      <c r="Q361" s="6">
        <f t="shared" si="32"/>
        <v>91.274129765603831</v>
      </c>
      <c r="R361" s="6">
        <f t="shared" si="33"/>
        <v>92.688878776970697</v>
      </c>
      <c r="S361" s="13">
        <f>R361*Index!$D$19</f>
        <v>113.88854349234688</v>
      </c>
      <c r="U361" s="8">
        <v>5.4890982651138298</v>
      </c>
      <c r="V361" s="6">
        <f t="shared" si="34"/>
        <v>5.5741792882230943</v>
      </c>
      <c r="W361" s="6">
        <f>V361*Index!$H$23</f>
        <v>6.0027814175566228</v>
      </c>
      <c r="Y361" s="8">
        <v>119.89</v>
      </c>
      <c r="Z361" s="9">
        <f t="shared" si="35"/>
        <v>119.89</v>
      </c>
      <c r="AA361" s="27"/>
      <c r="AB361" s="43"/>
    </row>
    <row r="362" spans="1:28" x14ac:dyDescent="0.25">
      <c r="A362" s="2" t="s">
        <v>596</v>
      </c>
      <c r="B362" s="2" t="s">
        <v>51</v>
      </c>
      <c r="C362" s="2">
        <v>30</v>
      </c>
      <c r="D362" s="2" t="s">
        <v>62</v>
      </c>
      <c r="E362" s="2" t="s">
        <v>56</v>
      </c>
      <c r="F362" s="2" t="s">
        <v>40</v>
      </c>
      <c r="G362" s="38" t="s">
        <v>1552</v>
      </c>
      <c r="H362" s="29">
        <v>31.522159720798399</v>
      </c>
      <c r="I362" s="29">
        <v>28.431853317606301</v>
      </c>
      <c r="J362" s="29">
        <f t="shared" si="30"/>
        <v>29.723925650532664</v>
      </c>
      <c r="K362" s="8">
        <v>1.7710778905786499</v>
      </c>
      <c r="L362" s="32">
        <v>0</v>
      </c>
      <c r="M362" s="28">
        <v>1.0301719497783299</v>
      </c>
      <c r="N362" s="28">
        <v>0.99163159790510302</v>
      </c>
      <c r="O362" s="8">
        <v>108.47158768565744</v>
      </c>
      <c r="P362" s="9">
        <f t="shared" si="31"/>
        <v>108.47</v>
      </c>
      <c r="Q362" s="6">
        <f t="shared" si="32"/>
        <v>108.91632119516863</v>
      </c>
      <c r="R362" s="6">
        <f t="shared" si="33"/>
        <v>110.60452417369376</v>
      </c>
      <c r="S362" s="13">
        <f>R362*Index!$D$19</f>
        <v>135.90182908691932</v>
      </c>
      <c r="U362" s="8">
        <v>6.8268252752830101</v>
      </c>
      <c r="V362" s="6">
        <f t="shared" si="34"/>
        <v>6.9326410670498975</v>
      </c>
      <c r="W362" s="6">
        <f>V362*Index!$H$23</f>
        <v>7.4656961715960302</v>
      </c>
      <c r="Y362" s="8">
        <v>143.37</v>
      </c>
      <c r="Z362" s="9">
        <f t="shared" si="35"/>
        <v>143.37</v>
      </c>
      <c r="AA362" s="27"/>
      <c r="AB362" s="43"/>
    </row>
    <row r="363" spans="1:28" x14ac:dyDescent="0.25">
      <c r="A363" s="2" t="s">
        <v>597</v>
      </c>
      <c r="B363" s="2" t="s">
        <v>51</v>
      </c>
      <c r="C363" s="2">
        <v>30</v>
      </c>
      <c r="D363" s="2" t="s">
        <v>63</v>
      </c>
      <c r="E363" s="2" t="s">
        <v>56</v>
      </c>
      <c r="F363" s="2" t="s">
        <v>40</v>
      </c>
      <c r="G363" s="38" t="s">
        <v>1552</v>
      </c>
      <c r="H363" s="29">
        <v>31.522159720798399</v>
      </c>
      <c r="I363" s="29">
        <v>36.7498281741779</v>
      </c>
      <c r="J363" s="29">
        <f t="shared" si="30"/>
        <v>40.127848682537049</v>
      </c>
      <c r="K363" s="8">
        <v>1.71522300535737</v>
      </c>
      <c r="L363" s="32">
        <v>0</v>
      </c>
      <c r="M363" s="28">
        <v>1.05030031896777</v>
      </c>
      <c r="N363" s="28">
        <v>0.99921788708875903</v>
      </c>
      <c r="O363" s="8">
        <v>122.8957427474497</v>
      </c>
      <c r="P363" s="9">
        <f t="shared" si="31"/>
        <v>122.9</v>
      </c>
      <c r="Q363" s="6">
        <f t="shared" si="32"/>
        <v>123.39961529271424</v>
      </c>
      <c r="R363" s="6">
        <f t="shared" si="33"/>
        <v>125.31230932975133</v>
      </c>
      <c r="S363" s="13">
        <f>R363*Index!$D$19</f>
        <v>153.9735573408804</v>
      </c>
      <c r="U363" s="8">
        <v>4.8626075500033403</v>
      </c>
      <c r="V363" s="6">
        <f t="shared" si="34"/>
        <v>4.9379779670283925</v>
      </c>
      <c r="W363" s="6">
        <f>V363*Index!$H$23</f>
        <v>5.3176621791494343</v>
      </c>
      <c r="Y363" s="8">
        <v>159.29</v>
      </c>
      <c r="Z363" s="9">
        <f t="shared" si="35"/>
        <v>159.29</v>
      </c>
      <c r="AA363" s="27"/>
      <c r="AB363" s="43"/>
    </row>
    <row r="364" spans="1:28" x14ac:dyDescent="0.25">
      <c r="A364" s="2" t="s">
        <v>598</v>
      </c>
      <c r="B364" s="2" t="s">
        <v>51</v>
      </c>
      <c r="C364" s="2">
        <v>30</v>
      </c>
      <c r="D364" s="2" t="s">
        <v>1558</v>
      </c>
      <c r="E364" s="2" t="s">
        <v>56</v>
      </c>
      <c r="F364" s="2" t="s">
        <v>40</v>
      </c>
      <c r="G364" s="38" t="s">
        <v>1552</v>
      </c>
      <c r="H364" s="29">
        <v>31.522159720798399</v>
      </c>
      <c r="I364" s="29">
        <v>45.0456073660079</v>
      </c>
      <c r="J364" s="29">
        <f t="shared" si="30"/>
        <v>45.955067804679516</v>
      </c>
      <c r="K364" s="8">
        <v>1.7353047471854199</v>
      </c>
      <c r="L364" s="32">
        <v>0</v>
      </c>
      <c r="M364" s="28">
        <v>1.0201453746065401</v>
      </c>
      <c r="N364" s="28">
        <v>0.99189573859743696</v>
      </c>
      <c r="O364" s="8">
        <v>134.44660072372699</v>
      </c>
      <c r="P364" s="9">
        <f t="shared" si="31"/>
        <v>134.44999999999999</v>
      </c>
      <c r="Q364" s="6">
        <f t="shared" si="32"/>
        <v>134.99783178669426</v>
      </c>
      <c r="R364" s="6">
        <f t="shared" si="33"/>
        <v>137.09029817938804</v>
      </c>
      <c r="S364" s="13">
        <f>R364*Index!$D$19</f>
        <v>168.44539056460371</v>
      </c>
      <c r="U364" s="8">
        <v>6.6960132976033204</v>
      </c>
      <c r="V364" s="6">
        <f t="shared" si="34"/>
        <v>6.7998015037161723</v>
      </c>
      <c r="W364" s="6">
        <f>V364*Index!$H$23</f>
        <v>7.3226424912128474</v>
      </c>
      <c r="Y364" s="8">
        <v>175.77</v>
      </c>
      <c r="Z364" s="9">
        <f t="shared" si="35"/>
        <v>175.77</v>
      </c>
      <c r="AA364" s="27"/>
      <c r="AB364" s="43"/>
    </row>
    <row r="365" spans="1:28" x14ac:dyDescent="0.25">
      <c r="A365" s="2" t="s">
        <v>599</v>
      </c>
      <c r="B365" s="2" t="s">
        <v>51</v>
      </c>
      <c r="C365" s="2">
        <v>30</v>
      </c>
      <c r="D365" s="2" t="s">
        <v>1559</v>
      </c>
      <c r="E365" s="2" t="s">
        <v>56</v>
      </c>
      <c r="F365" s="2" t="s">
        <v>218</v>
      </c>
      <c r="G365" s="38" t="s">
        <v>1552</v>
      </c>
      <c r="H365" s="29">
        <v>31.522159720798399</v>
      </c>
      <c r="I365" s="29">
        <v>55.904893763428703</v>
      </c>
      <c r="J365" s="29">
        <f t="shared" si="30"/>
        <v>54.354677626885191</v>
      </c>
      <c r="K365" s="8">
        <v>2.1206243827464801</v>
      </c>
      <c r="L365" s="32">
        <v>0</v>
      </c>
      <c r="M365" s="28">
        <v>1.0024907725524199</v>
      </c>
      <c r="N365" s="28">
        <v>0.97982793330080797</v>
      </c>
      <c r="O365" s="8">
        <v>182.11251519265096</v>
      </c>
      <c r="P365" s="9">
        <f t="shared" si="31"/>
        <v>182.11</v>
      </c>
      <c r="Q365" s="6">
        <f t="shared" si="32"/>
        <v>182.85917650494082</v>
      </c>
      <c r="R365" s="6">
        <f t="shared" si="33"/>
        <v>185.69349374076742</v>
      </c>
      <c r="S365" s="13">
        <f>R365*Index!$D$19</f>
        <v>228.16503789013052</v>
      </c>
      <c r="U365" s="8">
        <v>8.8527547083444702</v>
      </c>
      <c r="V365" s="6">
        <f t="shared" si="34"/>
        <v>8.98997240632381</v>
      </c>
      <c r="W365" s="6">
        <f>V365*Index!$H$23</f>
        <v>9.6812170033788014</v>
      </c>
      <c r="Y365" s="8">
        <v>237.85</v>
      </c>
      <c r="Z365" s="9">
        <f t="shared" si="35"/>
        <v>237.85</v>
      </c>
      <c r="AA365" s="27"/>
      <c r="AB365" s="43"/>
    </row>
    <row r="366" spans="1:28" x14ac:dyDescent="0.25">
      <c r="A366" s="2" t="s">
        <v>600</v>
      </c>
      <c r="B366" s="2" t="s">
        <v>51</v>
      </c>
      <c r="C366" s="2">
        <v>30</v>
      </c>
      <c r="D366" s="2" t="s">
        <v>1550</v>
      </c>
      <c r="E366" s="2" t="s">
        <v>56</v>
      </c>
      <c r="F366" s="2" t="s">
        <v>218</v>
      </c>
      <c r="G366" s="38" t="s">
        <v>1552</v>
      </c>
      <c r="H366" s="29">
        <v>31.522159720798399</v>
      </c>
      <c r="I366" s="29">
        <v>45.989418664311003</v>
      </c>
      <c r="J366" s="29">
        <f t="shared" si="30"/>
        <v>42.960629505724071</v>
      </c>
      <c r="K366" s="8">
        <v>2.1009570833217301</v>
      </c>
      <c r="L366" s="32">
        <v>0</v>
      </c>
      <c r="M366" s="28">
        <v>0.96803351909648205</v>
      </c>
      <c r="N366" s="28">
        <v>0.992656419849267</v>
      </c>
      <c r="O366" s="8">
        <v>156.48514361102164</v>
      </c>
      <c r="P366" s="9">
        <f t="shared" si="31"/>
        <v>156.49</v>
      </c>
      <c r="Q366" s="6">
        <f t="shared" si="32"/>
        <v>157.12673269982682</v>
      </c>
      <c r="R366" s="6">
        <f t="shared" si="33"/>
        <v>159.56219705667414</v>
      </c>
      <c r="S366" s="13">
        <f>R366*Index!$D$19</f>
        <v>196.0570292683108</v>
      </c>
      <c r="U366" s="8">
        <v>7.8274299106729099</v>
      </c>
      <c r="V366" s="6">
        <f t="shared" si="34"/>
        <v>7.9487550742883402</v>
      </c>
      <c r="W366" s="6">
        <f>V366*Index!$H$23</f>
        <v>8.5599398199222918</v>
      </c>
      <c r="Y366" s="8">
        <v>204.62</v>
      </c>
      <c r="Z366" s="9">
        <f t="shared" si="35"/>
        <v>204.62</v>
      </c>
      <c r="AA366" s="27"/>
      <c r="AB366" s="43"/>
    </row>
    <row r="367" spans="1:28" x14ac:dyDescent="0.25">
      <c r="A367" s="2" t="s">
        <v>601</v>
      </c>
      <c r="B367" s="2" t="s">
        <v>51</v>
      </c>
      <c r="C367" s="2">
        <v>30</v>
      </c>
      <c r="D367" s="2" t="s">
        <v>225</v>
      </c>
      <c r="E367" s="2" t="s">
        <v>56</v>
      </c>
      <c r="F367" s="2" t="s">
        <v>40</v>
      </c>
      <c r="G367" s="38" t="s">
        <v>1552</v>
      </c>
      <c r="H367" s="29">
        <v>31.522159720798399</v>
      </c>
      <c r="I367" s="29">
        <v>33.749408459899101</v>
      </c>
      <c r="J367" s="29">
        <f t="shared" si="30"/>
        <v>35.819397970409952</v>
      </c>
      <c r="K367" s="8">
        <v>2.01896144887893</v>
      </c>
      <c r="L367" s="32">
        <v>1</v>
      </c>
      <c r="M367" s="28">
        <v>1.0379803665818901</v>
      </c>
      <c r="N367" s="28">
        <v>0.993962436664384</v>
      </c>
      <c r="O367" s="8">
        <v>135.96000888600551</v>
      </c>
      <c r="P367" s="9">
        <f t="shared" si="31"/>
        <v>135.96</v>
      </c>
      <c r="Q367" s="6">
        <f t="shared" si="32"/>
        <v>136.51744492243813</v>
      </c>
      <c r="R367" s="6">
        <f t="shared" si="33"/>
        <v>138.63346531873594</v>
      </c>
      <c r="S367" s="13">
        <f>R367*Index!$D$19</f>
        <v>170.34150863383266</v>
      </c>
      <c r="U367" s="8">
        <v>5.8989365217982002</v>
      </c>
      <c r="V367" s="6">
        <f t="shared" si="34"/>
        <v>5.9903700378860725</v>
      </c>
      <c r="W367" s="6">
        <f>V367*Index!$H$23</f>
        <v>6.4509733340804054</v>
      </c>
      <c r="Y367" s="8">
        <v>176.79</v>
      </c>
      <c r="Z367" s="9">
        <f t="shared" si="35"/>
        <v>176.79</v>
      </c>
      <c r="AA367" s="27"/>
      <c r="AB367" s="43"/>
    </row>
    <row r="368" spans="1:28" x14ac:dyDescent="0.25">
      <c r="A368" s="2" t="s">
        <v>602</v>
      </c>
      <c r="B368" s="2" t="s">
        <v>51</v>
      </c>
      <c r="C368" s="2">
        <v>30</v>
      </c>
      <c r="D368" s="2" t="s">
        <v>60</v>
      </c>
      <c r="E368" s="2" t="s">
        <v>57</v>
      </c>
      <c r="F368" s="2" t="s">
        <v>40</v>
      </c>
      <c r="G368" s="38" t="s">
        <v>1552</v>
      </c>
      <c r="H368" s="29">
        <v>31.522159720798399</v>
      </c>
      <c r="I368" s="29">
        <v>14.346637143613799</v>
      </c>
      <c r="J368" s="29">
        <f t="shared" si="30"/>
        <v>14.430516738247604</v>
      </c>
      <c r="K368" s="8">
        <v>1.48291849520289</v>
      </c>
      <c r="L368" s="32">
        <v>0</v>
      </c>
      <c r="M368" s="28">
        <v>1.0018982729649399</v>
      </c>
      <c r="N368" s="28">
        <v>0.99993054418288596</v>
      </c>
      <c r="O368" s="8">
        <v>68.144073825193217</v>
      </c>
      <c r="P368" s="9">
        <f t="shared" si="31"/>
        <v>68.14</v>
      </c>
      <c r="Q368" s="6">
        <f t="shared" si="32"/>
        <v>68.423464527876504</v>
      </c>
      <c r="R368" s="6">
        <f t="shared" si="33"/>
        <v>69.484028228058591</v>
      </c>
      <c r="S368" s="13">
        <f>R368*Index!$D$19</f>
        <v>85.376313483261882</v>
      </c>
      <c r="U368" s="8">
        <v>4.5612356617667604</v>
      </c>
      <c r="V368" s="6">
        <f t="shared" si="34"/>
        <v>4.6319348145241452</v>
      </c>
      <c r="W368" s="6">
        <f>V368*Index!$H$23</f>
        <v>4.9880871773721651</v>
      </c>
      <c r="Y368" s="8">
        <v>90.36</v>
      </c>
      <c r="Z368" s="9">
        <f t="shared" si="35"/>
        <v>90.36</v>
      </c>
      <c r="AA368" s="27"/>
      <c r="AB368" s="43"/>
    </row>
    <row r="369" spans="1:28" x14ac:dyDescent="0.25">
      <c r="A369" s="2" t="s">
        <v>603</v>
      </c>
      <c r="B369" s="2" t="s">
        <v>51</v>
      </c>
      <c r="C369" s="2">
        <v>30</v>
      </c>
      <c r="D369" s="2" t="s">
        <v>61</v>
      </c>
      <c r="E369" s="2" t="s">
        <v>57</v>
      </c>
      <c r="F369" s="2" t="s">
        <v>40</v>
      </c>
      <c r="G369" s="38" t="s">
        <v>1552</v>
      </c>
      <c r="H369" s="29">
        <v>31.522159720798399</v>
      </c>
      <c r="I369" s="29">
        <v>21.572813109718801</v>
      </c>
      <c r="J369" s="29">
        <f t="shared" si="30"/>
        <v>22.520238385506836</v>
      </c>
      <c r="K369" s="8">
        <v>1.7720697395993601</v>
      </c>
      <c r="L369" s="32">
        <v>0</v>
      </c>
      <c r="M369" s="28">
        <v>1.01943797987828</v>
      </c>
      <c r="N369" s="28">
        <v>0.99843638686907399</v>
      </c>
      <c r="O369" s="8">
        <v>95.766898339565259</v>
      </c>
      <c r="P369" s="9">
        <f t="shared" si="31"/>
        <v>95.77</v>
      </c>
      <c r="Q369" s="6">
        <f t="shared" si="32"/>
        <v>96.159542622757471</v>
      </c>
      <c r="R369" s="6">
        <f t="shared" si="33"/>
        <v>97.650015533410212</v>
      </c>
      <c r="S369" s="13">
        <f>R369*Index!$D$19</f>
        <v>119.98438418772085</v>
      </c>
      <c r="U369" s="8">
        <v>5.1675561383745299</v>
      </c>
      <c r="V369" s="6">
        <f t="shared" si="34"/>
        <v>5.2476532585193354</v>
      </c>
      <c r="W369" s="6">
        <f>V369*Index!$H$23</f>
        <v>5.6511485973501729</v>
      </c>
      <c r="Y369" s="8">
        <v>125.64</v>
      </c>
      <c r="Z369" s="9">
        <f t="shared" si="35"/>
        <v>125.64</v>
      </c>
      <c r="AA369" s="27"/>
      <c r="AB369" s="43"/>
    </row>
    <row r="370" spans="1:28" x14ac:dyDescent="0.25">
      <c r="A370" s="2" t="s">
        <v>604</v>
      </c>
      <c r="B370" s="2" t="s">
        <v>51</v>
      </c>
      <c r="C370" s="2">
        <v>30</v>
      </c>
      <c r="D370" s="2" t="s">
        <v>62</v>
      </c>
      <c r="E370" s="2" t="s">
        <v>57</v>
      </c>
      <c r="F370" s="2" t="s">
        <v>40</v>
      </c>
      <c r="G370" s="38" t="s">
        <v>1552</v>
      </c>
      <c r="H370" s="29">
        <v>31.522159720798399</v>
      </c>
      <c r="I370" s="29">
        <v>28.293515268504301</v>
      </c>
      <c r="J370" s="29">
        <f t="shared" si="30"/>
        <v>28.445153313459699</v>
      </c>
      <c r="K370" s="8">
        <v>1.8389836004909701</v>
      </c>
      <c r="L370" s="32">
        <v>0</v>
      </c>
      <c r="M370" s="28">
        <v>1.0301719497783299</v>
      </c>
      <c r="N370" s="28">
        <v>0.97317257470399998</v>
      </c>
      <c r="O370" s="8">
        <v>110.27890523550919</v>
      </c>
      <c r="P370" s="9">
        <f t="shared" si="31"/>
        <v>110.28</v>
      </c>
      <c r="Q370" s="6">
        <f t="shared" si="32"/>
        <v>110.73104874697478</v>
      </c>
      <c r="R370" s="6">
        <f t="shared" si="33"/>
        <v>112.44738000255289</v>
      </c>
      <c r="S370" s="13">
        <f>R370*Index!$D$19</f>
        <v>138.16618020416786</v>
      </c>
      <c r="U370" s="8">
        <v>5.5019313893442501</v>
      </c>
      <c r="V370" s="6">
        <f t="shared" si="34"/>
        <v>5.5872113258790863</v>
      </c>
      <c r="W370" s="6">
        <f>V370*Index!$H$23</f>
        <v>6.016815496733007</v>
      </c>
      <c r="Y370" s="8">
        <v>144.18</v>
      </c>
      <c r="Z370" s="9">
        <f t="shared" si="35"/>
        <v>144.18</v>
      </c>
      <c r="AA370" s="27"/>
      <c r="AB370" s="43"/>
    </row>
    <row r="371" spans="1:28" x14ac:dyDescent="0.25">
      <c r="A371" s="2" t="s">
        <v>605</v>
      </c>
      <c r="B371" s="2" t="s">
        <v>51</v>
      </c>
      <c r="C371" s="2">
        <v>30</v>
      </c>
      <c r="D371" s="2" t="s">
        <v>63</v>
      </c>
      <c r="E371" s="2" t="s">
        <v>57</v>
      </c>
      <c r="F371" s="2" t="s">
        <v>40</v>
      </c>
      <c r="G371" s="38" t="s">
        <v>1552</v>
      </c>
      <c r="H371" s="29">
        <v>31.522159720798399</v>
      </c>
      <c r="I371" s="29">
        <v>36.2238674377246</v>
      </c>
      <c r="J371" s="29">
        <f t="shared" si="30"/>
        <v>39.046465632307374</v>
      </c>
      <c r="K371" s="8">
        <v>1.8344606200168601</v>
      </c>
      <c r="L371" s="32">
        <v>0</v>
      </c>
      <c r="M371" s="28">
        <v>1.05030031896777</v>
      </c>
      <c r="N371" s="28">
        <v>0.99177767572707798</v>
      </c>
      <c r="O371" s="8">
        <v>129.45536421899499</v>
      </c>
      <c r="P371" s="9">
        <f t="shared" si="31"/>
        <v>129.46</v>
      </c>
      <c r="Q371" s="6">
        <f t="shared" si="32"/>
        <v>129.98613121229286</v>
      </c>
      <c r="R371" s="6">
        <f t="shared" si="33"/>
        <v>132.00091624608342</v>
      </c>
      <c r="S371" s="13">
        <f>R371*Index!$D$19</f>
        <v>162.19197264318271</v>
      </c>
      <c r="U371" s="8">
        <v>5.33392912877596</v>
      </c>
      <c r="V371" s="6">
        <f t="shared" si="34"/>
        <v>5.4166050302719881</v>
      </c>
      <c r="W371" s="6">
        <f>V371*Index!$H$23</f>
        <v>5.8330911764277449</v>
      </c>
      <c r="Y371" s="8">
        <v>168.03</v>
      </c>
      <c r="Z371" s="9">
        <f t="shared" si="35"/>
        <v>168.03</v>
      </c>
      <c r="AA371" s="27"/>
      <c r="AB371" s="43"/>
    </row>
    <row r="372" spans="1:28" x14ac:dyDescent="0.25">
      <c r="A372" s="2" t="s">
        <v>606</v>
      </c>
      <c r="B372" s="2" t="s">
        <v>51</v>
      </c>
      <c r="C372" s="2">
        <v>30</v>
      </c>
      <c r="D372" s="2" t="s">
        <v>1558</v>
      </c>
      <c r="E372" s="2" t="s">
        <v>57</v>
      </c>
      <c r="F372" s="2" t="s">
        <v>40</v>
      </c>
      <c r="G372" s="38" t="s">
        <v>1552</v>
      </c>
      <c r="H372" s="29">
        <v>31.522159720798399</v>
      </c>
      <c r="I372" s="29">
        <v>43.899334620399301</v>
      </c>
      <c r="J372" s="29">
        <f t="shared" si="30"/>
        <v>39.922296781728008</v>
      </c>
      <c r="K372" s="8">
        <v>1.85145447937592</v>
      </c>
      <c r="L372" s="32">
        <v>0</v>
      </c>
      <c r="M372" s="28">
        <v>1.0201453746065401</v>
      </c>
      <c r="N372" s="28">
        <v>0.92856292413944796</v>
      </c>
      <c r="O372" s="8">
        <v>132.27615901818032</v>
      </c>
      <c r="P372" s="9">
        <f t="shared" si="31"/>
        <v>132.28</v>
      </c>
      <c r="Q372" s="6">
        <f t="shared" si="32"/>
        <v>132.81849127015485</v>
      </c>
      <c r="R372" s="6">
        <f t="shared" si="33"/>
        <v>134.87717788484227</v>
      </c>
      <c r="S372" s="13">
        <f>R372*Index!$D$19</f>
        <v>165.72608863491206</v>
      </c>
      <c r="U372" s="8">
        <v>6.0649655893678398</v>
      </c>
      <c r="V372" s="6">
        <f t="shared" si="34"/>
        <v>6.1589725560030422</v>
      </c>
      <c r="W372" s="6">
        <f>V372*Index!$H$23</f>
        <v>6.6325398051919624</v>
      </c>
      <c r="Y372" s="8">
        <v>172.36</v>
      </c>
      <c r="Z372" s="9">
        <f t="shared" si="35"/>
        <v>172.36</v>
      </c>
      <c r="AA372" s="27"/>
      <c r="AB372" s="43"/>
    </row>
    <row r="373" spans="1:28" x14ac:dyDescent="0.25">
      <c r="A373" s="2" t="s">
        <v>607</v>
      </c>
      <c r="B373" s="2" t="s">
        <v>51</v>
      </c>
      <c r="C373" s="2">
        <v>30</v>
      </c>
      <c r="D373" s="2" t="s">
        <v>1559</v>
      </c>
      <c r="E373" s="2" t="s">
        <v>57</v>
      </c>
      <c r="F373" s="2" t="s">
        <v>218</v>
      </c>
      <c r="G373" s="38" t="s">
        <v>1552</v>
      </c>
      <c r="H373" s="29">
        <v>31.522159720798399</v>
      </c>
      <c r="I373" s="29">
        <v>56.353276870324798</v>
      </c>
      <c r="J373" s="29">
        <f t="shared" si="30"/>
        <v>54.514590384868441</v>
      </c>
      <c r="K373" s="8">
        <v>1.8569099782944101</v>
      </c>
      <c r="L373" s="32">
        <v>0</v>
      </c>
      <c r="M373" s="28">
        <v>1.0024907725524199</v>
      </c>
      <c r="N373" s="28">
        <v>0.97664362079538503</v>
      </c>
      <c r="O373" s="8">
        <v>159.76249977123456</v>
      </c>
      <c r="P373" s="9">
        <f t="shared" si="31"/>
        <v>159.76</v>
      </c>
      <c r="Q373" s="6">
        <f t="shared" si="32"/>
        <v>160.41752602029661</v>
      </c>
      <c r="R373" s="6">
        <f t="shared" si="33"/>
        <v>162.9039976736112</v>
      </c>
      <c r="S373" s="13">
        <f>R373*Index!$D$19</f>
        <v>200.16316163204968</v>
      </c>
      <c r="U373" s="8">
        <v>7.0127741025480903</v>
      </c>
      <c r="V373" s="6">
        <f t="shared" si="34"/>
        <v>7.1214721011375861</v>
      </c>
      <c r="W373" s="6">
        <f>V373*Index!$H$23</f>
        <v>7.6690465419141178</v>
      </c>
      <c r="Y373" s="8">
        <v>207.83</v>
      </c>
      <c r="Z373" s="9">
        <f t="shared" si="35"/>
        <v>207.83</v>
      </c>
      <c r="AA373" s="27"/>
      <c r="AB373" s="43"/>
    </row>
    <row r="374" spans="1:28" x14ac:dyDescent="0.25">
      <c r="A374" s="2" t="s">
        <v>608</v>
      </c>
      <c r="B374" s="2" t="s">
        <v>51</v>
      </c>
      <c r="C374" s="2">
        <v>30</v>
      </c>
      <c r="D374" s="2" t="s">
        <v>1550</v>
      </c>
      <c r="E374" s="2" t="s">
        <v>57</v>
      </c>
      <c r="F374" s="2" t="s">
        <v>218</v>
      </c>
      <c r="G374" s="38" t="s">
        <v>1552</v>
      </c>
      <c r="H374" s="29">
        <v>31.522159720798399</v>
      </c>
      <c r="I374" s="29">
        <v>46.1557264208164</v>
      </c>
      <c r="J374" s="29">
        <f t="shared" si="30"/>
        <v>41.18986040215961</v>
      </c>
      <c r="K374" s="8">
        <v>1.7611774327483201</v>
      </c>
      <c r="L374" s="32">
        <v>0</v>
      </c>
      <c r="M374" s="28">
        <v>0.96803351909648205</v>
      </c>
      <c r="N374" s="28">
        <v>0.96698205942474402</v>
      </c>
      <c r="O374" s="8">
        <v>128.05876893009579</v>
      </c>
      <c r="P374" s="9">
        <f t="shared" si="31"/>
        <v>128.06</v>
      </c>
      <c r="Q374" s="6">
        <f t="shared" si="32"/>
        <v>128.58380988270918</v>
      </c>
      <c r="R374" s="6">
        <f t="shared" si="33"/>
        <v>130.57685893589118</v>
      </c>
      <c r="S374" s="13">
        <f>R374*Index!$D$19</f>
        <v>160.4422070289317</v>
      </c>
      <c r="U374" s="8">
        <v>6.7838180115208297</v>
      </c>
      <c r="V374" s="6">
        <f t="shared" si="34"/>
        <v>6.888967190699403</v>
      </c>
      <c r="W374" s="6">
        <f>V374*Index!$H$23</f>
        <v>7.418664183596773</v>
      </c>
      <c r="Y374" s="8">
        <v>167.86</v>
      </c>
      <c r="Z374" s="9">
        <f t="shared" si="35"/>
        <v>167.86</v>
      </c>
      <c r="AA374" s="27"/>
      <c r="AB374" s="43"/>
    </row>
    <row r="375" spans="1:28" x14ac:dyDescent="0.25">
      <c r="A375" s="2" t="s">
        <v>609</v>
      </c>
      <c r="B375" s="2" t="s">
        <v>51</v>
      </c>
      <c r="C375" s="2">
        <v>30</v>
      </c>
      <c r="D375" s="2" t="s">
        <v>225</v>
      </c>
      <c r="E375" s="2" t="s">
        <v>57</v>
      </c>
      <c r="F375" s="2" t="s">
        <v>40</v>
      </c>
      <c r="G375" s="38" t="s">
        <v>1552</v>
      </c>
      <c r="H375" s="29">
        <v>31.522159720798399</v>
      </c>
      <c r="I375" s="29">
        <v>34.814738174487097</v>
      </c>
      <c r="J375" s="29">
        <f t="shared" si="30"/>
        <v>32.949954788357701</v>
      </c>
      <c r="K375" s="8">
        <v>2.0746636389816202</v>
      </c>
      <c r="L375" s="32">
        <v>1</v>
      </c>
      <c r="M375" s="28">
        <v>1.0379803665818901</v>
      </c>
      <c r="N375" s="28">
        <v>0.93632714984787502</v>
      </c>
      <c r="O375" s="8">
        <v>133.75795170040496</v>
      </c>
      <c r="P375" s="9">
        <f t="shared" si="31"/>
        <v>133.76</v>
      </c>
      <c r="Q375" s="6">
        <f t="shared" si="32"/>
        <v>134.30635930237662</v>
      </c>
      <c r="R375" s="6">
        <f t="shared" si="33"/>
        <v>136.38810787156348</v>
      </c>
      <c r="S375" s="13">
        <f>R375*Index!$D$19</f>
        <v>167.58259631714054</v>
      </c>
      <c r="U375" s="8">
        <v>6.6167635805206899</v>
      </c>
      <c r="V375" s="6">
        <f t="shared" si="34"/>
        <v>6.7193234160187609</v>
      </c>
      <c r="W375" s="6">
        <f>V375*Index!$H$23</f>
        <v>7.2359763930535781</v>
      </c>
      <c r="Y375" s="8">
        <v>174.82</v>
      </c>
      <c r="Z375" s="9">
        <f t="shared" si="35"/>
        <v>174.82</v>
      </c>
      <c r="AA375" s="27"/>
      <c r="AB375" s="43"/>
    </row>
    <row r="376" spans="1:28" x14ac:dyDescent="0.25">
      <c r="A376" s="2" t="s">
        <v>610</v>
      </c>
      <c r="B376" s="2" t="s">
        <v>51</v>
      </c>
      <c r="C376" s="2">
        <v>30</v>
      </c>
      <c r="D376" s="2" t="s">
        <v>60</v>
      </c>
      <c r="E376" s="2" t="s">
        <v>58</v>
      </c>
      <c r="F376" s="2" t="s">
        <v>40</v>
      </c>
      <c r="G376" s="38" t="s">
        <v>1552</v>
      </c>
      <c r="H376" s="29">
        <v>31.522159720798399</v>
      </c>
      <c r="I376" s="29">
        <v>13.159082653506699</v>
      </c>
      <c r="J376" s="29">
        <f t="shared" si="30"/>
        <v>13.207573232020117</v>
      </c>
      <c r="K376" s="8">
        <v>1.75144670638897</v>
      </c>
      <c r="L376" s="32">
        <v>0</v>
      </c>
      <c r="M376" s="28">
        <v>1.0018982729649399</v>
      </c>
      <c r="N376" s="28">
        <v>0.99918852326348095</v>
      </c>
      <c r="O376" s="8">
        <v>78.34174345787163</v>
      </c>
      <c r="P376" s="9">
        <f t="shared" si="31"/>
        <v>78.34</v>
      </c>
      <c r="Q376" s="6">
        <f t="shared" si="32"/>
        <v>78.662944606048896</v>
      </c>
      <c r="R376" s="6">
        <f t="shared" si="33"/>
        <v>79.88222024744266</v>
      </c>
      <c r="S376" s="13">
        <f>R376*Index!$D$19</f>
        <v>98.15276476487594</v>
      </c>
      <c r="U376" s="8">
        <v>4.6671216930452202</v>
      </c>
      <c r="V376" s="6">
        <f t="shared" si="34"/>
        <v>4.7394620792874216</v>
      </c>
      <c r="W376" s="6">
        <f>V376*Index!$H$23</f>
        <v>5.1038822807276301</v>
      </c>
      <c r="Y376" s="8">
        <v>103.26</v>
      </c>
      <c r="Z376" s="9">
        <f t="shared" si="35"/>
        <v>103.26</v>
      </c>
      <c r="AA376" s="27"/>
      <c r="AB376" s="43"/>
    </row>
    <row r="377" spans="1:28" x14ac:dyDescent="0.25">
      <c r="A377" s="2" t="s">
        <v>611</v>
      </c>
      <c r="B377" s="2" t="s">
        <v>51</v>
      </c>
      <c r="C377" s="2">
        <v>30</v>
      </c>
      <c r="D377" s="2" t="s">
        <v>61</v>
      </c>
      <c r="E377" s="2" t="s">
        <v>58</v>
      </c>
      <c r="F377" s="2" t="s">
        <v>40</v>
      </c>
      <c r="G377" s="38" t="s">
        <v>1552</v>
      </c>
      <c r="H377" s="29">
        <v>31.522159720798399</v>
      </c>
      <c r="I377" s="29">
        <v>19.492931887079699</v>
      </c>
      <c r="J377" s="29">
        <f t="shared" si="30"/>
        <v>20.189215667906083</v>
      </c>
      <c r="K377" s="8">
        <v>2.0578318235603001</v>
      </c>
      <c r="L377" s="32">
        <v>0</v>
      </c>
      <c r="M377" s="28">
        <v>1.01943797987828</v>
      </c>
      <c r="N377" s="28">
        <v>0.99432099289545495</v>
      </c>
      <c r="O377" s="8">
        <v>106.41331391494931</v>
      </c>
      <c r="P377" s="9">
        <f t="shared" si="31"/>
        <v>106.41</v>
      </c>
      <c r="Q377" s="6">
        <f t="shared" si="32"/>
        <v>106.84960850200061</v>
      </c>
      <c r="R377" s="6">
        <f t="shared" si="33"/>
        <v>108.50577743378162</v>
      </c>
      <c r="S377" s="13">
        <f>R377*Index!$D$19</f>
        <v>133.32306006390581</v>
      </c>
      <c r="U377" s="8">
        <v>4.96224032293624</v>
      </c>
      <c r="V377" s="6">
        <f t="shared" si="34"/>
        <v>5.039155047941752</v>
      </c>
      <c r="W377" s="6">
        <f>V377*Index!$H$23</f>
        <v>5.4266188290498976</v>
      </c>
      <c r="Y377" s="8">
        <v>138.75</v>
      </c>
      <c r="Z377" s="9">
        <f t="shared" si="35"/>
        <v>138.75</v>
      </c>
      <c r="AA377" s="27"/>
      <c r="AB377" s="43"/>
    </row>
    <row r="378" spans="1:28" x14ac:dyDescent="0.25">
      <c r="A378" s="2" t="s">
        <v>612</v>
      </c>
      <c r="B378" s="2" t="s">
        <v>51</v>
      </c>
      <c r="C378" s="2">
        <v>30</v>
      </c>
      <c r="D378" s="2" t="s">
        <v>62</v>
      </c>
      <c r="E378" s="2" t="s">
        <v>58</v>
      </c>
      <c r="F378" s="2" t="s">
        <v>40</v>
      </c>
      <c r="G378" s="38" t="s">
        <v>1552</v>
      </c>
      <c r="H378" s="29">
        <v>31.522159720798399</v>
      </c>
      <c r="I378" s="29">
        <v>25.1533590389847</v>
      </c>
      <c r="J378" s="29">
        <f t="shared" si="30"/>
        <v>24.490690291509651</v>
      </c>
      <c r="K378" s="8">
        <v>2.0629829288416199</v>
      </c>
      <c r="L378" s="32">
        <v>0</v>
      </c>
      <c r="M378" s="28">
        <v>1.0301719497783299</v>
      </c>
      <c r="N378" s="28">
        <v>0.95936185443977395</v>
      </c>
      <c r="O378" s="8">
        <v>115.55355337115824</v>
      </c>
      <c r="P378" s="9">
        <f t="shared" si="31"/>
        <v>115.55</v>
      </c>
      <c r="Q378" s="6">
        <f t="shared" si="32"/>
        <v>116.02732293998</v>
      </c>
      <c r="R378" s="6">
        <f t="shared" si="33"/>
        <v>117.8257464455497</v>
      </c>
      <c r="S378" s="13">
        <f>R378*Index!$D$19</f>
        <v>144.77467874944543</v>
      </c>
      <c r="U378" s="8">
        <v>5.2324989888106304</v>
      </c>
      <c r="V378" s="6">
        <f t="shared" si="34"/>
        <v>5.3136027231371958</v>
      </c>
      <c r="W378" s="6">
        <f>V378*Index!$H$23</f>
        <v>5.7221689575209158</v>
      </c>
      <c r="Y378" s="8">
        <v>150.5</v>
      </c>
      <c r="Z378" s="9">
        <f t="shared" si="35"/>
        <v>150.5</v>
      </c>
      <c r="AA378" s="27"/>
      <c r="AB378" s="43"/>
    </row>
    <row r="379" spans="1:28" x14ac:dyDescent="0.25">
      <c r="A379" s="2" t="s">
        <v>613</v>
      </c>
      <c r="B379" s="2" t="s">
        <v>51</v>
      </c>
      <c r="C379" s="2">
        <v>30</v>
      </c>
      <c r="D379" s="2" t="s">
        <v>63</v>
      </c>
      <c r="E379" s="2" t="s">
        <v>58</v>
      </c>
      <c r="F379" s="2" t="s">
        <v>40</v>
      </c>
      <c r="G379" s="38" t="s">
        <v>1552</v>
      </c>
      <c r="H379" s="29">
        <v>31.522159720798399</v>
      </c>
      <c r="I379" s="29">
        <v>31.819244920705501</v>
      </c>
      <c r="J379" s="29">
        <f t="shared" si="30"/>
        <v>34.450164012426498</v>
      </c>
      <c r="K379" s="8">
        <v>1.99640340970764</v>
      </c>
      <c r="L379" s="32">
        <v>0</v>
      </c>
      <c r="M379" s="28">
        <v>1.05030031896777</v>
      </c>
      <c r="N379" s="28">
        <v>0.99165497295876903</v>
      </c>
      <c r="O379" s="8">
        <v>131.7073720473465</v>
      </c>
      <c r="P379" s="9">
        <f t="shared" si="31"/>
        <v>131.71</v>
      </c>
      <c r="Q379" s="6">
        <f t="shared" si="32"/>
        <v>132.24737227274062</v>
      </c>
      <c r="R379" s="6">
        <f t="shared" si="33"/>
        <v>134.2972065429681</v>
      </c>
      <c r="S379" s="13">
        <f>R379*Index!$D$19</f>
        <v>165.0134670964394</v>
      </c>
      <c r="U379" s="8">
        <v>5.03413094843786</v>
      </c>
      <c r="V379" s="6">
        <f t="shared" si="34"/>
        <v>5.1121599781386475</v>
      </c>
      <c r="W379" s="6">
        <f>V379*Index!$H$23</f>
        <v>5.5052371539577143</v>
      </c>
      <c r="Y379" s="8">
        <v>170.52</v>
      </c>
      <c r="Z379" s="9">
        <f t="shared" si="35"/>
        <v>170.52</v>
      </c>
      <c r="AA379" s="27"/>
      <c r="AB379" s="43"/>
    </row>
    <row r="380" spans="1:28" x14ac:dyDescent="0.25">
      <c r="A380" s="2" t="s">
        <v>614</v>
      </c>
      <c r="B380" s="2" t="s">
        <v>51</v>
      </c>
      <c r="C380" s="2">
        <v>30</v>
      </c>
      <c r="D380" s="2" t="s">
        <v>1558</v>
      </c>
      <c r="E380" s="2" t="s">
        <v>58</v>
      </c>
      <c r="F380" s="2" t="s">
        <v>40</v>
      </c>
      <c r="G380" s="38" t="s">
        <v>1552</v>
      </c>
      <c r="H380" s="29">
        <v>31.522159720798399</v>
      </c>
      <c r="I380" s="29">
        <v>38.026485403125797</v>
      </c>
      <c r="J380" s="29">
        <f t="shared" si="30"/>
        <v>34.08638849779858</v>
      </c>
      <c r="K380" s="8">
        <v>2.00321240878153</v>
      </c>
      <c r="L380" s="32">
        <v>0</v>
      </c>
      <c r="M380" s="28">
        <v>1.0201453746065401</v>
      </c>
      <c r="N380" s="28">
        <v>0.92471880417852104</v>
      </c>
      <c r="O380" s="8">
        <v>131.42785791363502</v>
      </c>
      <c r="P380" s="9">
        <f t="shared" si="31"/>
        <v>131.43</v>
      </c>
      <c r="Q380" s="6">
        <f t="shared" si="32"/>
        <v>131.96671213108093</v>
      </c>
      <c r="R380" s="6">
        <f t="shared" si="33"/>
        <v>134.01219616911268</v>
      </c>
      <c r="S380" s="13">
        <f>R380*Index!$D$19</f>
        <v>164.66326956695255</v>
      </c>
      <c r="U380" s="8">
        <v>5.7259495716558702</v>
      </c>
      <c r="V380" s="6">
        <f t="shared" si="34"/>
        <v>5.814701790016537</v>
      </c>
      <c r="W380" s="6">
        <f>V380*Index!$H$23</f>
        <v>6.2617978448395268</v>
      </c>
      <c r="Y380" s="8">
        <v>170.93</v>
      </c>
      <c r="Z380" s="9">
        <f t="shared" si="35"/>
        <v>170.93</v>
      </c>
      <c r="AA380" s="27"/>
      <c r="AB380" s="43"/>
    </row>
    <row r="381" spans="1:28" x14ac:dyDescent="0.25">
      <c r="A381" s="2" t="s">
        <v>615</v>
      </c>
      <c r="B381" s="2" t="s">
        <v>51</v>
      </c>
      <c r="C381" s="2">
        <v>30</v>
      </c>
      <c r="D381" s="2" t="s">
        <v>1559</v>
      </c>
      <c r="E381" s="2" t="s">
        <v>58</v>
      </c>
      <c r="F381" s="2" t="s">
        <v>218</v>
      </c>
      <c r="G381" s="38" t="s">
        <v>1552</v>
      </c>
      <c r="H381" s="29">
        <v>31.522159720798399</v>
      </c>
      <c r="I381" s="29">
        <v>50.938173264616999</v>
      </c>
      <c r="J381" s="29">
        <f t="shared" si="30"/>
        <v>47.784998853717354</v>
      </c>
      <c r="K381" s="8">
        <v>2.1055805790753501</v>
      </c>
      <c r="L381" s="32">
        <v>0</v>
      </c>
      <c r="M381" s="28">
        <v>1.0024907725524199</v>
      </c>
      <c r="N381" s="28">
        <v>0.95937174168022998</v>
      </c>
      <c r="O381" s="8">
        <v>166.98761287614974</v>
      </c>
      <c r="P381" s="9">
        <f t="shared" si="31"/>
        <v>166.99</v>
      </c>
      <c r="Q381" s="6">
        <f t="shared" si="32"/>
        <v>167.67226208894195</v>
      </c>
      <c r="R381" s="6">
        <f t="shared" si="33"/>
        <v>170.27118215132057</v>
      </c>
      <c r="S381" s="13">
        <f>R381*Index!$D$19</f>
        <v>209.21535776255473</v>
      </c>
      <c r="U381" s="8">
        <v>10.8594918305528</v>
      </c>
      <c r="V381" s="6">
        <f t="shared" si="34"/>
        <v>11.027813953926369</v>
      </c>
      <c r="W381" s="6">
        <f>V381*Index!$H$23</f>
        <v>11.875749461227487</v>
      </c>
      <c r="Y381" s="8">
        <v>221.09</v>
      </c>
      <c r="Z381" s="9">
        <f t="shared" si="35"/>
        <v>221.09</v>
      </c>
      <c r="AA381" s="27"/>
      <c r="AB381" s="43"/>
    </row>
    <row r="382" spans="1:28" x14ac:dyDescent="0.25">
      <c r="A382" s="2" t="s">
        <v>616</v>
      </c>
      <c r="B382" s="2" t="s">
        <v>51</v>
      </c>
      <c r="C382" s="2">
        <v>30</v>
      </c>
      <c r="D382" s="2" t="s">
        <v>1550</v>
      </c>
      <c r="E382" s="2" t="s">
        <v>58</v>
      </c>
      <c r="F382" s="2" t="s">
        <v>218</v>
      </c>
      <c r="G382" s="38" t="s">
        <v>1552</v>
      </c>
      <c r="H382" s="29">
        <v>31.522159720798399</v>
      </c>
      <c r="I382" s="29">
        <v>41.483010764279399</v>
      </c>
      <c r="J382" s="29">
        <f t="shared" si="30"/>
        <v>35.409283957219856</v>
      </c>
      <c r="K382" s="8">
        <v>2.2509742251575999</v>
      </c>
      <c r="L382" s="32">
        <v>0</v>
      </c>
      <c r="M382" s="28">
        <v>0.96803351909648205</v>
      </c>
      <c r="N382" s="28">
        <v>0.94707893629011997</v>
      </c>
      <c r="O382" s="8">
        <v>150.66095457180666</v>
      </c>
      <c r="P382" s="9">
        <f t="shared" si="31"/>
        <v>150.66</v>
      </c>
      <c r="Q382" s="6">
        <f t="shared" si="32"/>
        <v>151.27866448555108</v>
      </c>
      <c r="R382" s="6">
        <f t="shared" si="33"/>
        <v>153.62348378507713</v>
      </c>
      <c r="S382" s="13">
        <f>R382*Index!$D$19</f>
        <v>188.76002218779254</v>
      </c>
      <c r="U382" s="8">
        <v>6.5240060775402799</v>
      </c>
      <c r="V382" s="6">
        <f t="shared" si="34"/>
        <v>6.6251281717421548</v>
      </c>
      <c r="W382" s="6">
        <f>V382*Index!$H$23</f>
        <v>7.1345384175725153</v>
      </c>
      <c r="Y382" s="8">
        <v>195.89</v>
      </c>
      <c r="Z382" s="9">
        <f t="shared" si="35"/>
        <v>195.89</v>
      </c>
      <c r="AA382" s="27"/>
      <c r="AB382" s="43"/>
    </row>
    <row r="383" spans="1:28" x14ac:dyDescent="0.25">
      <c r="A383" s="2" t="s">
        <v>617</v>
      </c>
      <c r="B383" s="2" t="s">
        <v>51</v>
      </c>
      <c r="C383" s="2">
        <v>30</v>
      </c>
      <c r="D383" s="2" t="s">
        <v>225</v>
      </c>
      <c r="E383" s="2" t="s">
        <v>58</v>
      </c>
      <c r="F383" s="2" t="s">
        <v>40</v>
      </c>
      <c r="G383" s="38" t="s">
        <v>1552</v>
      </c>
      <c r="H383" s="29">
        <v>31.522159720798399</v>
      </c>
      <c r="I383" s="29">
        <v>32.4629961075455</v>
      </c>
      <c r="J383" s="29">
        <f t="shared" si="30"/>
        <v>30.153893418717963</v>
      </c>
      <c r="K383" s="8">
        <v>2.3555020474448698</v>
      </c>
      <c r="L383" s="32">
        <v>1</v>
      </c>
      <c r="M383" s="28">
        <v>1.0379803665818901</v>
      </c>
      <c r="N383" s="28">
        <v>0.92864174626041396</v>
      </c>
      <c r="O383" s="8">
        <v>145.27806944844883</v>
      </c>
      <c r="P383" s="9">
        <f t="shared" si="31"/>
        <v>145.28</v>
      </c>
      <c r="Q383" s="6">
        <f t="shared" si="32"/>
        <v>145.87370953318748</v>
      </c>
      <c r="R383" s="6">
        <f t="shared" si="33"/>
        <v>148.13475203095189</v>
      </c>
      <c r="S383" s="13">
        <f>R383*Index!$D$19</f>
        <v>182.01591573893097</v>
      </c>
      <c r="U383" s="8">
        <v>6.3304335073761404</v>
      </c>
      <c r="V383" s="6">
        <f t="shared" si="34"/>
        <v>6.4285552267404711</v>
      </c>
      <c r="W383" s="6">
        <f>V383*Index!$H$23</f>
        <v>6.9228508559715616</v>
      </c>
      <c r="Y383" s="8">
        <v>188.94</v>
      </c>
      <c r="Z383" s="9">
        <f t="shared" si="35"/>
        <v>188.94</v>
      </c>
      <c r="AA383" s="27"/>
      <c r="AB383" s="43"/>
    </row>
    <row r="384" spans="1:28" x14ac:dyDescent="0.25">
      <c r="A384" s="2" t="s">
        <v>618</v>
      </c>
      <c r="B384" s="2" t="s">
        <v>51</v>
      </c>
      <c r="C384" s="2">
        <v>30</v>
      </c>
      <c r="D384" s="2" t="s">
        <v>60</v>
      </c>
      <c r="E384" s="2" t="s">
        <v>59</v>
      </c>
      <c r="F384" s="2" t="s">
        <v>40</v>
      </c>
      <c r="G384" s="38" t="s">
        <v>1552</v>
      </c>
      <c r="H384" s="29">
        <v>31.522159720798399</v>
      </c>
      <c r="I384" s="29">
        <v>12.423386170269101</v>
      </c>
      <c r="J384" s="29">
        <f t="shared" si="30"/>
        <v>12.380091353136159</v>
      </c>
      <c r="K384" s="8">
        <v>1.26336143529088</v>
      </c>
      <c r="L384" s="32">
        <v>1</v>
      </c>
      <c r="M384" s="28">
        <v>1.0018982729649399</v>
      </c>
      <c r="N384" s="28">
        <v>0.99712199788443401</v>
      </c>
      <c r="O384" s="8">
        <v>55.464410929266386</v>
      </c>
      <c r="P384" s="9">
        <f t="shared" si="31"/>
        <v>55.46</v>
      </c>
      <c r="Q384" s="6">
        <f t="shared" si="32"/>
        <v>55.691815014076376</v>
      </c>
      <c r="R384" s="6">
        <f t="shared" si="33"/>
        <v>56.555038146794566</v>
      </c>
      <c r="S384" s="13">
        <f>R384*Index!$D$19</f>
        <v>69.490223710558695</v>
      </c>
      <c r="U384" s="8">
        <v>4.5914068365249099</v>
      </c>
      <c r="V384" s="6">
        <f t="shared" si="34"/>
        <v>4.6625736424910462</v>
      </c>
      <c r="W384" s="6">
        <f>V384*Index!$H$23</f>
        <v>5.021081843970709</v>
      </c>
      <c r="Y384" s="8">
        <v>74.510000000000005</v>
      </c>
      <c r="Z384" s="9">
        <f t="shared" si="35"/>
        <v>74.510000000000005</v>
      </c>
      <c r="AA384" s="27"/>
      <c r="AB384" s="43"/>
    </row>
    <row r="385" spans="1:28" x14ac:dyDescent="0.25">
      <c r="A385" s="2" t="s">
        <v>619</v>
      </c>
      <c r="B385" s="2" t="s">
        <v>51</v>
      </c>
      <c r="C385" s="2">
        <v>30</v>
      </c>
      <c r="D385" s="2" t="s">
        <v>61</v>
      </c>
      <c r="E385" s="2" t="s">
        <v>59</v>
      </c>
      <c r="F385" s="2" t="s">
        <v>40</v>
      </c>
      <c r="G385" s="38" t="s">
        <v>1552</v>
      </c>
      <c r="H385" s="29">
        <v>31.522159720798399</v>
      </c>
      <c r="I385" s="29">
        <v>18.6413406331116</v>
      </c>
      <c r="J385" s="29">
        <f t="shared" si="30"/>
        <v>18.898507619043201</v>
      </c>
      <c r="K385" s="8">
        <v>1.5217772529945199</v>
      </c>
      <c r="L385" s="32">
        <v>0</v>
      </c>
      <c r="M385" s="28">
        <v>1.01943797987828</v>
      </c>
      <c r="N385" s="28">
        <v>0.98596147643975096</v>
      </c>
      <c r="O385" s="8">
        <v>76.729024638574586</v>
      </c>
      <c r="P385" s="9">
        <f t="shared" si="31"/>
        <v>76.73</v>
      </c>
      <c r="Q385" s="6">
        <f t="shared" si="32"/>
        <v>77.043613639592735</v>
      </c>
      <c r="R385" s="6">
        <f t="shared" si="33"/>
        <v>78.237789651006423</v>
      </c>
      <c r="S385" s="13">
        <f>R385*Index!$D$19</f>
        <v>96.132222408839738</v>
      </c>
      <c r="U385" s="8">
        <v>5.2601428782058797</v>
      </c>
      <c r="V385" s="6">
        <f t="shared" si="34"/>
        <v>5.341675092818071</v>
      </c>
      <c r="W385" s="6">
        <f>V385*Index!$H$23</f>
        <v>5.7523998292517851</v>
      </c>
      <c r="Y385" s="8">
        <v>101.88</v>
      </c>
      <c r="Z385" s="9">
        <f t="shared" si="35"/>
        <v>101.88</v>
      </c>
      <c r="AA385" s="27"/>
      <c r="AB385" s="43"/>
    </row>
    <row r="386" spans="1:28" x14ac:dyDescent="0.25">
      <c r="A386" s="2" t="s">
        <v>620</v>
      </c>
      <c r="B386" s="2" t="s">
        <v>51</v>
      </c>
      <c r="C386" s="2">
        <v>30</v>
      </c>
      <c r="D386" s="2" t="s">
        <v>62</v>
      </c>
      <c r="E386" s="2" t="s">
        <v>59</v>
      </c>
      <c r="F386" s="2" t="s">
        <v>40</v>
      </c>
      <c r="G386" s="38" t="s">
        <v>1552</v>
      </c>
      <c r="H386" s="29">
        <v>31.522159720798399</v>
      </c>
      <c r="I386" s="29">
        <v>24.3919027815082</v>
      </c>
      <c r="J386" s="29">
        <f t="shared" si="30"/>
        <v>23.806561829459966</v>
      </c>
      <c r="K386" s="8">
        <v>1.6008509563523601</v>
      </c>
      <c r="L386" s="32">
        <v>0</v>
      </c>
      <c r="M386" s="28">
        <v>1.0301719497783299</v>
      </c>
      <c r="N386" s="28">
        <v>0.96054975884865401</v>
      </c>
      <c r="O386" s="8">
        <v>88.573036807484769</v>
      </c>
      <c r="P386" s="9">
        <f t="shared" si="31"/>
        <v>88.57</v>
      </c>
      <c r="Q386" s="6">
        <f t="shared" si="32"/>
        <v>88.936186258395452</v>
      </c>
      <c r="R386" s="6">
        <f t="shared" si="33"/>
        <v>90.314697145400586</v>
      </c>
      <c r="S386" s="13">
        <f>R386*Index!$D$19</f>
        <v>110.97134251231967</v>
      </c>
      <c r="U386" s="8">
        <v>5.2686459419076597</v>
      </c>
      <c r="V386" s="6">
        <f t="shared" si="34"/>
        <v>5.350309954007229</v>
      </c>
      <c r="W386" s="6">
        <f>V386*Index!$H$23</f>
        <v>5.7616986303145659</v>
      </c>
      <c r="Y386" s="8">
        <v>116.73</v>
      </c>
      <c r="Z386" s="9">
        <f t="shared" si="35"/>
        <v>116.73</v>
      </c>
      <c r="AA386" s="27"/>
      <c r="AB386" s="43"/>
    </row>
    <row r="387" spans="1:28" x14ac:dyDescent="0.25">
      <c r="A387" s="2" t="s">
        <v>621</v>
      </c>
      <c r="B387" s="2" t="s">
        <v>51</v>
      </c>
      <c r="C387" s="2">
        <v>30</v>
      </c>
      <c r="D387" s="2" t="s">
        <v>63</v>
      </c>
      <c r="E387" s="2" t="s">
        <v>59</v>
      </c>
      <c r="F387" s="2" t="s">
        <v>40</v>
      </c>
      <c r="G387" s="38" t="s">
        <v>1552</v>
      </c>
      <c r="H387" s="29">
        <v>31.522159720798399</v>
      </c>
      <c r="I387" s="29">
        <v>31.174360104140501</v>
      </c>
      <c r="J387" s="29">
        <f t="shared" ref="J387:J450" si="36">(H387+I387)*M387*N387-H387</f>
        <v>34.116891799263684</v>
      </c>
      <c r="K387" s="8">
        <v>1.6133897658630501</v>
      </c>
      <c r="L387" s="32">
        <v>0</v>
      </c>
      <c r="M387" s="28">
        <v>1.05030031896777</v>
      </c>
      <c r="N387" s="28">
        <v>0.99679388473945896</v>
      </c>
      <c r="O387" s="8">
        <v>105.90137396342446</v>
      </c>
      <c r="P387" s="9">
        <f t="shared" ref="P387:P450" si="37">ROUND(K387*SUM(H387:I387)*M387*$N387,2)</f>
        <v>105.9</v>
      </c>
      <c r="Q387" s="6">
        <f t="shared" ref="Q387:Q450" si="38">O387*(1.0041)</f>
        <v>106.3355695966745</v>
      </c>
      <c r="R387" s="6">
        <f t="shared" ref="R387:R450" si="39">Q387*(1.0155)</f>
        <v>107.98377092542296</v>
      </c>
      <c r="S387" s="13">
        <f>R387*Index!$D$19</f>
        <v>132.6816609908461</v>
      </c>
      <c r="U387" s="8">
        <v>5.0817439132284603</v>
      </c>
      <c r="V387" s="6">
        <f t="shared" ref="V387:V450" si="40">U387*(1.0155)</f>
        <v>5.1605109438835015</v>
      </c>
      <c r="W387" s="6">
        <f>V387*Index!$H$23</f>
        <v>5.5573058556780435</v>
      </c>
      <c r="Y387" s="8">
        <v>138.24</v>
      </c>
      <c r="Z387" s="9">
        <f t="shared" ref="Z387:Z450" si="41">ROUND(S387+W387,2)</f>
        <v>138.24</v>
      </c>
      <c r="AA387" s="27"/>
      <c r="AB387" s="43"/>
    </row>
    <row r="388" spans="1:28" x14ac:dyDescent="0.25">
      <c r="A388" s="2" t="s">
        <v>622</v>
      </c>
      <c r="B388" s="2" t="s">
        <v>51</v>
      </c>
      <c r="C388" s="2">
        <v>30</v>
      </c>
      <c r="D388" s="2" t="s">
        <v>1558</v>
      </c>
      <c r="E388" s="2" t="s">
        <v>59</v>
      </c>
      <c r="F388" s="2" t="s">
        <v>40</v>
      </c>
      <c r="G388" s="38" t="s">
        <v>1552</v>
      </c>
      <c r="H388" s="29">
        <v>31.522159720798399</v>
      </c>
      <c r="I388" s="29">
        <v>37.702587958448397</v>
      </c>
      <c r="J388" s="29">
        <f t="shared" si="36"/>
        <v>32.721689351028175</v>
      </c>
      <c r="K388" s="8">
        <v>1.61585884481968</v>
      </c>
      <c r="L388" s="32">
        <v>0</v>
      </c>
      <c r="M388" s="28">
        <v>1.0201453746065401</v>
      </c>
      <c r="N388" s="28">
        <v>0.90972076293665205</v>
      </c>
      <c r="O388" s="8">
        <v>103.80899174797158</v>
      </c>
      <c r="P388" s="9">
        <f t="shared" si="37"/>
        <v>103.81</v>
      </c>
      <c r="Q388" s="6">
        <f t="shared" si="38"/>
        <v>104.23460861413825</v>
      </c>
      <c r="R388" s="6">
        <f t="shared" si="39"/>
        <v>105.85024504765741</v>
      </c>
      <c r="S388" s="13">
        <f>R388*Index!$D$19</f>
        <v>130.06015819646424</v>
      </c>
      <c r="U388" s="8">
        <v>5.2641638634932697</v>
      </c>
      <c r="V388" s="6">
        <f t="shared" si="40"/>
        <v>5.3457584033774159</v>
      </c>
      <c r="W388" s="6">
        <f>V388*Index!$H$23</f>
        <v>5.7567971081121065</v>
      </c>
      <c r="Y388" s="8">
        <v>135.82</v>
      </c>
      <c r="Z388" s="9">
        <f t="shared" si="41"/>
        <v>135.82</v>
      </c>
      <c r="AA388" s="27"/>
      <c r="AB388" s="43"/>
    </row>
    <row r="389" spans="1:28" x14ac:dyDescent="0.25">
      <c r="A389" s="2" t="s">
        <v>623</v>
      </c>
      <c r="B389" s="2" t="s">
        <v>51</v>
      </c>
      <c r="C389" s="2">
        <v>30</v>
      </c>
      <c r="D389" s="2" t="s">
        <v>1559</v>
      </c>
      <c r="E389" s="2" t="s">
        <v>59</v>
      </c>
      <c r="F389" s="2" t="s">
        <v>218</v>
      </c>
      <c r="G389" s="38" t="s">
        <v>1552</v>
      </c>
      <c r="H389" s="29">
        <v>31.522159720798399</v>
      </c>
      <c r="I389" s="29">
        <v>48.698032338789801</v>
      </c>
      <c r="J389" s="29">
        <f t="shared" si="36"/>
        <v>47.672814878210573</v>
      </c>
      <c r="K389" s="8">
        <v>1.5532060502087901</v>
      </c>
      <c r="L389" s="32">
        <v>0</v>
      </c>
      <c r="M389" s="28">
        <v>1.0024907725524199</v>
      </c>
      <c r="N389" s="28">
        <v>0.984767126611653</v>
      </c>
      <c r="O389" s="8">
        <v>123.00611369331142</v>
      </c>
      <c r="P389" s="9">
        <f t="shared" si="37"/>
        <v>123.01</v>
      </c>
      <c r="Q389" s="6">
        <f t="shared" si="38"/>
        <v>123.51043875945399</v>
      </c>
      <c r="R389" s="6">
        <f t="shared" si="39"/>
        <v>125.42485056022554</v>
      </c>
      <c r="S389" s="13">
        <f>R389*Index!$D$19</f>
        <v>154.11183883689876</v>
      </c>
      <c r="U389" s="8">
        <v>7.0080148858188203</v>
      </c>
      <c r="V389" s="6">
        <f t="shared" si="40"/>
        <v>7.1166391165490124</v>
      </c>
      <c r="W389" s="6">
        <f>V389*Index!$H$23</f>
        <v>7.6638419461199128</v>
      </c>
      <c r="Y389" s="8">
        <v>161.78</v>
      </c>
      <c r="Z389" s="9">
        <f t="shared" si="41"/>
        <v>161.78</v>
      </c>
      <c r="AA389" s="27"/>
      <c r="AB389" s="43"/>
    </row>
    <row r="390" spans="1:28" x14ac:dyDescent="0.25">
      <c r="A390" s="2" t="s">
        <v>624</v>
      </c>
      <c r="B390" s="2" t="s">
        <v>51</v>
      </c>
      <c r="C390" s="2">
        <v>30</v>
      </c>
      <c r="D390" s="2" t="s">
        <v>1550</v>
      </c>
      <c r="E390" s="2" t="s">
        <v>59</v>
      </c>
      <c r="F390" s="2" t="s">
        <v>218</v>
      </c>
      <c r="G390" s="38" t="s">
        <v>1552</v>
      </c>
      <c r="H390" s="29">
        <v>31.522159720798399</v>
      </c>
      <c r="I390" s="29">
        <v>39.853303871185901</v>
      </c>
      <c r="J390" s="29">
        <f t="shared" si="36"/>
        <v>30.23720475406585</v>
      </c>
      <c r="K390" s="8">
        <v>1.6121571827980801</v>
      </c>
      <c r="L390" s="32">
        <v>0</v>
      </c>
      <c r="M390" s="28">
        <v>0.96803351909648205</v>
      </c>
      <c r="N390" s="28">
        <v>0.89384760499565696</v>
      </c>
      <c r="O390" s="8">
        <v>99.565803043197022</v>
      </c>
      <c r="P390" s="9">
        <f t="shared" si="37"/>
        <v>99.57</v>
      </c>
      <c r="Q390" s="6">
        <f t="shared" si="38"/>
        <v>99.974022835674134</v>
      </c>
      <c r="R390" s="6">
        <f t="shared" si="39"/>
        <v>101.5236201896271</v>
      </c>
      <c r="S390" s="13">
        <f>R390*Index!$D$19</f>
        <v>124.74395403237544</v>
      </c>
      <c r="U390" s="8">
        <v>6.2240675347320904</v>
      </c>
      <c r="V390" s="6">
        <f t="shared" si="40"/>
        <v>6.3205405815204383</v>
      </c>
      <c r="W390" s="6">
        <f>V390*Index!$H$23</f>
        <v>6.8065308971714078</v>
      </c>
      <c r="Y390" s="8">
        <v>131.55000000000001</v>
      </c>
      <c r="Z390" s="9">
        <f t="shared" si="41"/>
        <v>131.55000000000001</v>
      </c>
      <c r="AA390" s="27"/>
      <c r="AB390" s="43"/>
    </row>
    <row r="391" spans="1:28" x14ac:dyDescent="0.25">
      <c r="A391" s="2" t="s">
        <v>625</v>
      </c>
      <c r="B391" s="2" t="s">
        <v>51</v>
      </c>
      <c r="C391" s="2">
        <v>30</v>
      </c>
      <c r="D391" s="2" t="s">
        <v>225</v>
      </c>
      <c r="E391" s="2" t="s">
        <v>59</v>
      </c>
      <c r="F391" s="2" t="s">
        <v>40</v>
      </c>
      <c r="G391" s="38" t="s">
        <v>1552</v>
      </c>
      <c r="H391" s="29">
        <v>31.522159720798399</v>
      </c>
      <c r="I391" s="29">
        <v>30.216913387013602</v>
      </c>
      <c r="J391" s="29">
        <f t="shared" si="36"/>
        <v>26.131824193569734</v>
      </c>
      <c r="K391" s="8">
        <v>1.89683875594775</v>
      </c>
      <c r="L391" s="32">
        <v>1</v>
      </c>
      <c r="M391" s="28">
        <v>1.0379803665818901</v>
      </c>
      <c r="N391" s="28">
        <v>0.89966345316959795</v>
      </c>
      <c r="O391" s="8">
        <v>109.36031112356169</v>
      </c>
      <c r="P391" s="9">
        <f t="shared" si="37"/>
        <v>109.36</v>
      </c>
      <c r="Q391" s="6">
        <f t="shared" si="38"/>
        <v>109.80868839916829</v>
      </c>
      <c r="R391" s="6">
        <f t="shared" si="39"/>
        <v>111.51072306935541</v>
      </c>
      <c r="S391" s="13">
        <f>R391*Index!$D$19</f>
        <v>137.01529246788883</v>
      </c>
      <c r="U391" s="8">
        <v>5.7524198205433503</v>
      </c>
      <c r="V391" s="6">
        <f t="shared" si="40"/>
        <v>5.8415823277617722</v>
      </c>
      <c r="W391" s="6">
        <f>V391*Index!$H$23</f>
        <v>6.2907452439323288</v>
      </c>
      <c r="Y391" s="8">
        <v>143.31</v>
      </c>
      <c r="Z391" s="9">
        <f t="shared" si="41"/>
        <v>143.31</v>
      </c>
      <c r="AA391" s="27"/>
      <c r="AB391" s="43"/>
    </row>
    <row r="392" spans="1:28" x14ac:dyDescent="0.25">
      <c r="A392" s="2" t="s">
        <v>626</v>
      </c>
      <c r="B392" s="2" t="s">
        <v>0</v>
      </c>
      <c r="C392" s="2">
        <v>45</v>
      </c>
      <c r="D392" s="2" t="s">
        <v>60</v>
      </c>
      <c r="E392" s="2" t="s">
        <v>52</v>
      </c>
      <c r="F392" s="2" t="s">
        <v>40</v>
      </c>
      <c r="G392" s="38" t="s">
        <v>1552</v>
      </c>
      <c r="H392" s="29">
        <v>46.784382822205302</v>
      </c>
      <c r="I392" s="29">
        <v>30.813013062496498</v>
      </c>
      <c r="J392" s="29">
        <f t="shared" si="36"/>
        <v>30.96031410125417</v>
      </c>
      <c r="K392" s="8">
        <v>1.2587502235454899</v>
      </c>
      <c r="L392" s="32">
        <v>1</v>
      </c>
      <c r="M392" s="28">
        <v>1.0018982729649399</v>
      </c>
      <c r="N392" s="28">
        <v>1</v>
      </c>
      <c r="O392" s="8">
        <v>97.861154631880297</v>
      </c>
      <c r="P392" s="9">
        <f t="shared" si="37"/>
        <v>97.86</v>
      </c>
      <c r="Q392" s="6">
        <f t="shared" si="38"/>
        <v>98.262385365871012</v>
      </c>
      <c r="R392" s="6">
        <f t="shared" si="39"/>
        <v>99.785452339042024</v>
      </c>
      <c r="S392" s="13">
        <f>R392*Index!$D$19</f>
        <v>122.60823497459414</v>
      </c>
      <c r="U392" s="8">
        <v>8.3426707012348</v>
      </c>
      <c r="V392" s="6">
        <f t="shared" si="40"/>
        <v>8.4719820971039397</v>
      </c>
      <c r="W392" s="6">
        <f>V392*Index!$H$23</f>
        <v>9.1233980955390717</v>
      </c>
      <c r="Y392" s="8">
        <v>131.72999999999999</v>
      </c>
      <c r="Z392" s="9">
        <f t="shared" si="41"/>
        <v>131.72999999999999</v>
      </c>
      <c r="AA392" s="27"/>
      <c r="AB392" s="42"/>
    </row>
    <row r="393" spans="1:28" x14ac:dyDescent="0.25">
      <c r="A393" s="2" t="s">
        <v>627</v>
      </c>
      <c r="B393" s="2" t="s">
        <v>0</v>
      </c>
      <c r="C393" s="2">
        <v>45</v>
      </c>
      <c r="D393" s="2" t="s">
        <v>61</v>
      </c>
      <c r="E393" s="2" t="s">
        <v>52</v>
      </c>
      <c r="F393" s="2" t="s">
        <v>40</v>
      </c>
      <c r="G393" s="38" t="s">
        <v>1552</v>
      </c>
      <c r="H393" s="29">
        <v>46.784382822205302</v>
      </c>
      <c r="I393" s="29">
        <v>47.073187916386303</v>
      </c>
      <c r="J393" s="29">
        <f t="shared" si="36"/>
        <v>48.89758948782729</v>
      </c>
      <c r="K393" s="8">
        <v>1.53565477916352</v>
      </c>
      <c r="L393" s="32">
        <v>0</v>
      </c>
      <c r="M393" s="28">
        <v>1.01943797987828</v>
      </c>
      <c r="N393" s="28">
        <v>1</v>
      </c>
      <c r="O393" s="8">
        <v>146.93447805769301</v>
      </c>
      <c r="P393" s="9">
        <f t="shared" si="37"/>
        <v>146.93</v>
      </c>
      <c r="Q393" s="6">
        <f t="shared" si="38"/>
        <v>147.53690941772956</v>
      </c>
      <c r="R393" s="6">
        <f t="shared" si="39"/>
        <v>149.82373151370439</v>
      </c>
      <c r="S393" s="13">
        <f>R393*Index!$D$19</f>
        <v>184.09119613737002</v>
      </c>
      <c r="U393" s="8">
        <v>9.1980575302438599</v>
      </c>
      <c r="V393" s="6">
        <f t="shared" si="40"/>
        <v>9.3406274219626404</v>
      </c>
      <c r="W393" s="6">
        <f>V393*Index!$H$23</f>
        <v>10.058834102329486</v>
      </c>
      <c r="Y393" s="8">
        <v>194.15</v>
      </c>
      <c r="Z393" s="9">
        <f t="shared" si="41"/>
        <v>194.15</v>
      </c>
      <c r="AA393" s="27"/>
      <c r="AB393" s="42"/>
    </row>
    <row r="394" spans="1:28" x14ac:dyDescent="0.25">
      <c r="A394" s="2" t="s">
        <v>628</v>
      </c>
      <c r="B394" s="2" t="s">
        <v>0</v>
      </c>
      <c r="C394" s="2">
        <v>45</v>
      </c>
      <c r="D394" s="2" t="s">
        <v>62</v>
      </c>
      <c r="E394" s="2" t="s">
        <v>52</v>
      </c>
      <c r="F394" s="2" t="s">
        <v>40</v>
      </c>
      <c r="G394" s="38" t="s">
        <v>1552</v>
      </c>
      <c r="H394" s="29">
        <v>46.784382822205302</v>
      </c>
      <c r="I394" s="29">
        <v>62.845072658533397</v>
      </c>
      <c r="J394" s="29">
        <f t="shared" si="36"/>
        <v>66.152807083523896</v>
      </c>
      <c r="K394" s="8">
        <v>1.63822086325829</v>
      </c>
      <c r="L394" s="32">
        <v>0</v>
      </c>
      <c r="M394" s="28">
        <v>1.0301719497783299</v>
      </c>
      <c r="N394" s="28">
        <v>1</v>
      </c>
      <c r="O394" s="8">
        <v>185.016060741329</v>
      </c>
      <c r="P394" s="9">
        <f t="shared" si="37"/>
        <v>185.02</v>
      </c>
      <c r="Q394" s="6">
        <f t="shared" si="38"/>
        <v>185.77462659036846</v>
      </c>
      <c r="R394" s="6">
        <f t="shared" si="39"/>
        <v>188.65413330251917</v>
      </c>
      <c r="S394" s="13">
        <f>R394*Index!$D$19</f>
        <v>231.80283059992328</v>
      </c>
      <c r="U394" s="8">
        <v>10.6577079849431</v>
      </c>
      <c r="V394" s="6">
        <f t="shared" si="40"/>
        <v>10.822902458709718</v>
      </c>
      <c r="W394" s="6">
        <f>V394*Index!$H$23</f>
        <v>11.655082193073945</v>
      </c>
      <c r="Y394" s="8">
        <v>243.46</v>
      </c>
      <c r="Z394" s="9">
        <f t="shared" si="41"/>
        <v>243.46</v>
      </c>
      <c r="AA394" s="27"/>
      <c r="AB394" s="42"/>
    </row>
    <row r="395" spans="1:28" x14ac:dyDescent="0.25">
      <c r="A395" s="2" t="s">
        <v>629</v>
      </c>
      <c r="B395" s="2" t="s">
        <v>0</v>
      </c>
      <c r="C395" s="2">
        <v>45</v>
      </c>
      <c r="D395" s="2" t="s">
        <v>63</v>
      </c>
      <c r="E395" s="2" t="s">
        <v>52</v>
      </c>
      <c r="F395" s="2" t="s">
        <v>40</v>
      </c>
      <c r="G395" s="38" t="s">
        <v>1552</v>
      </c>
      <c r="H395" s="29">
        <v>46.784382822205302</v>
      </c>
      <c r="I395" s="29">
        <v>81.554876316610006</v>
      </c>
      <c r="J395" s="29">
        <f t="shared" si="36"/>
        <v>88.010381987379688</v>
      </c>
      <c r="K395" s="8">
        <v>1.7227046512587001</v>
      </c>
      <c r="L395" s="32">
        <v>0</v>
      </c>
      <c r="M395" s="28">
        <v>1.05030031896777</v>
      </c>
      <c r="N395" s="28">
        <v>1</v>
      </c>
      <c r="O395" s="8">
        <v>232.21156830279401</v>
      </c>
      <c r="P395" s="9">
        <f t="shared" si="37"/>
        <v>232.21</v>
      </c>
      <c r="Q395" s="6">
        <f t="shared" si="38"/>
        <v>233.16363573283547</v>
      </c>
      <c r="R395" s="6">
        <f t="shared" si="39"/>
        <v>236.77767208669445</v>
      </c>
      <c r="S395" s="13">
        <f>R395*Index!$D$19</f>
        <v>290.93311475208111</v>
      </c>
      <c r="U395" s="8">
        <v>10.7518561787021</v>
      </c>
      <c r="V395" s="6">
        <f t="shared" si="40"/>
        <v>10.918509949471984</v>
      </c>
      <c r="W395" s="6">
        <f>V395*Index!$H$23</f>
        <v>11.758041003555602</v>
      </c>
      <c r="Y395" s="8">
        <v>302.69</v>
      </c>
      <c r="Z395" s="9">
        <f t="shared" si="41"/>
        <v>302.69</v>
      </c>
      <c r="AA395" s="27"/>
      <c r="AB395" s="42"/>
    </row>
    <row r="396" spans="1:28" x14ac:dyDescent="0.25">
      <c r="A396" s="2" t="s">
        <v>630</v>
      </c>
      <c r="B396" s="2" t="s">
        <v>0</v>
      </c>
      <c r="C396" s="2">
        <v>45</v>
      </c>
      <c r="D396" s="2" t="s">
        <v>1558</v>
      </c>
      <c r="E396" s="2" t="s">
        <v>52</v>
      </c>
      <c r="F396" s="2" t="s">
        <v>40</v>
      </c>
      <c r="G396" s="38" t="s">
        <v>1552</v>
      </c>
      <c r="H396" s="29">
        <v>46.784382822205302</v>
      </c>
      <c r="I396" s="29">
        <v>100.446967785064</v>
      </c>
      <c r="J396" s="29">
        <f t="shared" si="36"/>
        <v>103.41299849687427</v>
      </c>
      <c r="K396" s="8">
        <v>1.7219519439596001</v>
      </c>
      <c r="L396" s="32">
        <v>0</v>
      </c>
      <c r="M396" s="28">
        <v>1.0201453746065401</v>
      </c>
      <c r="N396" s="28">
        <v>1</v>
      </c>
      <c r="O396" s="8">
        <v>258.63267274002999</v>
      </c>
      <c r="P396" s="9">
        <f t="shared" si="37"/>
        <v>258.63</v>
      </c>
      <c r="Q396" s="6">
        <f t="shared" si="38"/>
        <v>259.69306669826409</v>
      </c>
      <c r="R396" s="6">
        <f t="shared" si="39"/>
        <v>263.71830923208722</v>
      </c>
      <c r="S396" s="13">
        <f>R396*Index!$D$19</f>
        <v>324.03557500114096</v>
      </c>
      <c r="U396" s="8">
        <v>12.823797587149301</v>
      </c>
      <c r="V396" s="6">
        <f t="shared" si="40"/>
        <v>13.022566449750116</v>
      </c>
      <c r="W396" s="6">
        <f>V396*Index!$H$23</f>
        <v>14.023879723175432</v>
      </c>
      <c r="Y396" s="8">
        <v>338.06</v>
      </c>
      <c r="Z396" s="9">
        <f t="shared" si="41"/>
        <v>338.06</v>
      </c>
      <c r="AA396" s="27"/>
      <c r="AB396" s="42"/>
    </row>
    <row r="397" spans="1:28" x14ac:dyDescent="0.25">
      <c r="A397" s="2" t="s">
        <v>631</v>
      </c>
      <c r="B397" s="2" t="s">
        <v>0</v>
      </c>
      <c r="C397" s="2">
        <v>45</v>
      </c>
      <c r="D397" s="2" t="s">
        <v>1559</v>
      </c>
      <c r="E397" s="2" t="s">
        <v>52</v>
      </c>
      <c r="F397" s="2" t="s">
        <v>218</v>
      </c>
      <c r="G397" s="38" t="s">
        <v>1552</v>
      </c>
      <c r="H397" s="29">
        <v>46.784382822205302</v>
      </c>
      <c r="I397" s="29">
        <v>122.919504382611</v>
      </c>
      <c r="J397" s="29">
        <f t="shared" si="36"/>
        <v>123.34219816689971</v>
      </c>
      <c r="K397" s="8">
        <v>1.72514542480225</v>
      </c>
      <c r="L397" s="32">
        <v>0</v>
      </c>
      <c r="M397" s="28">
        <v>1.0024907725524199</v>
      </c>
      <c r="N397" s="28">
        <v>1</v>
      </c>
      <c r="O397" s="8">
        <v>293.49309283060398</v>
      </c>
      <c r="P397" s="9">
        <f t="shared" si="37"/>
        <v>293.49</v>
      </c>
      <c r="Q397" s="6">
        <f t="shared" si="38"/>
        <v>294.69641451120947</v>
      </c>
      <c r="R397" s="6">
        <f t="shared" si="39"/>
        <v>299.26420893613323</v>
      </c>
      <c r="S397" s="13">
        <f>R397*Index!$D$19</f>
        <v>367.71148086855197</v>
      </c>
      <c r="U397" s="8">
        <v>14.883472625401801</v>
      </c>
      <c r="V397" s="6">
        <f t="shared" si="40"/>
        <v>15.11416645109553</v>
      </c>
      <c r="W397" s="6">
        <f>V397*Index!$H$23</f>
        <v>16.276304155874296</v>
      </c>
      <c r="Y397" s="8">
        <v>383.99</v>
      </c>
      <c r="Z397" s="9">
        <f t="shared" si="41"/>
        <v>383.99</v>
      </c>
      <c r="AA397" s="27"/>
      <c r="AB397" s="42"/>
    </row>
    <row r="398" spans="1:28" x14ac:dyDescent="0.25">
      <c r="A398" s="2" t="s">
        <v>632</v>
      </c>
      <c r="B398" s="2" t="s">
        <v>0</v>
      </c>
      <c r="C398" s="2">
        <v>45</v>
      </c>
      <c r="D398" s="2" t="s">
        <v>1550</v>
      </c>
      <c r="E398" s="2" t="s">
        <v>52</v>
      </c>
      <c r="F398" s="2" t="s">
        <v>218</v>
      </c>
      <c r="G398" s="38" t="s">
        <v>1552</v>
      </c>
      <c r="H398" s="29">
        <v>46.784382822205302</v>
      </c>
      <c r="I398" s="29">
        <v>101.299040130344</v>
      </c>
      <c r="J398" s="29">
        <f t="shared" si="36"/>
        <v>96.565334218403777</v>
      </c>
      <c r="K398" s="8">
        <v>1.74782042953938</v>
      </c>
      <c r="L398" s="32">
        <v>0</v>
      </c>
      <c r="M398" s="28">
        <v>0.96803351909648205</v>
      </c>
      <c r="N398" s="28">
        <v>1</v>
      </c>
      <c r="O398" s="8">
        <v>250.54956401226599</v>
      </c>
      <c r="P398" s="9">
        <f t="shared" si="37"/>
        <v>250.55</v>
      </c>
      <c r="Q398" s="6">
        <f t="shared" si="38"/>
        <v>251.57681722471628</v>
      </c>
      <c r="R398" s="6">
        <f t="shared" si="39"/>
        <v>255.47625789169939</v>
      </c>
      <c r="S398" s="13">
        <f>R398*Index!$D$19</f>
        <v>313.90841373938304</v>
      </c>
      <c r="U398" s="8">
        <v>13.095177885397501</v>
      </c>
      <c r="V398" s="6">
        <f t="shared" si="40"/>
        <v>13.298153142621162</v>
      </c>
      <c r="W398" s="6">
        <f>V398*Index!$H$23</f>
        <v>14.320656449103016</v>
      </c>
      <c r="Y398" s="8">
        <v>328.23</v>
      </c>
      <c r="Z398" s="9">
        <f t="shared" si="41"/>
        <v>328.23</v>
      </c>
      <c r="AA398" s="27"/>
      <c r="AB398" s="42"/>
    </row>
    <row r="399" spans="1:28" x14ac:dyDescent="0.25">
      <c r="A399" s="2" t="s">
        <v>633</v>
      </c>
      <c r="B399" s="2" t="s">
        <v>0</v>
      </c>
      <c r="C399" s="2">
        <v>45</v>
      </c>
      <c r="D399" s="2" t="s">
        <v>225</v>
      </c>
      <c r="E399" s="2" t="s">
        <v>52</v>
      </c>
      <c r="F399" s="2" t="s">
        <v>40</v>
      </c>
      <c r="G399" s="38" t="s">
        <v>1552</v>
      </c>
      <c r="H399" s="29">
        <v>46.784382822205302</v>
      </c>
      <c r="I399" s="29">
        <v>73.522616534788</v>
      </c>
      <c r="J399" s="29">
        <f t="shared" si="36"/>
        <v>78.091920472733818</v>
      </c>
      <c r="K399" s="8">
        <v>1.89222754420235</v>
      </c>
      <c r="L399" s="32">
        <v>1</v>
      </c>
      <c r="M399" s="28">
        <v>1.0379803665818901</v>
      </c>
      <c r="N399" s="28">
        <v>1</v>
      </c>
      <c r="O399" s="8">
        <v>236.29438071285099</v>
      </c>
      <c r="P399" s="9">
        <f t="shared" si="37"/>
        <v>236.29</v>
      </c>
      <c r="Q399" s="6">
        <f t="shared" si="38"/>
        <v>237.26318767377367</v>
      </c>
      <c r="R399" s="6">
        <f t="shared" si="39"/>
        <v>240.94076708271717</v>
      </c>
      <c r="S399" s="13">
        <f>R399*Index!$D$19</f>
        <v>296.04838674342926</v>
      </c>
      <c r="U399" s="8">
        <v>12.041188891382699</v>
      </c>
      <c r="V399" s="6">
        <f t="shared" si="40"/>
        <v>12.227827319199132</v>
      </c>
      <c r="W399" s="6">
        <f>V399*Index!$H$23</f>
        <v>13.168032604164427</v>
      </c>
      <c r="Y399" s="8">
        <v>309.22000000000003</v>
      </c>
      <c r="Z399" s="9">
        <f t="shared" si="41"/>
        <v>309.22000000000003</v>
      </c>
      <c r="AA399" s="27"/>
      <c r="AB399" s="42"/>
    </row>
    <row r="400" spans="1:28" x14ac:dyDescent="0.25">
      <c r="A400" s="2" t="s">
        <v>634</v>
      </c>
      <c r="B400" s="2" t="s">
        <v>0</v>
      </c>
      <c r="C400" s="2">
        <v>45</v>
      </c>
      <c r="D400" s="2" t="s">
        <v>60</v>
      </c>
      <c r="E400" s="2" t="s">
        <v>53</v>
      </c>
      <c r="F400" s="2" t="s">
        <v>40</v>
      </c>
      <c r="G400" s="38" t="s">
        <v>1553</v>
      </c>
      <c r="H400" s="29">
        <v>46.784382822205302</v>
      </c>
      <c r="I400" s="29">
        <v>29.180787462247999</v>
      </c>
      <c r="J400" s="29">
        <f t="shared" si="36"/>
        <v>29.324990091276035</v>
      </c>
      <c r="K400" s="8">
        <v>2.4874483183634801</v>
      </c>
      <c r="L400" s="32">
        <v>0</v>
      </c>
      <c r="M400" s="28">
        <v>1.0018982729649399</v>
      </c>
      <c r="N400" s="28">
        <v>1</v>
      </c>
      <c r="O400" s="8">
        <v>189.31813166533701</v>
      </c>
      <c r="P400" s="9">
        <f t="shared" si="37"/>
        <v>189.32</v>
      </c>
      <c r="Q400" s="6">
        <f t="shared" si="38"/>
        <v>190.09433600516488</v>
      </c>
      <c r="R400" s="6">
        <f t="shared" si="39"/>
        <v>193.04079821324495</v>
      </c>
      <c r="S400" s="13">
        <f>R400*Index!$D$19</f>
        <v>237.19280708969902</v>
      </c>
      <c r="U400" s="8">
        <v>9.2574136448253306</v>
      </c>
      <c r="V400" s="6">
        <f t="shared" si="40"/>
        <v>9.4009035563201238</v>
      </c>
      <c r="W400" s="6">
        <f>V400*Index!$H$23</f>
        <v>10.1237449063303</v>
      </c>
      <c r="Y400" s="8">
        <v>247.32</v>
      </c>
      <c r="Z400" s="9">
        <f t="shared" si="41"/>
        <v>247.32</v>
      </c>
      <c r="AA400" s="27"/>
      <c r="AB400" s="42"/>
    </row>
    <row r="401" spans="1:28" x14ac:dyDescent="0.25">
      <c r="A401" s="2" t="s">
        <v>635</v>
      </c>
      <c r="B401" s="2" t="s">
        <v>0</v>
      </c>
      <c r="C401" s="2">
        <v>45</v>
      </c>
      <c r="D401" s="2" t="s">
        <v>60</v>
      </c>
      <c r="E401" s="2" t="s">
        <v>53</v>
      </c>
      <c r="F401" s="2" t="s">
        <v>40</v>
      </c>
      <c r="G401" s="38" t="s">
        <v>1554</v>
      </c>
      <c r="H401" s="29">
        <v>46.784382822205302</v>
      </c>
      <c r="I401" s="29">
        <v>32.125080880540402</v>
      </c>
      <c r="J401" s="29">
        <f t="shared" si="36"/>
        <v>32.274872582165244</v>
      </c>
      <c r="K401" s="8">
        <v>1.9417377698701199</v>
      </c>
      <c r="L401" s="32">
        <v>1</v>
      </c>
      <c r="M401" s="28">
        <v>1.0018982729649399</v>
      </c>
      <c r="N401" s="28">
        <v>1</v>
      </c>
      <c r="O401" s="8">
        <v>153.51234227647399</v>
      </c>
      <c r="P401" s="9">
        <f t="shared" si="37"/>
        <v>153.51</v>
      </c>
      <c r="Q401" s="6">
        <f t="shared" si="38"/>
        <v>154.14174287980754</v>
      </c>
      <c r="R401" s="6">
        <f t="shared" si="39"/>
        <v>156.53093989444457</v>
      </c>
      <c r="S401" s="13">
        <f>R401*Index!$D$19</f>
        <v>192.33246740379892</v>
      </c>
      <c r="U401" s="8">
        <v>8.1850123919873408</v>
      </c>
      <c r="V401" s="6">
        <f t="shared" si="40"/>
        <v>8.3118800840631444</v>
      </c>
      <c r="W401" s="6">
        <f>V401*Index!$H$23</f>
        <v>8.950985738651811</v>
      </c>
      <c r="Y401" s="8">
        <v>201.28</v>
      </c>
      <c r="Z401" s="9">
        <f t="shared" si="41"/>
        <v>201.28</v>
      </c>
      <c r="AA401" s="27"/>
      <c r="AB401" s="42"/>
    </row>
    <row r="402" spans="1:28" x14ac:dyDescent="0.25">
      <c r="A402" s="2" t="s">
        <v>636</v>
      </c>
      <c r="B402" s="2" t="s">
        <v>0</v>
      </c>
      <c r="C402" s="2">
        <v>45</v>
      </c>
      <c r="D402" s="2" t="s">
        <v>61</v>
      </c>
      <c r="E402" s="2" t="s">
        <v>53</v>
      </c>
      <c r="F402" s="2" t="s">
        <v>40</v>
      </c>
      <c r="G402" s="38" t="s">
        <v>1552</v>
      </c>
      <c r="H402" s="29">
        <v>46.784382822205302</v>
      </c>
      <c r="I402" s="29">
        <v>44.612362835024797</v>
      </c>
      <c r="J402" s="29">
        <f t="shared" si="36"/>
        <v>46.388930938050308</v>
      </c>
      <c r="K402" s="8">
        <v>2.8458860577245102</v>
      </c>
      <c r="L402" s="32">
        <v>0</v>
      </c>
      <c r="M402" s="28">
        <v>1.01943797987828</v>
      </c>
      <c r="N402" s="28">
        <v>1</v>
      </c>
      <c r="O402" s="8">
        <v>265.16063458230201</v>
      </c>
      <c r="P402" s="9">
        <f t="shared" si="37"/>
        <v>265.16000000000003</v>
      </c>
      <c r="Q402" s="6">
        <f t="shared" si="38"/>
        <v>266.24779318408946</v>
      </c>
      <c r="R402" s="6">
        <f t="shared" si="39"/>
        <v>270.37463397844289</v>
      </c>
      <c r="S402" s="13">
        <f>R402*Index!$D$19</f>
        <v>332.21432460279073</v>
      </c>
      <c r="U402" s="8">
        <v>10.425586769370501</v>
      </c>
      <c r="V402" s="6">
        <f t="shared" si="40"/>
        <v>10.587183364295743</v>
      </c>
      <c r="W402" s="6">
        <f>V402*Index!$H$23</f>
        <v>11.401238510166044</v>
      </c>
      <c r="Y402" s="8">
        <v>343.62</v>
      </c>
      <c r="Z402" s="9">
        <f t="shared" si="41"/>
        <v>343.62</v>
      </c>
      <c r="AA402" s="27"/>
      <c r="AB402" s="42"/>
    </row>
    <row r="403" spans="1:28" x14ac:dyDescent="0.25">
      <c r="A403" s="2" t="s">
        <v>637</v>
      </c>
      <c r="B403" s="2" t="s">
        <v>0</v>
      </c>
      <c r="C403" s="2">
        <v>45</v>
      </c>
      <c r="D403" s="2" t="s">
        <v>62</v>
      </c>
      <c r="E403" s="2" t="s">
        <v>53</v>
      </c>
      <c r="F403" s="2" t="s">
        <v>40</v>
      </c>
      <c r="G403" s="38" t="s">
        <v>1552</v>
      </c>
      <c r="H403" s="29">
        <v>46.784382822205302</v>
      </c>
      <c r="I403" s="29">
        <v>59.609657794588699</v>
      </c>
      <c r="J403" s="29">
        <f t="shared" si="36"/>
        <v>62.819773444792204</v>
      </c>
      <c r="K403" s="8">
        <v>2.8945843207270898</v>
      </c>
      <c r="L403" s="32">
        <v>0</v>
      </c>
      <c r="M403" s="28">
        <v>1.0301719497783299</v>
      </c>
      <c r="N403" s="28">
        <v>1</v>
      </c>
      <c r="O403" s="8">
        <v>317.25847221697398</v>
      </c>
      <c r="P403" s="9">
        <f t="shared" si="37"/>
        <v>317.26</v>
      </c>
      <c r="Q403" s="6">
        <f t="shared" si="38"/>
        <v>318.5592319530636</v>
      </c>
      <c r="R403" s="6">
        <f t="shared" si="39"/>
        <v>323.4969000483361</v>
      </c>
      <c r="S403" s="13">
        <f>R403*Index!$D$19</f>
        <v>397.48663763044851</v>
      </c>
      <c r="U403" s="8">
        <v>12.964942350196599</v>
      </c>
      <c r="V403" s="6">
        <f t="shared" si="40"/>
        <v>13.165898956624648</v>
      </c>
      <c r="W403" s="6">
        <f>V403*Index!$H$23</f>
        <v>14.178233156086364</v>
      </c>
      <c r="Y403" s="8">
        <v>411.66</v>
      </c>
      <c r="Z403" s="9">
        <f t="shared" si="41"/>
        <v>411.66</v>
      </c>
      <c r="AA403" s="27"/>
      <c r="AB403" s="42"/>
    </row>
    <row r="404" spans="1:28" x14ac:dyDescent="0.25">
      <c r="A404" s="2" t="s">
        <v>638</v>
      </c>
      <c r="B404" s="2" t="s">
        <v>0</v>
      </c>
      <c r="C404" s="2">
        <v>45</v>
      </c>
      <c r="D404" s="2" t="s">
        <v>63</v>
      </c>
      <c r="E404" s="2" t="s">
        <v>53</v>
      </c>
      <c r="F404" s="2" t="s">
        <v>40</v>
      </c>
      <c r="G404" s="38" t="s">
        <v>1552</v>
      </c>
      <c r="H404" s="29">
        <v>46.784382822205302</v>
      </c>
      <c r="I404" s="29">
        <v>77.406357743654098</v>
      </c>
      <c r="J404" s="29">
        <f t="shared" si="36"/>
        <v>83.653191606960391</v>
      </c>
      <c r="K404" s="8">
        <v>2.83095770768155</v>
      </c>
      <c r="L404" s="32">
        <v>0</v>
      </c>
      <c r="M404" s="28">
        <v>1.05030031896777</v>
      </c>
      <c r="N404" s="28">
        <v>1</v>
      </c>
      <c r="O404" s="8">
        <v>369.26325670153</v>
      </c>
      <c r="P404" s="9">
        <f t="shared" si="37"/>
        <v>369.26</v>
      </c>
      <c r="Q404" s="6">
        <f t="shared" si="38"/>
        <v>370.77723605400627</v>
      </c>
      <c r="R404" s="6">
        <f t="shared" si="39"/>
        <v>376.52428321284339</v>
      </c>
      <c r="S404" s="13">
        <f>R404*Index!$D$19</f>
        <v>462.64236627344962</v>
      </c>
      <c r="U404" s="8">
        <v>11.3273894999842</v>
      </c>
      <c r="V404" s="6">
        <f t="shared" si="40"/>
        <v>11.502964037233955</v>
      </c>
      <c r="W404" s="6">
        <f>V404*Index!$H$23</f>
        <v>12.387434131409396</v>
      </c>
      <c r="Y404" s="8">
        <v>475.03</v>
      </c>
      <c r="Z404" s="9">
        <f t="shared" si="41"/>
        <v>475.03</v>
      </c>
      <c r="AA404" s="27"/>
      <c r="AB404" s="42"/>
    </row>
    <row r="405" spans="1:28" x14ac:dyDescent="0.25">
      <c r="A405" s="2" t="s">
        <v>639</v>
      </c>
      <c r="B405" s="2" t="s">
        <v>0</v>
      </c>
      <c r="C405" s="2">
        <v>45</v>
      </c>
      <c r="D405" s="2" t="s">
        <v>1558</v>
      </c>
      <c r="E405" s="2" t="s">
        <v>53</v>
      </c>
      <c r="F405" s="2" t="s">
        <v>40</v>
      </c>
      <c r="G405" s="38" t="s">
        <v>1552</v>
      </c>
      <c r="H405" s="29">
        <v>46.784382822205302</v>
      </c>
      <c r="I405" s="29">
        <v>95.412518500520207</v>
      </c>
      <c r="J405" s="29">
        <f t="shared" si="36"/>
        <v>98.277128345555738</v>
      </c>
      <c r="K405" s="8">
        <v>2.88919153733235</v>
      </c>
      <c r="L405" s="32">
        <v>0</v>
      </c>
      <c r="M405" s="28">
        <v>1.0201453746065401</v>
      </c>
      <c r="N405" s="28">
        <v>1</v>
      </c>
      <c r="O405" s="8">
        <v>419.11049045853599</v>
      </c>
      <c r="P405" s="9">
        <f t="shared" si="37"/>
        <v>419.11</v>
      </c>
      <c r="Q405" s="6">
        <f t="shared" si="38"/>
        <v>420.82884346941597</v>
      </c>
      <c r="R405" s="6">
        <f t="shared" si="39"/>
        <v>427.35169054319192</v>
      </c>
      <c r="S405" s="13">
        <f>R405*Index!$D$19</f>
        <v>525.09494382889068</v>
      </c>
      <c r="U405" s="8">
        <v>11.9144294075333</v>
      </c>
      <c r="V405" s="6">
        <f t="shared" si="40"/>
        <v>12.099103063350066</v>
      </c>
      <c r="W405" s="6">
        <f>V405*Index!$H$23</f>
        <v>13.029410659830466</v>
      </c>
      <c r="Y405" s="8">
        <v>538.12</v>
      </c>
      <c r="Z405" s="9">
        <f t="shared" si="41"/>
        <v>538.12</v>
      </c>
      <c r="AA405" s="27"/>
      <c r="AB405" s="42"/>
    </row>
    <row r="406" spans="1:28" x14ac:dyDescent="0.25">
      <c r="A406" s="2" t="s">
        <v>640</v>
      </c>
      <c r="B406" s="2" t="s">
        <v>0</v>
      </c>
      <c r="C406" s="2">
        <v>45</v>
      </c>
      <c r="D406" s="2" t="s">
        <v>1559</v>
      </c>
      <c r="E406" s="2" t="s">
        <v>53</v>
      </c>
      <c r="F406" s="2" t="s">
        <v>218</v>
      </c>
      <c r="G406" s="38" t="s">
        <v>1552</v>
      </c>
      <c r="H406" s="29">
        <v>46.784382822205302</v>
      </c>
      <c r="I406" s="29">
        <v>116.49162455524601</v>
      </c>
      <c r="J406" s="29">
        <f t="shared" si="36"/>
        <v>116.89830795289048</v>
      </c>
      <c r="K406" s="8">
        <v>3.20806747334017</v>
      </c>
      <c r="L406" s="32">
        <v>0</v>
      </c>
      <c r="M406" s="28">
        <v>1.0024907725524199</v>
      </c>
      <c r="N406" s="28">
        <v>1</v>
      </c>
      <c r="O406" s="8">
        <v>525.10511622438003</v>
      </c>
      <c r="P406" s="9">
        <f t="shared" si="37"/>
        <v>525.11</v>
      </c>
      <c r="Q406" s="6">
        <f t="shared" si="38"/>
        <v>527.25804720090002</v>
      </c>
      <c r="R406" s="6">
        <f t="shared" si="39"/>
        <v>535.43054693251406</v>
      </c>
      <c r="S406" s="13">
        <f>R406*Index!$D$19</f>
        <v>657.89343809179331</v>
      </c>
      <c r="U406" s="8">
        <v>15.0055872484813</v>
      </c>
      <c r="V406" s="6">
        <f t="shared" si="40"/>
        <v>15.23817385083276</v>
      </c>
      <c r="W406" s="6">
        <f>V406*Index!$H$23</f>
        <v>16.409846562081945</v>
      </c>
      <c r="Y406" s="8">
        <v>674.3</v>
      </c>
      <c r="Z406" s="9">
        <f t="shared" si="41"/>
        <v>674.3</v>
      </c>
      <c r="AA406" s="27"/>
      <c r="AB406" s="42"/>
    </row>
    <row r="407" spans="1:28" x14ac:dyDescent="0.25">
      <c r="A407" s="2" t="s">
        <v>641</v>
      </c>
      <c r="B407" s="2" t="s">
        <v>0</v>
      </c>
      <c r="C407" s="2">
        <v>45</v>
      </c>
      <c r="D407" s="2" t="s">
        <v>1550</v>
      </c>
      <c r="E407" s="2" t="s">
        <v>53</v>
      </c>
      <c r="F407" s="2" t="s">
        <v>218</v>
      </c>
      <c r="G407" s="38" t="s">
        <v>1552</v>
      </c>
      <c r="H407" s="29">
        <v>46.784382822205302</v>
      </c>
      <c r="I407" s="29">
        <v>96.029497036818597</v>
      </c>
      <c r="J407" s="29">
        <f t="shared" si="36"/>
        <v>91.464239873547811</v>
      </c>
      <c r="K407" s="8">
        <v>3.3754040476989502</v>
      </c>
      <c r="L407" s="32">
        <v>0</v>
      </c>
      <c r="M407" s="28">
        <v>0.96803351909648205</v>
      </c>
      <c r="N407" s="28">
        <v>1</v>
      </c>
      <c r="O407" s="8">
        <v>466.64496063604997</v>
      </c>
      <c r="P407" s="9">
        <f t="shared" si="37"/>
        <v>466.64</v>
      </c>
      <c r="Q407" s="6">
        <f t="shared" si="38"/>
        <v>468.55820497465777</v>
      </c>
      <c r="R407" s="6">
        <f t="shared" si="39"/>
        <v>475.82085715176498</v>
      </c>
      <c r="S407" s="13">
        <f>R407*Index!$D$19</f>
        <v>584.64990729565977</v>
      </c>
      <c r="U407" s="8">
        <v>14.0052579313317</v>
      </c>
      <c r="V407" s="6">
        <f t="shared" si="40"/>
        <v>14.222339429267342</v>
      </c>
      <c r="W407" s="6">
        <f>V407*Index!$H$23</f>
        <v>15.315903996945849</v>
      </c>
      <c r="Y407" s="8">
        <v>599.97</v>
      </c>
      <c r="Z407" s="9">
        <f t="shared" si="41"/>
        <v>599.97</v>
      </c>
      <c r="AA407" s="27"/>
      <c r="AB407" s="42"/>
    </row>
    <row r="408" spans="1:28" x14ac:dyDescent="0.25">
      <c r="A408" s="2" t="s">
        <v>642</v>
      </c>
      <c r="B408" s="2" t="s">
        <v>0</v>
      </c>
      <c r="C408" s="2">
        <v>45</v>
      </c>
      <c r="D408" s="2" t="s">
        <v>225</v>
      </c>
      <c r="E408" s="2" t="s">
        <v>53</v>
      </c>
      <c r="F408" s="2" t="s">
        <v>40</v>
      </c>
      <c r="G408" s="38" t="s">
        <v>1552</v>
      </c>
      <c r="H408" s="29">
        <v>46.784382822205302</v>
      </c>
      <c r="I408" s="29">
        <v>69.574522654151806</v>
      </c>
      <c r="J408" s="29">
        <f t="shared" si="36"/>
        <v>73.993876539211342</v>
      </c>
      <c r="K408" s="8">
        <v>3.1826243230587798</v>
      </c>
      <c r="L408" s="32">
        <v>1</v>
      </c>
      <c r="M408" s="28">
        <v>1.0379803665818901</v>
      </c>
      <c r="N408" s="28">
        <v>1</v>
      </c>
      <c r="O408" s="8">
        <v>384.391825940346</v>
      </c>
      <c r="P408" s="9">
        <f t="shared" si="37"/>
        <v>384.39</v>
      </c>
      <c r="Q408" s="6">
        <f t="shared" si="38"/>
        <v>385.96783242670142</v>
      </c>
      <c r="R408" s="6">
        <f t="shared" si="39"/>
        <v>391.9503338293153</v>
      </c>
      <c r="S408" s="13">
        <f>R408*Index!$D$19</f>
        <v>481.59664061284008</v>
      </c>
      <c r="U408" s="8">
        <v>10.8512697090698</v>
      </c>
      <c r="V408" s="6">
        <f t="shared" si="40"/>
        <v>11.019464389560383</v>
      </c>
      <c r="W408" s="6">
        <f>V408*Index!$H$23</f>
        <v>11.866757893638923</v>
      </c>
      <c r="Y408" s="8">
        <v>493.46</v>
      </c>
      <c r="Z408" s="9">
        <f t="shared" si="41"/>
        <v>493.46</v>
      </c>
      <c r="AA408" s="27"/>
      <c r="AB408" s="42"/>
    </row>
    <row r="409" spans="1:28" x14ac:dyDescent="0.25">
      <c r="A409" s="2" t="s">
        <v>643</v>
      </c>
      <c r="B409" s="2" t="s">
        <v>0</v>
      </c>
      <c r="C409" s="2">
        <v>45</v>
      </c>
      <c r="D409" s="2" t="s">
        <v>60</v>
      </c>
      <c r="E409" s="2" t="s">
        <v>54</v>
      </c>
      <c r="F409" s="2" t="s">
        <v>40</v>
      </c>
      <c r="G409" s="38" t="s">
        <v>1552</v>
      </c>
      <c r="H409" s="29">
        <v>46.784382822205302</v>
      </c>
      <c r="I409" s="29">
        <v>32.125080880540402</v>
      </c>
      <c r="J409" s="29">
        <f t="shared" si="36"/>
        <v>32.274872582165244</v>
      </c>
      <c r="K409" s="8">
        <v>1.9417377698701199</v>
      </c>
      <c r="L409" s="32">
        <v>0</v>
      </c>
      <c r="M409" s="28">
        <v>1.0018982729649399</v>
      </c>
      <c r="N409" s="28">
        <v>1</v>
      </c>
      <c r="O409" s="8">
        <v>153.51234227647399</v>
      </c>
      <c r="P409" s="9">
        <f t="shared" si="37"/>
        <v>153.51</v>
      </c>
      <c r="Q409" s="6">
        <f t="shared" si="38"/>
        <v>154.14174287980754</v>
      </c>
      <c r="R409" s="6">
        <f t="shared" si="39"/>
        <v>156.53093989444457</v>
      </c>
      <c r="S409" s="13">
        <f>R409*Index!$D$19</f>
        <v>192.33246740379892</v>
      </c>
      <c r="U409" s="8">
        <v>8.1850123919873408</v>
      </c>
      <c r="V409" s="6">
        <f t="shared" si="40"/>
        <v>8.3118800840631444</v>
      </c>
      <c r="W409" s="6">
        <f>V409*Index!$H$23</f>
        <v>8.950985738651811</v>
      </c>
      <c r="Y409" s="8">
        <v>201.28</v>
      </c>
      <c r="Z409" s="9">
        <f t="shared" si="41"/>
        <v>201.28</v>
      </c>
      <c r="AA409" s="27"/>
      <c r="AB409" s="42"/>
    </row>
    <row r="410" spans="1:28" x14ac:dyDescent="0.25">
      <c r="A410" s="2" t="s">
        <v>644</v>
      </c>
      <c r="B410" s="2" t="s">
        <v>0</v>
      </c>
      <c r="C410" s="2">
        <v>45</v>
      </c>
      <c r="D410" s="2" t="s">
        <v>61</v>
      </c>
      <c r="E410" s="2" t="s">
        <v>54</v>
      </c>
      <c r="F410" s="2" t="s">
        <v>40</v>
      </c>
      <c r="G410" s="38" t="s">
        <v>1552</v>
      </c>
      <c r="H410" s="29">
        <v>46.784382822205302</v>
      </c>
      <c r="I410" s="29">
        <v>49.051963926526298</v>
      </c>
      <c r="J410" s="29">
        <f t="shared" si="36"/>
        <v>50.914828906236011</v>
      </c>
      <c r="K410" s="8">
        <v>2.2170990302426499</v>
      </c>
      <c r="L410" s="32">
        <v>0</v>
      </c>
      <c r="M410" s="28">
        <v>1.01943797987828</v>
      </c>
      <c r="N410" s="28">
        <v>1</v>
      </c>
      <c r="O410" s="8">
        <v>216.60882757859801</v>
      </c>
      <c r="P410" s="9">
        <f t="shared" si="37"/>
        <v>216.61</v>
      </c>
      <c r="Q410" s="6">
        <f t="shared" si="38"/>
        <v>217.49692377167025</v>
      </c>
      <c r="R410" s="6">
        <f t="shared" si="39"/>
        <v>220.86812609013117</v>
      </c>
      <c r="S410" s="13">
        <f>R410*Index!$D$19</f>
        <v>271.38476067679937</v>
      </c>
      <c r="U410" s="8">
        <v>9.0645340091411502</v>
      </c>
      <c r="V410" s="6">
        <f t="shared" si="40"/>
        <v>9.2050342862828387</v>
      </c>
      <c r="W410" s="6">
        <f>V410*Index!$H$23</f>
        <v>9.9128151257015542</v>
      </c>
      <c r="Y410" s="8">
        <v>281.3</v>
      </c>
      <c r="Z410" s="9">
        <f t="shared" si="41"/>
        <v>281.3</v>
      </c>
      <c r="AA410" s="27"/>
      <c r="AB410" s="42"/>
    </row>
    <row r="411" spans="1:28" x14ac:dyDescent="0.25">
      <c r="A411" s="2" t="s">
        <v>645</v>
      </c>
      <c r="B411" s="2" t="s">
        <v>0</v>
      </c>
      <c r="C411" s="2">
        <v>45</v>
      </c>
      <c r="D411" s="2" t="s">
        <v>62</v>
      </c>
      <c r="E411" s="2" t="s">
        <v>54</v>
      </c>
      <c r="F411" s="2" t="s">
        <v>40</v>
      </c>
      <c r="G411" s="38" t="s">
        <v>1552</v>
      </c>
      <c r="H411" s="29">
        <v>46.784382822205302</v>
      </c>
      <c r="I411" s="29">
        <v>65.447793824723107</v>
      </c>
      <c r="J411" s="29">
        <f t="shared" si="36"/>
        <v>68.834057422026888</v>
      </c>
      <c r="K411" s="8">
        <v>2.2542409340814902</v>
      </c>
      <c r="L411" s="32">
        <v>0</v>
      </c>
      <c r="M411" s="28">
        <v>1.0301719497783299</v>
      </c>
      <c r="N411" s="28">
        <v>1</v>
      </c>
      <c r="O411" s="8">
        <v>260.63182073320399</v>
      </c>
      <c r="P411" s="9">
        <f t="shared" si="37"/>
        <v>260.63</v>
      </c>
      <c r="Q411" s="6">
        <f t="shared" si="38"/>
        <v>261.70041119821013</v>
      </c>
      <c r="R411" s="6">
        <f t="shared" si="39"/>
        <v>265.7567675717824</v>
      </c>
      <c r="S411" s="13">
        <f>R411*Index!$D$19</f>
        <v>326.54026654926435</v>
      </c>
      <c r="U411" s="8">
        <v>9.9999043952942106</v>
      </c>
      <c r="V411" s="6">
        <f t="shared" si="40"/>
        <v>10.154902913421271</v>
      </c>
      <c r="W411" s="6">
        <f>V411*Index!$H$23</f>
        <v>10.935719745248552</v>
      </c>
      <c r="Y411" s="8">
        <v>337.48</v>
      </c>
      <c r="Z411" s="9">
        <f t="shared" si="41"/>
        <v>337.48</v>
      </c>
      <c r="AA411" s="27"/>
      <c r="AB411" s="42"/>
    </row>
    <row r="412" spans="1:28" x14ac:dyDescent="0.25">
      <c r="A412" s="2" t="s">
        <v>646</v>
      </c>
      <c r="B412" s="2" t="s">
        <v>0</v>
      </c>
      <c r="C412" s="2">
        <v>45</v>
      </c>
      <c r="D412" s="2" t="s">
        <v>63</v>
      </c>
      <c r="E412" s="2" t="s">
        <v>54</v>
      </c>
      <c r="F412" s="2" t="s">
        <v>40</v>
      </c>
      <c r="G412" s="38" t="s">
        <v>1552</v>
      </c>
      <c r="H412" s="29">
        <v>46.784382822205302</v>
      </c>
      <c r="I412" s="29">
        <v>84.893351609107199</v>
      </c>
      <c r="J412" s="29">
        <f t="shared" si="36"/>
        <v>91.516783651955521</v>
      </c>
      <c r="K412" s="8">
        <v>2.2751603988423401</v>
      </c>
      <c r="L412" s="32">
        <v>0</v>
      </c>
      <c r="M412" s="28">
        <v>1.05030031896777</v>
      </c>
      <c r="N412" s="28">
        <v>1</v>
      </c>
      <c r="O412" s="8">
        <v>314.65733707571002</v>
      </c>
      <c r="P412" s="9">
        <f t="shared" si="37"/>
        <v>314.66000000000003</v>
      </c>
      <c r="Q412" s="6">
        <f t="shared" si="38"/>
        <v>315.94743215772041</v>
      </c>
      <c r="R412" s="6">
        <f t="shared" si="39"/>
        <v>320.84461735616509</v>
      </c>
      <c r="S412" s="13">
        <f>R412*Index!$D$19</f>
        <v>394.2277287222056</v>
      </c>
      <c r="U412" s="8">
        <v>9.9460595262180505</v>
      </c>
      <c r="V412" s="6">
        <f t="shared" si="40"/>
        <v>10.100223448874431</v>
      </c>
      <c r="W412" s="6">
        <f>V412*Index!$H$23</f>
        <v>10.87683594249804</v>
      </c>
      <c r="Y412" s="8">
        <v>405.1</v>
      </c>
      <c r="Z412" s="9">
        <f t="shared" si="41"/>
        <v>405.1</v>
      </c>
      <c r="AA412" s="27"/>
      <c r="AB412" s="42"/>
    </row>
    <row r="413" spans="1:28" x14ac:dyDescent="0.25">
      <c r="A413" s="2" t="s">
        <v>647</v>
      </c>
      <c r="B413" s="2" t="s">
        <v>0</v>
      </c>
      <c r="C413" s="2">
        <v>45</v>
      </c>
      <c r="D413" s="2" t="s">
        <v>1558</v>
      </c>
      <c r="E413" s="2" t="s">
        <v>54</v>
      </c>
      <c r="F413" s="2" t="s">
        <v>40</v>
      </c>
      <c r="G413" s="38" t="s">
        <v>1552</v>
      </c>
      <c r="H413" s="29">
        <v>46.784382822205302</v>
      </c>
      <c r="I413" s="29">
        <v>104.50036423752</v>
      </c>
      <c r="J413" s="29">
        <f t="shared" si="36"/>
        <v>107.54805213929383</v>
      </c>
      <c r="K413" s="8">
        <v>2.3672502475289998</v>
      </c>
      <c r="L413" s="32">
        <v>0</v>
      </c>
      <c r="M413" s="28">
        <v>1.0201453746065401</v>
      </c>
      <c r="N413" s="28">
        <v>1</v>
      </c>
      <c r="O413" s="8">
        <v>365.34349486436298</v>
      </c>
      <c r="P413" s="9">
        <f t="shared" si="37"/>
        <v>365.34</v>
      </c>
      <c r="Q413" s="6">
        <f t="shared" si="38"/>
        <v>366.84140319330686</v>
      </c>
      <c r="R413" s="6">
        <f t="shared" si="39"/>
        <v>372.52744494280313</v>
      </c>
      <c r="S413" s="13">
        <f>R413*Index!$D$19</f>
        <v>457.73137700315488</v>
      </c>
      <c r="U413" s="8">
        <v>11.986905133578601</v>
      </c>
      <c r="V413" s="6">
        <f t="shared" si="40"/>
        <v>12.17270216314907</v>
      </c>
      <c r="W413" s="6">
        <f>V413*Index!$H$23</f>
        <v>13.108668840412452</v>
      </c>
      <c r="Y413" s="8">
        <v>470.84</v>
      </c>
      <c r="Z413" s="9">
        <f t="shared" si="41"/>
        <v>470.84</v>
      </c>
      <c r="AA413" s="27"/>
      <c r="AB413" s="42"/>
    </row>
    <row r="414" spans="1:28" x14ac:dyDescent="0.25">
      <c r="A414" s="2" t="s">
        <v>648</v>
      </c>
      <c r="B414" s="2" t="s">
        <v>0</v>
      </c>
      <c r="C414" s="2">
        <v>45</v>
      </c>
      <c r="D414" s="2" t="s">
        <v>1559</v>
      </c>
      <c r="E414" s="2" t="s">
        <v>54</v>
      </c>
      <c r="F414" s="2" t="s">
        <v>218</v>
      </c>
      <c r="G414" s="38" t="s">
        <v>1552</v>
      </c>
      <c r="H414" s="29">
        <v>46.784382822205302</v>
      </c>
      <c r="I414" s="29">
        <v>128.08818915598499</v>
      </c>
      <c r="J414" s="29">
        <f t="shared" si="36"/>
        <v>128.52375695843938</v>
      </c>
      <c r="K414" s="8">
        <v>2.3048062817858401</v>
      </c>
      <c r="L414" s="32">
        <v>0</v>
      </c>
      <c r="M414" s="28">
        <v>1.0024907725524199</v>
      </c>
      <c r="N414" s="28">
        <v>1</v>
      </c>
      <c r="O414" s="8">
        <v>404.051301814618</v>
      </c>
      <c r="P414" s="9">
        <f t="shared" si="37"/>
        <v>404.05</v>
      </c>
      <c r="Q414" s="6">
        <f t="shared" si="38"/>
        <v>405.70791215205793</v>
      </c>
      <c r="R414" s="6">
        <f t="shared" si="39"/>
        <v>411.99638479041488</v>
      </c>
      <c r="S414" s="13">
        <f>R414*Index!$D$19</f>
        <v>506.22759501489315</v>
      </c>
      <c r="U414" s="8">
        <v>14.205441513832699</v>
      </c>
      <c r="V414" s="6">
        <f t="shared" si="40"/>
        <v>14.425625857297108</v>
      </c>
      <c r="W414" s="6">
        <f>V414*Index!$H$23</f>
        <v>15.534821245480842</v>
      </c>
      <c r="Y414" s="8">
        <v>521.76</v>
      </c>
      <c r="Z414" s="9">
        <f t="shared" si="41"/>
        <v>521.76</v>
      </c>
      <c r="AA414" s="27"/>
      <c r="AB414" s="42"/>
    </row>
    <row r="415" spans="1:28" x14ac:dyDescent="0.25">
      <c r="A415" s="2" t="s">
        <v>649</v>
      </c>
      <c r="B415" s="2" t="s">
        <v>0</v>
      </c>
      <c r="C415" s="2">
        <v>45</v>
      </c>
      <c r="D415" s="2" t="s">
        <v>1550</v>
      </c>
      <c r="E415" s="2" t="s">
        <v>54</v>
      </c>
      <c r="F415" s="2" t="s">
        <v>218</v>
      </c>
      <c r="G415" s="38" t="s">
        <v>1552</v>
      </c>
      <c r="H415" s="29">
        <v>46.784382822205302</v>
      </c>
      <c r="I415" s="29">
        <v>105.536884752605</v>
      </c>
      <c r="J415" s="29">
        <f t="shared" si="36"/>
        <v>100.66770986147516</v>
      </c>
      <c r="K415" s="8">
        <v>2.4778724865508002</v>
      </c>
      <c r="L415" s="32">
        <v>0</v>
      </c>
      <c r="M415" s="28">
        <v>0.96803351909648205</v>
      </c>
      <c r="N415" s="28">
        <v>1</v>
      </c>
      <c r="O415" s="8">
        <v>365.36748354522899</v>
      </c>
      <c r="P415" s="9">
        <f t="shared" si="37"/>
        <v>365.37</v>
      </c>
      <c r="Q415" s="6">
        <f t="shared" si="38"/>
        <v>366.86549022776444</v>
      </c>
      <c r="R415" s="6">
        <f t="shared" si="39"/>
        <v>372.55190532629479</v>
      </c>
      <c r="S415" s="13">
        <f>R415*Index!$D$19</f>
        <v>457.76143192976406</v>
      </c>
      <c r="U415" s="8">
        <v>12.622626853747599</v>
      </c>
      <c r="V415" s="6">
        <f t="shared" si="40"/>
        <v>12.818277569980689</v>
      </c>
      <c r="W415" s="6">
        <f>V415*Index!$H$23</f>
        <v>13.803882943759984</v>
      </c>
      <c r="Y415" s="8">
        <v>471.57</v>
      </c>
      <c r="Z415" s="9">
        <f t="shared" si="41"/>
        <v>471.57</v>
      </c>
      <c r="AA415" s="27"/>
      <c r="AB415" s="42"/>
    </row>
    <row r="416" spans="1:28" x14ac:dyDescent="0.25">
      <c r="A416" s="2" t="s">
        <v>650</v>
      </c>
      <c r="B416" s="2" t="s">
        <v>0</v>
      </c>
      <c r="C416" s="2">
        <v>45</v>
      </c>
      <c r="D416" s="2" t="s">
        <v>225</v>
      </c>
      <c r="E416" s="2" t="s">
        <v>54</v>
      </c>
      <c r="F416" s="2" t="s">
        <v>40</v>
      </c>
      <c r="G416" s="38" t="s">
        <v>1552</v>
      </c>
      <c r="H416" s="29">
        <v>46.784382822205302</v>
      </c>
      <c r="I416" s="29">
        <v>76.695367753168</v>
      </c>
      <c r="J416" s="29">
        <f t="shared" si="36"/>
        <v>81.385173945461034</v>
      </c>
      <c r="K416" s="8">
        <v>2.58130654111608</v>
      </c>
      <c r="L416" s="32">
        <v>1</v>
      </c>
      <c r="M416" s="28">
        <v>1.0379803665818901</v>
      </c>
      <c r="N416" s="28">
        <v>1</v>
      </c>
      <c r="O416" s="8">
        <v>330.84491525632501</v>
      </c>
      <c r="P416" s="9">
        <f t="shared" si="37"/>
        <v>330.84</v>
      </c>
      <c r="Q416" s="6">
        <f t="shared" si="38"/>
        <v>332.20137940887594</v>
      </c>
      <c r="R416" s="6">
        <f t="shared" si="39"/>
        <v>337.35050078971352</v>
      </c>
      <c r="S416" s="13">
        <f>R416*Index!$D$19</f>
        <v>414.50881366039505</v>
      </c>
      <c r="U416" s="8">
        <v>13.9165813821754</v>
      </c>
      <c r="V416" s="6">
        <f t="shared" si="40"/>
        <v>14.132288393599119</v>
      </c>
      <c r="W416" s="6">
        <f>V416*Index!$H$23</f>
        <v>15.218928880863199</v>
      </c>
      <c r="Y416" s="8">
        <v>429.73</v>
      </c>
      <c r="Z416" s="9">
        <f t="shared" si="41"/>
        <v>429.73</v>
      </c>
      <c r="AA416" s="27"/>
      <c r="AB416" s="42"/>
    </row>
    <row r="417" spans="1:28" x14ac:dyDescent="0.25">
      <c r="A417" s="2" t="s">
        <v>651</v>
      </c>
      <c r="B417" s="2" t="s">
        <v>0</v>
      </c>
      <c r="C417" s="2">
        <v>45</v>
      </c>
      <c r="D417" s="2" t="s">
        <v>60</v>
      </c>
      <c r="E417" s="2" t="s">
        <v>55</v>
      </c>
      <c r="F417" s="2" t="s">
        <v>40</v>
      </c>
      <c r="G417" s="38" t="s">
        <v>1552</v>
      </c>
      <c r="H417" s="29">
        <v>46.784382822205302</v>
      </c>
      <c r="I417" s="29">
        <v>26.7788841908249</v>
      </c>
      <c r="J417" s="29">
        <f t="shared" si="36"/>
        <v>26.918527351808393</v>
      </c>
      <c r="K417" s="8">
        <v>1.3576610205459601</v>
      </c>
      <c r="L417" s="32">
        <v>1</v>
      </c>
      <c r="M417" s="28">
        <v>1.0018982729649399</v>
      </c>
      <c r="N417" s="28">
        <v>1</v>
      </c>
      <c r="O417" s="8">
        <v>100.063568244058</v>
      </c>
      <c r="P417" s="9">
        <f t="shared" si="37"/>
        <v>100.06</v>
      </c>
      <c r="Q417" s="6">
        <f t="shared" si="38"/>
        <v>100.47382887385864</v>
      </c>
      <c r="R417" s="6">
        <f t="shared" si="39"/>
        <v>102.03117322140345</v>
      </c>
      <c r="S417" s="13">
        <f>R417*Index!$D$19</f>
        <v>125.36759385083978</v>
      </c>
      <c r="U417" s="8">
        <v>7.4320833347930897</v>
      </c>
      <c r="V417" s="6">
        <f t="shared" si="40"/>
        <v>7.5472806264823831</v>
      </c>
      <c r="W417" s="6">
        <f>V417*Index!$H$23</f>
        <v>8.127595750903005</v>
      </c>
      <c r="Y417" s="8">
        <v>133.5</v>
      </c>
      <c r="Z417" s="9">
        <f t="shared" si="41"/>
        <v>133.5</v>
      </c>
      <c r="AA417" s="27"/>
      <c r="AB417" s="42"/>
    </row>
    <row r="418" spans="1:28" x14ac:dyDescent="0.25">
      <c r="A418" s="2" t="s">
        <v>652</v>
      </c>
      <c r="B418" s="2" t="s">
        <v>0</v>
      </c>
      <c r="C418" s="2">
        <v>45</v>
      </c>
      <c r="D418" s="2" t="s">
        <v>61</v>
      </c>
      <c r="E418" s="2" t="s">
        <v>55</v>
      </c>
      <c r="F418" s="2" t="s">
        <v>40</v>
      </c>
      <c r="G418" s="38" t="s">
        <v>1552</v>
      </c>
      <c r="H418" s="29">
        <v>46.784382822205302</v>
      </c>
      <c r="I418" s="29">
        <v>40.939899195821901</v>
      </c>
      <c r="J418" s="29">
        <f t="shared" si="36"/>
        <v>42.645082024524868</v>
      </c>
      <c r="K418" s="8">
        <v>1.68094073480696</v>
      </c>
      <c r="L418" s="32">
        <v>0</v>
      </c>
      <c r="M418" s="28">
        <v>1.01943797987828</v>
      </c>
      <c r="N418" s="28">
        <v>1</v>
      </c>
      <c r="O418" s="8">
        <v>150.325630352856</v>
      </c>
      <c r="P418" s="9">
        <f t="shared" si="37"/>
        <v>150.33000000000001</v>
      </c>
      <c r="Q418" s="6">
        <f t="shared" si="38"/>
        <v>150.94196543730271</v>
      </c>
      <c r="R418" s="6">
        <f t="shared" si="39"/>
        <v>153.2815659015809</v>
      </c>
      <c r="S418" s="13">
        <f>R418*Index!$D$19</f>
        <v>188.3399013463368</v>
      </c>
      <c r="U418" s="8">
        <v>8.6789528309231994</v>
      </c>
      <c r="V418" s="6">
        <f t="shared" si="40"/>
        <v>8.8134765998025095</v>
      </c>
      <c r="W418" s="6">
        <f>V418*Index!$H$23</f>
        <v>9.4911503239841988</v>
      </c>
      <c r="Y418" s="8">
        <v>197.83</v>
      </c>
      <c r="Z418" s="9">
        <f t="shared" si="41"/>
        <v>197.83</v>
      </c>
      <c r="AA418" s="27"/>
      <c r="AB418" s="42"/>
    </row>
    <row r="419" spans="1:28" x14ac:dyDescent="0.25">
      <c r="A419" s="2" t="s">
        <v>653</v>
      </c>
      <c r="B419" s="2" t="s">
        <v>0</v>
      </c>
      <c r="C419" s="2">
        <v>45</v>
      </c>
      <c r="D419" s="2" t="s">
        <v>62</v>
      </c>
      <c r="E419" s="2" t="s">
        <v>55</v>
      </c>
      <c r="F419" s="2" t="s">
        <v>40</v>
      </c>
      <c r="G419" s="38" t="s">
        <v>1552</v>
      </c>
      <c r="H419" s="29">
        <v>46.784382822205302</v>
      </c>
      <c r="I419" s="29">
        <v>54.702060786462397</v>
      </c>
      <c r="J419" s="29">
        <f t="shared" si="36"/>
        <v>57.764104666204432</v>
      </c>
      <c r="K419" s="8">
        <v>1.72495538430699</v>
      </c>
      <c r="L419" s="32">
        <v>0</v>
      </c>
      <c r="M419" s="28">
        <v>1.0301719497783299</v>
      </c>
      <c r="N419" s="28">
        <v>1</v>
      </c>
      <c r="O419" s="8">
        <v>180.34147641428501</v>
      </c>
      <c r="P419" s="9">
        <f t="shared" si="37"/>
        <v>180.34</v>
      </c>
      <c r="Q419" s="6">
        <f t="shared" si="38"/>
        <v>181.08087646758358</v>
      </c>
      <c r="R419" s="6">
        <f t="shared" si="39"/>
        <v>183.88763005283113</v>
      </c>
      <c r="S419" s="13">
        <f>R419*Index!$D$19</f>
        <v>225.94613970214337</v>
      </c>
      <c r="U419" s="8">
        <v>10.1599418209207</v>
      </c>
      <c r="V419" s="6">
        <f t="shared" si="40"/>
        <v>10.317420919144972</v>
      </c>
      <c r="W419" s="6">
        <f>V419*Index!$H$23</f>
        <v>11.110733862006102</v>
      </c>
      <c r="Y419" s="8">
        <v>237.06</v>
      </c>
      <c r="Z419" s="9">
        <f t="shared" si="41"/>
        <v>237.06</v>
      </c>
      <c r="AA419" s="27"/>
      <c r="AB419" s="42"/>
    </row>
    <row r="420" spans="1:28" x14ac:dyDescent="0.25">
      <c r="A420" s="2" t="s">
        <v>654</v>
      </c>
      <c r="B420" s="2" t="s">
        <v>0</v>
      </c>
      <c r="C420" s="2">
        <v>45</v>
      </c>
      <c r="D420" s="2" t="s">
        <v>63</v>
      </c>
      <c r="E420" s="2" t="s">
        <v>55</v>
      </c>
      <c r="F420" s="2" t="s">
        <v>40</v>
      </c>
      <c r="G420" s="38" t="s">
        <v>1552</v>
      </c>
      <c r="H420" s="29">
        <v>46.784382822205302</v>
      </c>
      <c r="I420" s="29">
        <v>71.033010606992704</v>
      </c>
      <c r="J420" s="29">
        <f t="shared" si="36"/>
        <v>76.959263076432606</v>
      </c>
      <c r="K420" s="8">
        <v>1.7125059286733599</v>
      </c>
      <c r="L420" s="32">
        <v>0</v>
      </c>
      <c r="M420" s="28">
        <v>1.05030031896777</v>
      </c>
      <c r="N420" s="28">
        <v>1</v>
      </c>
      <c r="O420" s="8">
        <v>211.91172723707399</v>
      </c>
      <c r="P420" s="9">
        <f t="shared" si="37"/>
        <v>211.91</v>
      </c>
      <c r="Q420" s="6">
        <f t="shared" si="38"/>
        <v>212.780565318746</v>
      </c>
      <c r="R420" s="6">
        <f t="shared" si="39"/>
        <v>216.07866408118659</v>
      </c>
      <c r="S420" s="13">
        <f>R420*Index!$D$19</f>
        <v>265.49985992594299</v>
      </c>
      <c r="U420" s="8">
        <v>9.3718718165670207</v>
      </c>
      <c r="V420" s="6">
        <f t="shared" si="40"/>
        <v>9.5171358297238093</v>
      </c>
      <c r="W420" s="6">
        <f>V420*Index!$H$23</f>
        <v>10.248914351881165</v>
      </c>
      <c r="Y420" s="8">
        <v>275.75</v>
      </c>
      <c r="Z420" s="9">
        <f t="shared" si="41"/>
        <v>275.75</v>
      </c>
      <c r="AA420" s="27"/>
      <c r="AB420" s="42"/>
    </row>
    <row r="421" spans="1:28" x14ac:dyDescent="0.25">
      <c r="A421" s="2" t="s">
        <v>655</v>
      </c>
      <c r="B421" s="2" t="s">
        <v>0</v>
      </c>
      <c r="C421" s="2">
        <v>45</v>
      </c>
      <c r="D421" s="2" t="s">
        <v>1558</v>
      </c>
      <c r="E421" s="2" t="s">
        <v>55</v>
      </c>
      <c r="F421" s="2" t="s">
        <v>40</v>
      </c>
      <c r="G421" s="38" t="s">
        <v>1552</v>
      </c>
      <c r="H421" s="29">
        <v>46.784382822205302</v>
      </c>
      <c r="I421" s="29">
        <v>87.555761389164005</v>
      </c>
      <c r="J421" s="29">
        <f t="shared" si="36"/>
        <v>90.262093918998644</v>
      </c>
      <c r="K421" s="8">
        <v>1.71032257984653</v>
      </c>
      <c r="L421" s="32">
        <v>0</v>
      </c>
      <c r="M421" s="28">
        <v>1.0201453746065401</v>
      </c>
      <c r="N421" s="28">
        <v>1</v>
      </c>
      <c r="O421" s="8">
        <v>234.39368365889399</v>
      </c>
      <c r="P421" s="9">
        <f t="shared" si="37"/>
        <v>234.39</v>
      </c>
      <c r="Q421" s="6">
        <f t="shared" si="38"/>
        <v>235.35469776189547</v>
      </c>
      <c r="R421" s="6">
        <f t="shared" si="39"/>
        <v>239.00269557720486</v>
      </c>
      <c r="S421" s="13">
        <f>R421*Index!$D$19</f>
        <v>293.66704235929961</v>
      </c>
      <c r="U421" s="8">
        <v>10.7610201608111</v>
      </c>
      <c r="V421" s="6">
        <f t="shared" si="40"/>
        <v>10.927815973303673</v>
      </c>
      <c r="W421" s="6">
        <f>V421*Index!$H$23</f>
        <v>11.768062573375975</v>
      </c>
      <c r="Y421" s="8">
        <v>305.44</v>
      </c>
      <c r="Z421" s="9">
        <f t="shared" si="41"/>
        <v>305.44</v>
      </c>
      <c r="AA421" s="27"/>
      <c r="AB421" s="42"/>
    </row>
    <row r="422" spans="1:28" x14ac:dyDescent="0.25">
      <c r="A422" s="2" t="s">
        <v>656</v>
      </c>
      <c r="B422" s="2" t="s">
        <v>0</v>
      </c>
      <c r="C422" s="2">
        <v>45</v>
      </c>
      <c r="D422" s="2" t="s">
        <v>1559</v>
      </c>
      <c r="E422" s="2" t="s">
        <v>55</v>
      </c>
      <c r="F422" s="2" t="s">
        <v>218</v>
      </c>
      <c r="G422" s="38" t="s">
        <v>1552</v>
      </c>
      <c r="H422" s="29">
        <v>46.784382822205302</v>
      </c>
      <c r="I422" s="29">
        <v>106.902125488515</v>
      </c>
      <c r="J422" s="29">
        <f t="shared" si="36"/>
        <v>107.28492362509259</v>
      </c>
      <c r="K422" s="8">
        <v>1.5596666135627999</v>
      </c>
      <c r="L422" s="32">
        <v>0</v>
      </c>
      <c r="M422" s="28">
        <v>1.0024907725524199</v>
      </c>
      <c r="N422" s="28">
        <v>1</v>
      </c>
      <c r="O422" s="8">
        <v>240.29675344062599</v>
      </c>
      <c r="P422" s="9">
        <f t="shared" si="37"/>
        <v>240.3</v>
      </c>
      <c r="Q422" s="6">
        <f t="shared" si="38"/>
        <v>241.28197012973254</v>
      </c>
      <c r="R422" s="6">
        <f t="shared" si="39"/>
        <v>245.0218406667434</v>
      </c>
      <c r="S422" s="13">
        <f>R422*Index!$D$19</f>
        <v>301.06287750545715</v>
      </c>
      <c r="U422" s="8">
        <v>14.3453691007805</v>
      </c>
      <c r="V422" s="6">
        <f t="shared" si="40"/>
        <v>14.567722321842599</v>
      </c>
      <c r="W422" s="6">
        <f>V422*Index!$H$23</f>
        <v>15.687843595995526</v>
      </c>
      <c r="Y422" s="8">
        <v>316.75</v>
      </c>
      <c r="Z422" s="9">
        <f t="shared" si="41"/>
        <v>316.75</v>
      </c>
      <c r="AA422" s="27"/>
      <c r="AB422" s="42"/>
    </row>
    <row r="423" spans="1:28" x14ac:dyDescent="0.25">
      <c r="A423" s="2" t="s">
        <v>657</v>
      </c>
      <c r="B423" s="2" t="s">
        <v>0</v>
      </c>
      <c r="C423" s="2">
        <v>45</v>
      </c>
      <c r="D423" s="2" t="s">
        <v>1550</v>
      </c>
      <c r="E423" s="2" t="s">
        <v>55</v>
      </c>
      <c r="F423" s="2" t="s">
        <v>218</v>
      </c>
      <c r="G423" s="38" t="s">
        <v>1552</v>
      </c>
      <c r="H423" s="29">
        <v>46.784382822205302</v>
      </c>
      <c r="I423" s="29">
        <v>88.124110620970995</v>
      </c>
      <c r="J423" s="29">
        <f t="shared" si="36"/>
        <v>83.811560841597313</v>
      </c>
      <c r="K423" s="8">
        <v>1.6195317733252701</v>
      </c>
      <c r="L423" s="32">
        <v>0</v>
      </c>
      <c r="M423" s="28">
        <v>0.96803351909648205</v>
      </c>
      <c r="N423" s="28">
        <v>1</v>
      </c>
      <c r="O423" s="8">
        <v>211.50428023092499</v>
      </c>
      <c r="P423" s="9">
        <f t="shared" si="37"/>
        <v>211.5</v>
      </c>
      <c r="Q423" s="6">
        <f t="shared" si="38"/>
        <v>212.37144777987177</v>
      </c>
      <c r="R423" s="6">
        <f t="shared" si="39"/>
        <v>215.66320522045979</v>
      </c>
      <c r="S423" s="13">
        <f>R423*Index!$D$19</f>
        <v>264.98937792256248</v>
      </c>
      <c r="U423" s="8">
        <v>11.1474656303006</v>
      </c>
      <c r="V423" s="6">
        <f t="shared" si="40"/>
        <v>11.32025134757026</v>
      </c>
      <c r="W423" s="6">
        <f>V423*Index!$H$23</f>
        <v>12.190672548842027</v>
      </c>
      <c r="Y423" s="8">
        <v>277.18</v>
      </c>
      <c r="Z423" s="9">
        <f t="shared" si="41"/>
        <v>277.18</v>
      </c>
      <c r="AA423" s="27"/>
      <c r="AB423" s="42"/>
    </row>
    <row r="424" spans="1:28" x14ac:dyDescent="0.25">
      <c r="A424" s="2" t="s">
        <v>658</v>
      </c>
      <c r="B424" s="2" t="s">
        <v>0</v>
      </c>
      <c r="C424" s="2">
        <v>45</v>
      </c>
      <c r="D424" s="2" t="s">
        <v>225</v>
      </c>
      <c r="E424" s="2" t="s">
        <v>55</v>
      </c>
      <c r="F424" s="2" t="s">
        <v>40</v>
      </c>
      <c r="G424" s="38" t="s">
        <v>1552</v>
      </c>
      <c r="H424" s="29">
        <v>46.784382822205302</v>
      </c>
      <c r="I424" s="29">
        <v>63.848369392101702</v>
      </c>
      <c r="J424" s="29">
        <f t="shared" si="36"/>
        <v>68.050241877164495</v>
      </c>
      <c r="K424" s="8">
        <v>1.9911383412028201</v>
      </c>
      <c r="L424" s="32">
        <v>1</v>
      </c>
      <c r="M424" s="28">
        <v>1.0379803665818901</v>
      </c>
      <c r="N424" s="28">
        <v>1</v>
      </c>
      <c r="O424" s="8">
        <v>228.65162413655099</v>
      </c>
      <c r="P424" s="9">
        <f t="shared" si="37"/>
        <v>228.65</v>
      </c>
      <c r="Q424" s="6">
        <f t="shared" si="38"/>
        <v>229.58909579551084</v>
      </c>
      <c r="R424" s="6">
        <f t="shared" si="39"/>
        <v>233.14772678034129</v>
      </c>
      <c r="S424" s="13">
        <f>R424*Index!$D$19</f>
        <v>286.4729336672263</v>
      </c>
      <c r="U424" s="8">
        <v>10.3958192095992</v>
      </c>
      <c r="V424" s="6">
        <f t="shared" si="40"/>
        <v>10.556954407347988</v>
      </c>
      <c r="W424" s="6">
        <f>V424*Index!$H$23</f>
        <v>11.368685229825477</v>
      </c>
      <c r="Y424" s="8">
        <v>297.83999999999997</v>
      </c>
      <c r="Z424" s="9">
        <f t="shared" si="41"/>
        <v>297.83999999999997</v>
      </c>
      <c r="AA424" s="27"/>
      <c r="AB424" s="42"/>
    </row>
    <row r="425" spans="1:28" x14ac:dyDescent="0.25">
      <c r="A425" s="2" t="s">
        <v>659</v>
      </c>
      <c r="B425" s="2" t="s">
        <v>0</v>
      </c>
      <c r="C425" s="2">
        <v>45</v>
      </c>
      <c r="D425" s="2" t="s">
        <v>60</v>
      </c>
      <c r="E425" s="2" t="s">
        <v>56</v>
      </c>
      <c r="F425" s="2" t="s">
        <v>40</v>
      </c>
      <c r="G425" s="38" t="s">
        <v>1552</v>
      </c>
      <c r="H425" s="29">
        <v>46.784382822205302</v>
      </c>
      <c r="I425" s="29">
        <v>28.875467143915898</v>
      </c>
      <c r="J425" s="29">
        <f t="shared" si="36"/>
        <v>29.019090191638</v>
      </c>
      <c r="K425" s="8">
        <v>1.38548412822206</v>
      </c>
      <c r="L425" s="32">
        <v>1</v>
      </c>
      <c r="M425" s="28">
        <v>1.0018982729649399</v>
      </c>
      <c r="N425" s="28">
        <v>1</v>
      </c>
      <c r="O425" s="8">
        <v>105.024508724789</v>
      </c>
      <c r="P425" s="9">
        <f t="shared" si="37"/>
        <v>105.02</v>
      </c>
      <c r="Q425" s="6">
        <f t="shared" si="38"/>
        <v>105.45510921056064</v>
      </c>
      <c r="R425" s="6">
        <f t="shared" si="39"/>
        <v>107.08966340332434</v>
      </c>
      <c r="S425" s="13">
        <f>R425*Index!$D$19</f>
        <v>131.58305450470675</v>
      </c>
      <c r="U425" s="8">
        <v>7.5122507362368802</v>
      </c>
      <c r="V425" s="6">
        <f t="shared" si="40"/>
        <v>7.628690622648552</v>
      </c>
      <c r="W425" s="6">
        <f>V425*Index!$H$23</f>
        <v>8.2152654125556381</v>
      </c>
      <c r="Y425" s="8">
        <v>139.80000000000001</v>
      </c>
      <c r="Z425" s="9">
        <f t="shared" si="41"/>
        <v>139.80000000000001</v>
      </c>
      <c r="AA425" s="27"/>
      <c r="AB425" s="42"/>
    </row>
    <row r="426" spans="1:28" x14ac:dyDescent="0.25">
      <c r="A426" s="2" t="s">
        <v>660</v>
      </c>
      <c r="B426" s="2" t="s">
        <v>0</v>
      </c>
      <c r="C426" s="2">
        <v>45</v>
      </c>
      <c r="D426" s="2" t="s">
        <v>61</v>
      </c>
      <c r="E426" s="2" t="s">
        <v>56</v>
      </c>
      <c r="F426" s="2" t="s">
        <v>40</v>
      </c>
      <c r="G426" s="38" t="s">
        <v>1552</v>
      </c>
      <c r="H426" s="29">
        <v>46.784382822205302</v>
      </c>
      <c r="I426" s="29">
        <v>44.1442862567582</v>
      </c>
      <c r="J426" s="29">
        <f t="shared" si="36"/>
        <v>45.911755896673881</v>
      </c>
      <c r="K426" s="8">
        <v>1.68565834366484</v>
      </c>
      <c r="L426" s="32">
        <v>0</v>
      </c>
      <c r="M426" s="28">
        <v>1.01943797987828</v>
      </c>
      <c r="N426" s="28">
        <v>1</v>
      </c>
      <c r="O426" s="8">
        <v>156.254019656992</v>
      </c>
      <c r="P426" s="9">
        <f t="shared" si="37"/>
        <v>156.25</v>
      </c>
      <c r="Q426" s="6">
        <f t="shared" si="38"/>
        <v>156.89466113758567</v>
      </c>
      <c r="R426" s="6">
        <f t="shared" si="39"/>
        <v>159.32652838521827</v>
      </c>
      <c r="S426" s="13">
        <f>R426*Index!$D$19</f>
        <v>195.76745880319095</v>
      </c>
      <c r="U426" s="8">
        <v>9.4299031578908696</v>
      </c>
      <c r="V426" s="6">
        <f t="shared" si="40"/>
        <v>9.5760666568381794</v>
      </c>
      <c r="W426" s="6">
        <f>V426*Index!$H$23</f>
        <v>10.312376407124127</v>
      </c>
      <c r="Y426" s="8">
        <v>206.08</v>
      </c>
      <c r="Z426" s="9">
        <f t="shared" si="41"/>
        <v>206.08</v>
      </c>
      <c r="AA426" s="27"/>
      <c r="AB426" s="42"/>
    </row>
    <row r="427" spans="1:28" x14ac:dyDescent="0.25">
      <c r="A427" s="2" t="s">
        <v>661</v>
      </c>
      <c r="B427" s="2" t="s">
        <v>0</v>
      </c>
      <c r="C427" s="2">
        <v>45</v>
      </c>
      <c r="D427" s="2" t="s">
        <v>62</v>
      </c>
      <c r="E427" s="2" t="s">
        <v>56</v>
      </c>
      <c r="F427" s="2" t="s">
        <v>40</v>
      </c>
      <c r="G427" s="38" t="s">
        <v>1552</v>
      </c>
      <c r="H427" s="29">
        <v>46.784382822205302</v>
      </c>
      <c r="I427" s="29">
        <v>58.982252658744201</v>
      </c>
      <c r="J427" s="29">
        <f t="shared" si="36"/>
        <v>62.173438272698334</v>
      </c>
      <c r="K427" s="8">
        <v>1.7710778905786499</v>
      </c>
      <c r="L427" s="32">
        <v>0</v>
      </c>
      <c r="M427" s="28">
        <v>1.0301719497783299</v>
      </c>
      <c r="N427" s="28">
        <v>1</v>
      </c>
      <c r="O427" s="8">
        <v>192.97278794680801</v>
      </c>
      <c r="P427" s="9">
        <f t="shared" si="37"/>
        <v>192.97</v>
      </c>
      <c r="Q427" s="6">
        <f t="shared" si="38"/>
        <v>193.76397637738992</v>
      </c>
      <c r="R427" s="6">
        <f t="shared" si="39"/>
        <v>196.76731801123947</v>
      </c>
      <c r="S427" s="13">
        <f>R427*Index!$D$19</f>
        <v>241.77165104259876</v>
      </c>
      <c r="U427" s="8">
        <v>12.0434029982358</v>
      </c>
      <c r="V427" s="6">
        <f t="shared" si="40"/>
        <v>12.230075744708456</v>
      </c>
      <c r="W427" s="6">
        <f>V427*Index!$H$23</f>
        <v>13.170453912516429</v>
      </c>
      <c r="Y427" s="8">
        <v>254.94</v>
      </c>
      <c r="Z427" s="9">
        <f t="shared" si="41"/>
        <v>254.94</v>
      </c>
      <c r="AA427" s="27"/>
      <c r="AB427" s="42"/>
    </row>
    <row r="428" spans="1:28" x14ac:dyDescent="0.25">
      <c r="A428" s="2" t="s">
        <v>662</v>
      </c>
      <c r="B428" s="2" t="s">
        <v>0</v>
      </c>
      <c r="C428" s="2">
        <v>45</v>
      </c>
      <c r="D428" s="2" t="s">
        <v>63</v>
      </c>
      <c r="E428" s="2" t="s">
        <v>56</v>
      </c>
      <c r="F428" s="2" t="s">
        <v>40</v>
      </c>
      <c r="G428" s="38" t="s">
        <v>1552</v>
      </c>
      <c r="H428" s="29">
        <v>46.784382822205302</v>
      </c>
      <c r="I428" s="29">
        <v>76.589653070273997</v>
      </c>
      <c r="J428" s="29">
        <f t="shared" si="36"/>
        <v>82.795406428006814</v>
      </c>
      <c r="K428" s="8">
        <v>1.71522300535737</v>
      </c>
      <c r="L428" s="32">
        <v>0</v>
      </c>
      <c r="M428" s="28">
        <v>1.05030031896777</v>
      </c>
      <c r="N428" s="28">
        <v>1</v>
      </c>
      <c r="O428" s="8">
        <v>222.258235551323</v>
      </c>
      <c r="P428" s="9">
        <f t="shared" si="37"/>
        <v>222.26</v>
      </c>
      <c r="Q428" s="6">
        <f t="shared" si="38"/>
        <v>223.16949431708343</v>
      </c>
      <c r="R428" s="6">
        <f t="shared" si="39"/>
        <v>226.62862147899824</v>
      </c>
      <c r="S428" s="13">
        <f>R428*Index!$D$19</f>
        <v>278.46278814124912</v>
      </c>
      <c r="U428" s="8">
        <v>8.7871986286384001</v>
      </c>
      <c r="V428" s="6">
        <f t="shared" si="40"/>
        <v>8.9234002073822953</v>
      </c>
      <c r="W428" s="6">
        <f>V428*Index!$H$23</f>
        <v>9.6095260264530484</v>
      </c>
      <c r="Y428" s="8">
        <v>288.07</v>
      </c>
      <c r="Z428" s="9">
        <f t="shared" si="41"/>
        <v>288.07</v>
      </c>
      <c r="AA428" s="27"/>
      <c r="AB428" s="42"/>
    </row>
    <row r="429" spans="1:28" x14ac:dyDescent="0.25">
      <c r="A429" s="2" t="s">
        <v>663</v>
      </c>
      <c r="B429" s="2" t="s">
        <v>0</v>
      </c>
      <c r="C429" s="2">
        <v>45</v>
      </c>
      <c r="D429" s="2" t="s">
        <v>1558</v>
      </c>
      <c r="E429" s="2" t="s">
        <v>56</v>
      </c>
      <c r="F429" s="2" t="s">
        <v>40</v>
      </c>
      <c r="G429" s="38" t="s">
        <v>1552</v>
      </c>
      <c r="H429" s="29">
        <v>46.784382822205302</v>
      </c>
      <c r="I429" s="29">
        <v>94.402857583403701</v>
      </c>
      <c r="J429" s="29">
        <f t="shared" si="36"/>
        <v>97.247127431038322</v>
      </c>
      <c r="K429" s="8">
        <v>1.7353047471854199</v>
      </c>
      <c r="L429" s="32">
        <v>0</v>
      </c>
      <c r="M429" s="28">
        <v>1.0201453746065401</v>
      </c>
      <c r="N429" s="28">
        <v>1</v>
      </c>
      <c r="O429" s="8">
        <v>249.93856348673901</v>
      </c>
      <c r="P429" s="9">
        <f t="shared" si="37"/>
        <v>249.94</v>
      </c>
      <c r="Q429" s="6">
        <f t="shared" si="38"/>
        <v>250.96331159703465</v>
      </c>
      <c r="R429" s="6">
        <f t="shared" si="39"/>
        <v>254.85324292678871</v>
      </c>
      <c r="S429" s="13">
        <f>R429*Index!$D$19</f>
        <v>313.14290370340183</v>
      </c>
      <c r="U429" s="8">
        <v>12.3471230150419</v>
      </c>
      <c r="V429" s="6">
        <f t="shared" si="40"/>
        <v>12.538503421775051</v>
      </c>
      <c r="W429" s="6">
        <f>V429*Index!$H$23</f>
        <v>13.502596786439971</v>
      </c>
      <c r="Y429" s="8">
        <v>326.64999999999998</v>
      </c>
      <c r="Z429" s="9">
        <f t="shared" si="41"/>
        <v>326.64999999999998</v>
      </c>
      <c r="AA429" s="27"/>
      <c r="AB429" s="42"/>
    </row>
    <row r="430" spans="1:28" x14ac:dyDescent="0.25">
      <c r="A430" s="2" t="s">
        <v>664</v>
      </c>
      <c r="B430" s="2" t="s">
        <v>0</v>
      </c>
      <c r="C430" s="2">
        <v>45</v>
      </c>
      <c r="D430" s="2" t="s">
        <v>1559</v>
      </c>
      <c r="E430" s="2" t="s">
        <v>56</v>
      </c>
      <c r="F430" s="2" t="s">
        <v>218</v>
      </c>
      <c r="G430" s="38" t="s">
        <v>1552</v>
      </c>
      <c r="H430" s="29">
        <v>46.784382822205302</v>
      </c>
      <c r="I430" s="29">
        <v>115.26946668946999</v>
      </c>
      <c r="J430" s="29">
        <f t="shared" si="36"/>
        <v>115.67310596984767</v>
      </c>
      <c r="K430" s="8">
        <v>2.1206243827464801</v>
      </c>
      <c r="L430" s="32">
        <v>0</v>
      </c>
      <c r="M430" s="28">
        <v>1.0024907725524199</v>
      </c>
      <c r="N430" s="28">
        <v>1</v>
      </c>
      <c r="O430" s="8">
        <v>344.51131189219097</v>
      </c>
      <c r="P430" s="9">
        <f t="shared" si="37"/>
        <v>344.51</v>
      </c>
      <c r="Q430" s="6">
        <f t="shared" si="38"/>
        <v>345.92380827094894</v>
      </c>
      <c r="R430" s="6">
        <f t="shared" si="39"/>
        <v>351.28562729914864</v>
      </c>
      <c r="S430" s="13">
        <f>R430*Index!$D$19</f>
        <v>431.63116191276674</v>
      </c>
      <c r="U430" s="8">
        <v>16.409371265482001</v>
      </c>
      <c r="V430" s="6">
        <f t="shared" si="40"/>
        <v>16.663716520096973</v>
      </c>
      <c r="W430" s="6">
        <f>V430*Index!$H$23</f>
        <v>17.94500009815005</v>
      </c>
      <c r="Y430" s="8">
        <v>449.58</v>
      </c>
      <c r="Z430" s="9">
        <f t="shared" si="41"/>
        <v>449.58</v>
      </c>
      <c r="AA430" s="27"/>
      <c r="AB430" s="42"/>
    </row>
    <row r="431" spans="1:28" x14ac:dyDescent="0.25">
      <c r="A431" s="2" t="s">
        <v>665</v>
      </c>
      <c r="B431" s="2" t="s">
        <v>0</v>
      </c>
      <c r="C431" s="2">
        <v>45</v>
      </c>
      <c r="D431" s="2" t="s">
        <v>1550</v>
      </c>
      <c r="E431" s="2" t="s">
        <v>56</v>
      </c>
      <c r="F431" s="2" t="s">
        <v>218</v>
      </c>
      <c r="G431" s="38" t="s">
        <v>1552</v>
      </c>
      <c r="H431" s="29">
        <v>46.784382822205302</v>
      </c>
      <c r="I431" s="29">
        <v>95.020918062565599</v>
      </c>
      <c r="J431" s="29">
        <f t="shared" si="36"/>
        <v>90.487901619814963</v>
      </c>
      <c r="K431" s="8">
        <v>2.1009570833217301</v>
      </c>
      <c r="L431" s="32">
        <v>0</v>
      </c>
      <c r="M431" s="28">
        <v>0.96803351909648205</v>
      </c>
      <c r="N431" s="28">
        <v>1</v>
      </c>
      <c r="O431" s="8">
        <v>288.40317834221798</v>
      </c>
      <c r="P431" s="9">
        <f t="shared" si="37"/>
        <v>288.39999999999998</v>
      </c>
      <c r="Q431" s="6">
        <f t="shared" si="38"/>
        <v>289.58563137342105</v>
      </c>
      <c r="R431" s="6">
        <f t="shared" si="39"/>
        <v>294.07420865970909</v>
      </c>
      <c r="S431" s="13">
        <f>R431*Index!$D$19</f>
        <v>361.33443132381541</v>
      </c>
      <c r="U431" s="8">
        <v>14.320067746816299</v>
      </c>
      <c r="V431" s="6">
        <f t="shared" si="40"/>
        <v>14.542028796891953</v>
      </c>
      <c r="W431" s="6">
        <f>V431*Index!$H$23</f>
        <v>15.660174479852973</v>
      </c>
      <c r="Y431" s="8">
        <v>376.99</v>
      </c>
      <c r="Z431" s="9">
        <f t="shared" si="41"/>
        <v>376.99</v>
      </c>
      <c r="AA431" s="27"/>
      <c r="AB431" s="42"/>
    </row>
    <row r="432" spans="1:28" x14ac:dyDescent="0.25">
      <c r="A432" s="2" t="s">
        <v>666</v>
      </c>
      <c r="B432" s="2" t="s">
        <v>0</v>
      </c>
      <c r="C432" s="2">
        <v>45</v>
      </c>
      <c r="D432" s="2" t="s">
        <v>225</v>
      </c>
      <c r="E432" s="2" t="s">
        <v>56</v>
      </c>
      <c r="F432" s="2" t="s">
        <v>40</v>
      </c>
      <c r="G432" s="38" t="s">
        <v>1552</v>
      </c>
      <c r="H432" s="29">
        <v>46.784382822205302</v>
      </c>
      <c r="I432" s="29">
        <v>68.8486716920129</v>
      </c>
      <c r="J432" s="29">
        <f t="shared" si="36"/>
        <v>73.240457491446591</v>
      </c>
      <c r="K432" s="8">
        <v>2.01896144887893</v>
      </c>
      <c r="L432" s="32">
        <v>1</v>
      </c>
      <c r="M432" s="28">
        <v>1.0379803665818901</v>
      </c>
      <c r="N432" s="28">
        <v>1</v>
      </c>
      <c r="O432" s="8">
        <v>242.325525501112</v>
      </c>
      <c r="P432" s="9">
        <f t="shared" si="37"/>
        <v>242.33</v>
      </c>
      <c r="Q432" s="6">
        <f t="shared" si="38"/>
        <v>243.31906015566656</v>
      </c>
      <c r="R432" s="6">
        <f t="shared" si="39"/>
        <v>247.09050558807942</v>
      </c>
      <c r="S432" s="13">
        <f>R432*Index!$D$19</f>
        <v>303.60468444037076</v>
      </c>
      <c r="U432" s="8">
        <v>10.450370159832</v>
      </c>
      <c r="V432" s="6">
        <f t="shared" si="40"/>
        <v>10.612350897309396</v>
      </c>
      <c r="W432" s="6">
        <f>V432*Index!$H$23</f>
        <v>11.428341190522826</v>
      </c>
      <c r="Y432" s="8">
        <v>315.02999999999997</v>
      </c>
      <c r="Z432" s="9">
        <f t="shared" si="41"/>
        <v>315.02999999999997</v>
      </c>
      <c r="AA432" s="27"/>
      <c r="AB432" s="42"/>
    </row>
    <row r="433" spans="1:28" x14ac:dyDescent="0.25">
      <c r="A433" s="2" t="s">
        <v>667</v>
      </c>
      <c r="B433" s="2" t="s">
        <v>0</v>
      </c>
      <c r="C433" s="2">
        <v>45</v>
      </c>
      <c r="D433" s="2" t="s">
        <v>60</v>
      </c>
      <c r="E433" s="2" t="s">
        <v>57</v>
      </c>
      <c r="F433" s="2" t="s">
        <v>40</v>
      </c>
      <c r="G433" s="38" t="s">
        <v>1552</v>
      </c>
      <c r="H433" s="29">
        <v>46.784382822205302</v>
      </c>
      <c r="I433" s="29">
        <v>29.8923873400676</v>
      </c>
      <c r="J433" s="29">
        <f t="shared" si="36"/>
        <v>30.037940779905554</v>
      </c>
      <c r="K433" s="8">
        <v>1.48291849520289</v>
      </c>
      <c r="L433" s="32">
        <v>0</v>
      </c>
      <c r="M433" s="28">
        <v>1.0018982729649399</v>
      </c>
      <c r="N433" s="28">
        <v>1</v>
      </c>
      <c r="O433" s="8">
        <v>113.921244514031</v>
      </c>
      <c r="P433" s="9">
        <f t="shared" si="37"/>
        <v>113.92</v>
      </c>
      <c r="Q433" s="6">
        <f t="shared" si="38"/>
        <v>114.38832161653853</v>
      </c>
      <c r="R433" s="6">
        <f t="shared" si="39"/>
        <v>116.16134060159489</v>
      </c>
      <c r="S433" s="13">
        <f>R433*Index!$D$19</f>
        <v>142.72959243650948</v>
      </c>
      <c r="U433" s="8">
        <v>7.6248090728667703</v>
      </c>
      <c r="V433" s="6">
        <f t="shared" si="40"/>
        <v>7.7429936134962061</v>
      </c>
      <c r="W433" s="6">
        <f>V433*Index!$H$23</f>
        <v>8.3383572318089367</v>
      </c>
      <c r="Y433" s="8">
        <v>151.07</v>
      </c>
      <c r="Z433" s="9">
        <f t="shared" si="41"/>
        <v>151.07</v>
      </c>
      <c r="AA433" s="27"/>
      <c r="AB433" s="42"/>
    </row>
    <row r="434" spans="1:28" x14ac:dyDescent="0.25">
      <c r="A434" s="2" t="s">
        <v>668</v>
      </c>
      <c r="B434" s="2" t="s">
        <v>0</v>
      </c>
      <c r="C434" s="2">
        <v>45</v>
      </c>
      <c r="D434" s="2" t="s">
        <v>61</v>
      </c>
      <c r="E434" s="2" t="s">
        <v>57</v>
      </c>
      <c r="F434" s="2" t="s">
        <v>40</v>
      </c>
      <c r="G434" s="38" t="s">
        <v>1552</v>
      </c>
      <c r="H434" s="29">
        <v>46.784382822205302</v>
      </c>
      <c r="I434" s="29">
        <v>45.661391839076899</v>
      </c>
      <c r="J434" s="29">
        <f t="shared" si="36"/>
        <v>47.458350946774914</v>
      </c>
      <c r="K434" s="8">
        <v>1.7720697395993601</v>
      </c>
      <c r="L434" s="32">
        <v>0</v>
      </c>
      <c r="M434" s="28">
        <v>1.01943797987828</v>
      </c>
      <c r="N434" s="28">
        <v>1</v>
      </c>
      <c r="O434" s="8">
        <v>167.00469668912899</v>
      </c>
      <c r="P434" s="9">
        <f t="shared" si="37"/>
        <v>167</v>
      </c>
      <c r="Q434" s="6">
        <f t="shared" si="38"/>
        <v>167.68941594555443</v>
      </c>
      <c r="R434" s="6">
        <f t="shared" si="39"/>
        <v>170.28860189271055</v>
      </c>
      <c r="S434" s="13">
        <f>R434*Index!$D$19</f>
        <v>209.23676172170383</v>
      </c>
      <c r="U434" s="8">
        <v>8.9974380784148593</v>
      </c>
      <c r="V434" s="6">
        <f t="shared" si="40"/>
        <v>9.1368983686302911</v>
      </c>
      <c r="W434" s="6">
        <f>V434*Index!$H$23</f>
        <v>9.8394401947557544</v>
      </c>
      <c r="Y434" s="8">
        <v>219.08</v>
      </c>
      <c r="Z434" s="9">
        <f t="shared" si="41"/>
        <v>219.08</v>
      </c>
      <c r="AA434" s="27"/>
      <c r="AB434" s="42"/>
    </row>
    <row r="435" spans="1:28" x14ac:dyDescent="0.25">
      <c r="A435" s="2" t="s">
        <v>669</v>
      </c>
      <c r="B435" s="2" t="s">
        <v>0</v>
      </c>
      <c r="C435" s="2">
        <v>45</v>
      </c>
      <c r="D435" s="2" t="s">
        <v>62</v>
      </c>
      <c r="E435" s="2" t="s">
        <v>57</v>
      </c>
      <c r="F435" s="2" t="s">
        <v>40</v>
      </c>
      <c r="G435" s="38" t="s">
        <v>1552</v>
      </c>
      <c r="H435" s="29">
        <v>46.784382822205302</v>
      </c>
      <c r="I435" s="29">
        <v>60.952108782937799</v>
      </c>
      <c r="J435" s="29">
        <f t="shared" si="36"/>
        <v>64.202728796941642</v>
      </c>
      <c r="K435" s="8">
        <v>1.8389836004909701</v>
      </c>
      <c r="L435" s="32">
        <v>0</v>
      </c>
      <c r="M435" s="28">
        <v>1.0301719497783299</v>
      </c>
      <c r="N435" s="28">
        <v>1</v>
      </c>
      <c r="O435" s="8">
        <v>204.103478133473</v>
      </c>
      <c r="P435" s="9">
        <f t="shared" si="37"/>
        <v>204.1</v>
      </c>
      <c r="Q435" s="6">
        <f t="shared" si="38"/>
        <v>204.94030239382025</v>
      </c>
      <c r="R435" s="6">
        <f t="shared" si="39"/>
        <v>208.11687708092447</v>
      </c>
      <c r="S435" s="13">
        <f>R435*Index!$D$19</f>
        <v>255.71706465405279</v>
      </c>
      <c r="U435" s="8">
        <v>9.9097566824443195</v>
      </c>
      <c r="V435" s="6">
        <f t="shared" si="40"/>
        <v>10.063357911022207</v>
      </c>
      <c r="W435" s="6">
        <f>V435*Index!$H$23</f>
        <v>10.837135790399397</v>
      </c>
      <c r="Y435" s="8">
        <v>266.55</v>
      </c>
      <c r="Z435" s="9">
        <f t="shared" si="41"/>
        <v>266.55</v>
      </c>
      <c r="AA435" s="27"/>
      <c r="AB435" s="42"/>
    </row>
    <row r="436" spans="1:28" x14ac:dyDescent="0.25">
      <c r="A436" s="2" t="s">
        <v>670</v>
      </c>
      <c r="B436" s="2" t="s">
        <v>0</v>
      </c>
      <c r="C436" s="2">
        <v>45</v>
      </c>
      <c r="D436" s="2" t="s">
        <v>63</v>
      </c>
      <c r="E436" s="2" t="s">
        <v>57</v>
      </c>
      <c r="F436" s="2" t="s">
        <v>40</v>
      </c>
      <c r="G436" s="38" t="s">
        <v>1552</v>
      </c>
      <c r="H436" s="29">
        <v>46.784382822205302</v>
      </c>
      <c r="I436" s="29">
        <v>79.090186668273105</v>
      </c>
      <c r="J436" s="29">
        <f t="shared" si="36"/>
        <v>85.42171766357491</v>
      </c>
      <c r="K436" s="8">
        <v>1.8344606200168601</v>
      </c>
      <c r="L436" s="32">
        <v>0</v>
      </c>
      <c r="M436" s="28">
        <v>1.05030031896777</v>
      </c>
      <c r="N436" s="28">
        <v>1</v>
      </c>
      <c r="O436" s="8">
        <v>242.52688506715501</v>
      </c>
      <c r="P436" s="9">
        <f t="shared" si="37"/>
        <v>242.53</v>
      </c>
      <c r="Q436" s="6">
        <f t="shared" si="38"/>
        <v>243.52124529593033</v>
      </c>
      <c r="R436" s="6">
        <f t="shared" si="39"/>
        <v>247.29582459801728</v>
      </c>
      <c r="S436" s="13">
        <f>R436*Index!$D$19</f>
        <v>303.85696371380305</v>
      </c>
      <c r="U436" s="8">
        <v>9.9106333011429992</v>
      </c>
      <c r="V436" s="6">
        <f t="shared" si="40"/>
        <v>10.064248117310717</v>
      </c>
      <c r="W436" s="6">
        <f>V436*Index!$H$23</f>
        <v>10.83809444520581</v>
      </c>
      <c r="Y436" s="8">
        <v>314.7</v>
      </c>
      <c r="Z436" s="9">
        <f t="shared" si="41"/>
        <v>314.7</v>
      </c>
      <c r="AA436" s="27"/>
      <c r="AB436" s="42"/>
    </row>
    <row r="437" spans="1:28" x14ac:dyDescent="0.25">
      <c r="A437" s="2" t="s">
        <v>671</v>
      </c>
      <c r="B437" s="2" t="s">
        <v>0</v>
      </c>
      <c r="C437" s="2">
        <v>45</v>
      </c>
      <c r="D437" s="2" t="s">
        <v>1558</v>
      </c>
      <c r="E437" s="2" t="s">
        <v>57</v>
      </c>
      <c r="F437" s="2" t="s">
        <v>40</v>
      </c>
      <c r="G437" s="38" t="s">
        <v>1552</v>
      </c>
      <c r="H437" s="29">
        <v>46.784382822205302</v>
      </c>
      <c r="I437" s="29">
        <v>97.399126217058594</v>
      </c>
      <c r="J437" s="29">
        <f t="shared" si="36"/>
        <v>100.30375701874003</v>
      </c>
      <c r="K437" s="8">
        <v>1.85145447937592</v>
      </c>
      <c r="L437" s="32">
        <v>0</v>
      </c>
      <c r="M437" s="28">
        <v>1.0201453746065401</v>
      </c>
      <c r="N437" s="28">
        <v>1</v>
      </c>
      <c r="O437" s="8">
        <v>272.32699537158999</v>
      </c>
      <c r="P437" s="9">
        <f t="shared" si="37"/>
        <v>272.33</v>
      </c>
      <c r="Q437" s="6">
        <f t="shared" si="38"/>
        <v>273.44353605261352</v>
      </c>
      <c r="R437" s="6">
        <f t="shared" si="39"/>
        <v>277.68191086142906</v>
      </c>
      <c r="S437" s="13">
        <f>R437*Index!$D$19</f>
        <v>341.19291116117472</v>
      </c>
      <c r="U437" s="8">
        <v>11.5944138804975</v>
      </c>
      <c r="V437" s="6">
        <f t="shared" si="40"/>
        <v>11.774127295645211</v>
      </c>
      <c r="W437" s="6">
        <f>V437*Index!$H$23</f>
        <v>12.67944730223693</v>
      </c>
      <c r="Y437" s="8">
        <v>353.87</v>
      </c>
      <c r="Z437" s="9">
        <f t="shared" si="41"/>
        <v>353.87</v>
      </c>
      <c r="AA437" s="27"/>
      <c r="AB437" s="42"/>
    </row>
    <row r="438" spans="1:28" x14ac:dyDescent="0.25">
      <c r="A438" s="2" t="s">
        <v>672</v>
      </c>
      <c r="B438" s="2" t="s">
        <v>0</v>
      </c>
      <c r="C438" s="2">
        <v>45</v>
      </c>
      <c r="D438" s="2" t="s">
        <v>1559</v>
      </c>
      <c r="E438" s="2" t="s">
        <v>57</v>
      </c>
      <c r="F438" s="2" t="s">
        <v>218</v>
      </c>
      <c r="G438" s="38" t="s">
        <v>1552</v>
      </c>
      <c r="H438" s="29">
        <v>46.784382822205302</v>
      </c>
      <c r="I438" s="29">
        <v>119.233300589774</v>
      </c>
      <c r="J438" s="29">
        <f t="shared" si="36"/>
        <v>119.6468128788329</v>
      </c>
      <c r="K438" s="8">
        <v>1.8569099782944101</v>
      </c>
      <c r="L438" s="32">
        <v>0</v>
      </c>
      <c r="M438" s="28">
        <v>1.0024907725524199</v>
      </c>
      <c r="N438" s="28">
        <v>1</v>
      </c>
      <c r="O438" s="8">
        <v>309.047747996726</v>
      </c>
      <c r="P438" s="9">
        <f t="shared" si="37"/>
        <v>309.05</v>
      </c>
      <c r="Q438" s="6">
        <f t="shared" si="38"/>
        <v>310.31484376351256</v>
      </c>
      <c r="R438" s="6">
        <f t="shared" si="39"/>
        <v>315.12472384184701</v>
      </c>
      <c r="S438" s="13">
        <f>R438*Index!$D$19</f>
        <v>387.19958953363596</v>
      </c>
      <c r="U438" s="8">
        <v>13.2488048533253</v>
      </c>
      <c r="V438" s="6">
        <f t="shared" si="40"/>
        <v>13.454161328551843</v>
      </c>
      <c r="W438" s="6">
        <f>V438*Index!$H$23</f>
        <v>14.488660201955023</v>
      </c>
      <c r="Y438" s="8">
        <v>401.69</v>
      </c>
      <c r="Z438" s="9">
        <f t="shared" si="41"/>
        <v>401.69</v>
      </c>
      <c r="AA438" s="27"/>
      <c r="AB438" s="42"/>
    </row>
    <row r="439" spans="1:28" x14ac:dyDescent="0.25">
      <c r="A439" s="2" t="s">
        <v>673</v>
      </c>
      <c r="B439" s="2" t="s">
        <v>0</v>
      </c>
      <c r="C439" s="2">
        <v>45</v>
      </c>
      <c r="D439" s="2" t="s">
        <v>1550</v>
      </c>
      <c r="E439" s="2" t="s">
        <v>57</v>
      </c>
      <c r="F439" s="2" t="s">
        <v>218</v>
      </c>
      <c r="G439" s="38" t="s">
        <v>1552</v>
      </c>
      <c r="H439" s="29">
        <v>46.784382822205302</v>
      </c>
      <c r="I439" s="29">
        <v>98.256678997951497</v>
      </c>
      <c r="J439" s="29">
        <f t="shared" si="36"/>
        <v>93.620226665051504</v>
      </c>
      <c r="K439" s="8">
        <v>1.7611774327483201</v>
      </c>
      <c r="L439" s="32">
        <v>0</v>
      </c>
      <c r="M439" s="28">
        <v>0.96803351909648205</v>
      </c>
      <c r="N439" s="28">
        <v>1</v>
      </c>
      <c r="O439" s="8">
        <v>247.27742968279699</v>
      </c>
      <c r="P439" s="9">
        <f t="shared" si="37"/>
        <v>247.28</v>
      </c>
      <c r="Q439" s="6">
        <f t="shared" si="38"/>
        <v>248.29126714449646</v>
      </c>
      <c r="R439" s="6">
        <f t="shared" si="39"/>
        <v>252.13978178523618</v>
      </c>
      <c r="S439" s="13">
        <f>R439*Index!$D$19</f>
        <v>309.80882370036181</v>
      </c>
      <c r="U439" s="8">
        <v>12.6668247098264</v>
      </c>
      <c r="V439" s="6">
        <f t="shared" si="40"/>
        <v>12.86316049282871</v>
      </c>
      <c r="W439" s="6">
        <f>V439*Index!$H$23</f>
        <v>13.852216942597616</v>
      </c>
      <c r="Y439" s="8">
        <v>323.66000000000003</v>
      </c>
      <c r="Z439" s="9">
        <f t="shared" si="41"/>
        <v>323.66000000000003</v>
      </c>
      <c r="AA439" s="27"/>
      <c r="AB439" s="42"/>
    </row>
    <row r="440" spans="1:28" x14ac:dyDescent="0.25">
      <c r="A440" s="2" t="s">
        <v>674</v>
      </c>
      <c r="B440" s="2" t="s">
        <v>0</v>
      </c>
      <c r="C440" s="2">
        <v>45</v>
      </c>
      <c r="D440" s="2" t="s">
        <v>225</v>
      </c>
      <c r="E440" s="2" t="s">
        <v>57</v>
      </c>
      <c r="F440" s="2" t="s">
        <v>40</v>
      </c>
      <c r="G440" s="38" t="s">
        <v>1552</v>
      </c>
      <c r="H440" s="29">
        <v>46.784382822205302</v>
      </c>
      <c r="I440" s="29">
        <v>71.334675956050305</v>
      </c>
      <c r="J440" s="29">
        <f t="shared" si="36"/>
        <v>75.820881108756268</v>
      </c>
      <c r="K440" s="8">
        <v>2.0746636389816202</v>
      </c>
      <c r="L440" s="32">
        <v>1</v>
      </c>
      <c r="M440" s="28">
        <v>1.0379803665818901</v>
      </c>
      <c r="N440" s="28">
        <v>1</v>
      </c>
      <c r="O440" s="8">
        <v>254.36468302531</v>
      </c>
      <c r="P440" s="9">
        <f t="shared" si="37"/>
        <v>254.36</v>
      </c>
      <c r="Q440" s="6">
        <f t="shared" si="38"/>
        <v>255.40757822571376</v>
      </c>
      <c r="R440" s="6">
        <f t="shared" si="39"/>
        <v>259.36639568821232</v>
      </c>
      <c r="S440" s="13">
        <f>R440*Index!$D$19</f>
        <v>318.68829815998799</v>
      </c>
      <c r="U440" s="8">
        <v>11.7817671776432</v>
      </c>
      <c r="V440" s="6">
        <f t="shared" si="40"/>
        <v>11.964384568896671</v>
      </c>
      <c r="W440" s="6">
        <f>V440*Index!$H$23</f>
        <v>12.88433357613949</v>
      </c>
      <c r="Y440" s="8">
        <v>331.57</v>
      </c>
      <c r="Z440" s="9">
        <f t="shared" si="41"/>
        <v>331.57</v>
      </c>
      <c r="AA440" s="27"/>
      <c r="AB440" s="42"/>
    </row>
    <row r="441" spans="1:28" x14ac:dyDescent="0.25">
      <c r="A441" s="2" t="s">
        <v>675</v>
      </c>
      <c r="B441" s="2" t="s">
        <v>0</v>
      </c>
      <c r="C441" s="2">
        <v>45</v>
      </c>
      <c r="D441" s="2" t="s">
        <v>60</v>
      </c>
      <c r="E441" s="2" t="s">
        <v>58</v>
      </c>
      <c r="F441" s="2" t="s">
        <v>40</v>
      </c>
      <c r="G441" s="38" t="s">
        <v>1552</v>
      </c>
      <c r="H441" s="29">
        <v>46.784382822205302</v>
      </c>
      <c r="I441" s="29">
        <v>28.010317981624301</v>
      </c>
      <c r="J441" s="29">
        <f t="shared" si="36"/>
        <v>28.15229874008098</v>
      </c>
      <c r="K441" s="8">
        <v>1.75144670638897</v>
      </c>
      <c r="L441" s="32">
        <v>0</v>
      </c>
      <c r="M441" s="28">
        <v>1.0018982729649399</v>
      </c>
      <c r="N441" s="28">
        <v>1</v>
      </c>
      <c r="O441" s="8">
        <v>131.24760410998499</v>
      </c>
      <c r="P441" s="9">
        <f t="shared" si="37"/>
        <v>131.25</v>
      </c>
      <c r="Q441" s="6">
        <f t="shared" si="38"/>
        <v>131.78571928683593</v>
      </c>
      <c r="R441" s="6">
        <f t="shared" si="39"/>
        <v>133.82839793578191</v>
      </c>
      <c r="S441" s="13">
        <f>R441*Index!$D$19</f>
        <v>164.43743327065991</v>
      </c>
      <c r="U441" s="8">
        <v>7.8125842545310098</v>
      </c>
      <c r="V441" s="6">
        <f t="shared" si="40"/>
        <v>7.9336793104762409</v>
      </c>
      <c r="W441" s="6">
        <f>V441*Index!$H$23</f>
        <v>8.5437048712083268</v>
      </c>
      <c r="Y441" s="8">
        <v>172.98</v>
      </c>
      <c r="Z441" s="9">
        <f t="shared" si="41"/>
        <v>172.98</v>
      </c>
      <c r="AA441" s="27"/>
      <c r="AB441" s="42"/>
    </row>
    <row r="442" spans="1:28" x14ac:dyDescent="0.25">
      <c r="A442" s="2" t="s">
        <v>676</v>
      </c>
      <c r="B442" s="2" t="s">
        <v>0</v>
      </c>
      <c r="C442" s="2">
        <v>45</v>
      </c>
      <c r="D442" s="2" t="s">
        <v>61</v>
      </c>
      <c r="E442" s="2" t="s">
        <v>58</v>
      </c>
      <c r="F442" s="2" t="s">
        <v>40</v>
      </c>
      <c r="G442" s="38" t="s">
        <v>1552</v>
      </c>
      <c r="H442" s="29">
        <v>46.784382822205302</v>
      </c>
      <c r="I442" s="29">
        <v>42.737498582153499</v>
      </c>
      <c r="J442" s="29">
        <f t="shared" si="36"/>
        <v>44.477623111557193</v>
      </c>
      <c r="K442" s="8">
        <v>2.0578318235603001</v>
      </c>
      <c r="L442" s="32">
        <v>0</v>
      </c>
      <c r="M442" s="28">
        <v>1.01943797987828</v>
      </c>
      <c r="N442" s="28">
        <v>1</v>
      </c>
      <c r="O442" s="8">
        <v>187.801860092445</v>
      </c>
      <c r="P442" s="9">
        <f t="shared" si="37"/>
        <v>187.8</v>
      </c>
      <c r="Q442" s="6">
        <f t="shared" si="38"/>
        <v>188.57184771882402</v>
      </c>
      <c r="R442" s="6">
        <f t="shared" si="39"/>
        <v>191.49471135846579</v>
      </c>
      <c r="S442" s="13">
        <f>R442*Index!$D$19</f>
        <v>235.293101511998</v>
      </c>
      <c r="U442" s="8">
        <v>8.7077975494848392</v>
      </c>
      <c r="V442" s="6">
        <f t="shared" si="40"/>
        <v>8.8427684115018543</v>
      </c>
      <c r="W442" s="6">
        <f>V442*Index!$H$23</f>
        <v>9.5226944013924886</v>
      </c>
      <c r="Y442" s="8">
        <v>244.82</v>
      </c>
      <c r="Z442" s="9">
        <f t="shared" si="41"/>
        <v>244.82</v>
      </c>
      <c r="AA442" s="27"/>
      <c r="AB442" s="42"/>
    </row>
    <row r="443" spans="1:28" x14ac:dyDescent="0.25">
      <c r="A443" s="2" t="s">
        <v>677</v>
      </c>
      <c r="B443" s="2" t="s">
        <v>0</v>
      </c>
      <c r="C443" s="2">
        <v>45</v>
      </c>
      <c r="D443" s="2" t="s">
        <v>62</v>
      </c>
      <c r="E443" s="2" t="s">
        <v>58</v>
      </c>
      <c r="F443" s="2" t="s">
        <v>40</v>
      </c>
      <c r="G443" s="38" t="s">
        <v>1552</v>
      </c>
      <c r="H443" s="29">
        <v>46.784382822205302</v>
      </c>
      <c r="I443" s="29">
        <v>56.974726870518701</v>
      </c>
      <c r="J443" s="29">
        <f t="shared" si="36"/>
        <v>60.105341517211784</v>
      </c>
      <c r="K443" s="8">
        <v>2.0629829288416199</v>
      </c>
      <c r="L443" s="32">
        <v>0</v>
      </c>
      <c r="M443" s="28">
        <v>1.0301719497783299</v>
      </c>
      <c r="N443" s="28">
        <v>1</v>
      </c>
      <c r="O443" s="8">
        <v>220.51167658080499</v>
      </c>
      <c r="P443" s="9">
        <f t="shared" si="37"/>
        <v>220.51</v>
      </c>
      <c r="Q443" s="6">
        <f t="shared" si="38"/>
        <v>221.41577445478629</v>
      </c>
      <c r="R443" s="6">
        <f t="shared" si="39"/>
        <v>224.84771895883549</v>
      </c>
      <c r="S443" s="13">
        <f>R443*Index!$D$19</f>
        <v>276.27456020280113</v>
      </c>
      <c r="U443" s="8">
        <v>9.5794347970278402</v>
      </c>
      <c r="V443" s="6">
        <f t="shared" si="40"/>
        <v>9.7279160363817727</v>
      </c>
      <c r="W443" s="6">
        <f>V443*Index!$H$23</f>
        <v>10.475901580366688</v>
      </c>
      <c r="Y443" s="8">
        <v>286.75</v>
      </c>
      <c r="Z443" s="9">
        <f t="shared" si="41"/>
        <v>286.75</v>
      </c>
      <c r="AA443" s="27"/>
      <c r="AB443" s="42"/>
    </row>
    <row r="444" spans="1:28" x14ac:dyDescent="0.25">
      <c r="A444" s="2" t="s">
        <v>678</v>
      </c>
      <c r="B444" s="2" t="s">
        <v>0</v>
      </c>
      <c r="C444" s="2">
        <v>45</v>
      </c>
      <c r="D444" s="2" t="s">
        <v>63</v>
      </c>
      <c r="E444" s="2" t="s">
        <v>58</v>
      </c>
      <c r="F444" s="2" t="s">
        <v>40</v>
      </c>
      <c r="G444" s="38" t="s">
        <v>1552</v>
      </c>
      <c r="H444" s="29">
        <v>46.784382822205302</v>
      </c>
      <c r="I444" s="29">
        <v>73.854852977220403</v>
      </c>
      <c r="J444" s="29">
        <f t="shared" si="36"/>
        <v>79.923045017959538</v>
      </c>
      <c r="K444" s="8">
        <v>1.99640340970764</v>
      </c>
      <c r="L444" s="32">
        <v>0</v>
      </c>
      <c r="M444" s="28">
        <v>1.05030031896777</v>
      </c>
      <c r="N444" s="28">
        <v>1</v>
      </c>
      <c r="O444" s="8">
        <v>252.959140975389</v>
      </c>
      <c r="P444" s="9">
        <f t="shared" si="37"/>
        <v>252.96</v>
      </c>
      <c r="Q444" s="6">
        <f t="shared" si="38"/>
        <v>253.99627345338808</v>
      </c>
      <c r="R444" s="6">
        <f t="shared" si="39"/>
        <v>257.93321569191562</v>
      </c>
      <c r="S444" s="13">
        <f>R444*Index!$D$19</f>
        <v>316.92732333221659</v>
      </c>
      <c r="U444" s="8">
        <v>9.5879419468358993</v>
      </c>
      <c r="V444" s="6">
        <f t="shared" si="40"/>
        <v>9.7365550470118567</v>
      </c>
      <c r="W444" s="6">
        <f>V444*Index!$H$23</f>
        <v>10.485204849923502</v>
      </c>
      <c r="Y444" s="8">
        <v>327.41000000000003</v>
      </c>
      <c r="Z444" s="9">
        <f t="shared" si="41"/>
        <v>327.41000000000003</v>
      </c>
      <c r="AA444" s="27"/>
      <c r="AB444" s="42"/>
    </row>
    <row r="445" spans="1:28" x14ac:dyDescent="0.25">
      <c r="A445" s="2" t="s">
        <v>679</v>
      </c>
      <c r="B445" s="2" t="s">
        <v>0</v>
      </c>
      <c r="C445" s="2">
        <v>45</v>
      </c>
      <c r="D445" s="2" t="s">
        <v>1558</v>
      </c>
      <c r="E445" s="2" t="s">
        <v>58</v>
      </c>
      <c r="F445" s="2" t="s">
        <v>40</v>
      </c>
      <c r="G445" s="38" t="s">
        <v>1552</v>
      </c>
      <c r="H445" s="29">
        <v>46.784382822205302</v>
      </c>
      <c r="I445" s="29">
        <v>90.840908568522295</v>
      </c>
      <c r="J445" s="29">
        <f t="shared" si="36"/>
        <v>93.613421618922743</v>
      </c>
      <c r="K445" s="8">
        <v>2.00321240878153</v>
      </c>
      <c r="L445" s="32">
        <v>0</v>
      </c>
      <c r="M445" s="28">
        <v>1.0201453746065401</v>
      </c>
      <c r="N445" s="28">
        <v>1</v>
      </c>
      <c r="O445" s="8">
        <v>281.24662402215</v>
      </c>
      <c r="P445" s="9">
        <f t="shared" si="37"/>
        <v>281.25</v>
      </c>
      <c r="Q445" s="6">
        <f t="shared" si="38"/>
        <v>282.39973518064079</v>
      </c>
      <c r="R445" s="6">
        <f t="shared" si="39"/>
        <v>286.77693107594075</v>
      </c>
      <c r="S445" s="13">
        <f>R445*Index!$D$19</f>
        <v>352.36813108973365</v>
      </c>
      <c r="U445" s="8">
        <v>11.330709273827001</v>
      </c>
      <c r="V445" s="6">
        <f t="shared" si="40"/>
        <v>11.50633526757132</v>
      </c>
      <c r="W445" s="6">
        <f>V445*Index!$H$23</f>
        <v>12.391064577754419</v>
      </c>
      <c r="Y445" s="8">
        <v>364.76</v>
      </c>
      <c r="Z445" s="9">
        <f t="shared" si="41"/>
        <v>364.76</v>
      </c>
      <c r="AA445" s="27"/>
      <c r="AB445" s="42"/>
    </row>
    <row r="446" spans="1:28" x14ac:dyDescent="0.25">
      <c r="A446" s="2" t="s">
        <v>680</v>
      </c>
      <c r="B446" s="2" t="s">
        <v>0</v>
      </c>
      <c r="C446" s="2">
        <v>45</v>
      </c>
      <c r="D446" s="2" t="s">
        <v>1559</v>
      </c>
      <c r="E446" s="2" t="s">
        <v>58</v>
      </c>
      <c r="F446" s="2" t="s">
        <v>218</v>
      </c>
      <c r="G446" s="38" t="s">
        <v>1552</v>
      </c>
      <c r="H446" s="29">
        <v>46.784382822205302</v>
      </c>
      <c r="I446" s="29">
        <v>111.60137502245399</v>
      </c>
      <c r="J446" s="29">
        <f t="shared" si="36"/>
        <v>111.99587792078769</v>
      </c>
      <c r="K446" s="8">
        <v>2.1055805790753501</v>
      </c>
      <c r="L446" s="32">
        <v>0</v>
      </c>
      <c r="M446" s="28">
        <v>1.0024907725524199</v>
      </c>
      <c r="N446" s="28">
        <v>1</v>
      </c>
      <c r="O446" s="8">
        <v>334.324633360966</v>
      </c>
      <c r="P446" s="9">
        <f t="shared" si="37"/>
        <v>334.32</v>
      </c>
      <c r="Q446" s="6">
        <f t="shared" si="38"/>
        <v>335.69536435774597</v>
      </c>
      <c r="R446" s="6">
        <f t="shared" si="39"/>
        <v>340.89864250529104</v>
      </c>
      <c r="S446" s="13">
        <f>R446*Index!$D$19</f>
        <v>418.86848115690123</v>
      </c>
      <c r="U446" s="8">
        <v>20.858378581786599</v>
      </c>
      <c r="V446" s="6">
        <f t="shared" si="40"/>
        <v>21.181683449804293</v>
      </c>
      <c r="W446" s="6">
        <f>V446*Index!$H$23</f>
        <v>22.810356328811899</v>
      </c>
      <c r="Y446" s="8">
        <v>441.68</v>
      </c>
      <c r="Z446" s="9">
        <f t="shared" si="41"/>
        <v>441.68</v>
      </c>
      <c r="AA446" s="27"/>
      <c r="AB446" s="42"/>
    </row>
    <row r="447" spans="1:28" x14ac:dyDescent="0.25">
      <c r="A447" s="2" t="s">
        <v>681</v>
      </c>
      <c r="B447" s="2" t="s">
        <v>0</v>
      </c>
      <c r="C447" s="2">
        <v>45</v>
      </c>
      <c r="D447" s="2" t="s">
        <v>1550</v>
      </c>
      <c r="E447" s="2" t="s">
        <v>58</v>
      </c>
      <c r="F447" s="2" t="s">
        <v>218</v>
      </c>
      <c r="G447" s="38" t="s">
        <v>1552</v>
      </c>
      <c r="H447" s="29">
        <v>46.784382822205302</v>
      </c>
      <c r="I447" s="29">
        <v>91.926050755801697</v>
      </c>
      <c r="J447" s="29">
        <f t="shared" si="36"/>
        <v>87.491966329711616</v>
      </c>
      <c r="K447" s="8">
        <v>2.2509742251575999</v>
      </c>
      <c r="L447" s="32">
        <v>0</v>
      </c>
      <c r="M447" s="28">
        <v>0.96803351909648205</v>
      </c>
      <c r="N447" s="28">
        <v>1</v>
      </c>
      <c r="O447" s="8">
        <v>302.25260098922701</v>
      </c>
      <c r="P447" s="9">
        <f t="shared" si="37"/>
        <v>302.25</v>
      </c>
      <c r="Q447" s="6">
        <f t="shared" si="38"/>
        <v>303.49183665328286</v>
      </c>
      <c r="R447" s="6">
        <f t="shared" si="39"/>
        <v>308.19596012140875</v>
      </c>
      <c r="S447" s="13">
        <f>R447*Index!$D$19</f>
        <v>378.68608911443152</v>
      </c>
      <c r="U447" s="8">
        <v>12.3956660284238</v>
      </c>
      <c r="V447" s="6">
        <f t="shared" si="40"/>
        <v>12.58779885186437</v>
      </c>
      <c r="W447" s="6">
        <f>V447*Index!$H$23</f>
        <v>13.555682572958503</v>
      </c>
      <c r="Y447" s="8">
        <v>392.24</v>
      </c>
      <c r="Z447" s="9">
        <f t="shared" si="41"/>
        <v>392.24</v>
      </c>
      <c r="AA447" s="27"/>
      <c r="AB447" s="42"/>
    </row>
    <row r="448" spans="1:28" x14ac:dyDescent="0.25">
      <c r="A448" s="2" t="s">
        <v>682</v>
      </c>
      <c r="B448" s="2" t="s">
        <v>0</v>
      </c>
      <c r="C448" s="2">
        <v>45</v>
      </c>
      <c r="D448" s="2" t="s">
        <v>225</v>
      </c>
      <c r="E448" s="2" t="s">
        <v>58</v>
      </c>
      <c r="F448" s="2" t="s">
        <v>40</v>
      </c>
      <c r="G448" s="38" t="s">
        <v>1552</v>
      </c>
      <c r="H448" s="29">
        <v>46.784382822205302</v>
      </c>
      <c r="I448" s="29">
        <v>66.923679854121204</v>
      </c>
      <c r="J448" s="29">
        <f t="shared" si="36"/>
        <v>71.242353757884615</v>
      </c>
      <c r="K448" s="8">
        <v>2.3555020474448698</v>
      </c>
      <c r="L448" s="32">
        <v>1</v>
      </c>
      <c r="M448" s="28">
        <v>1.0379803665818901</v>
      </c>
      <c r="N448" s="28">
        <v>1</v>
      </c>
      <c r="O448" s="8">
        <v>278.01221966763802</v>
      </c>
      <c r="P448" s="9">
        <f t="shared" si="37"/>
        <v>278.01</v>
      </c>
      <c r="Q448" s="6">
        <f t="shared" si="38"/>
        <v>279.15206976827534</v>
      </c>
      <c r="R448" s="6">
        <f t="shared" si="39"/>
        <v>283.4789268496836</v>
      </c>
      <c r="S448" s="13">
        <f>R448*Index!$D$19</f>
        <v>348.31581216306051</v>
      </c>
      <c r="U448" s="8">
        <v>11.2498175663765</v>
      </c>
      <c r="V448" s="6">
        <f t="shared" si="40"/>
        <v>11.424189738655336</v>
      </c>
      <c r="W448" s="6">
        <f>V448*Index!$H$23</f>
        <v>12.302602827779131</v>
      </c>
      <c r="Y448" s="8">
        <v>360.62</v>
      </c>
      <c r="Z448" s="9">
        <f t="shared" si="41"/>
        <v>360.62</v>
      </c>
      <c r="AA448" s="27"/>
      <c r="AB448" s="42"/>
    </row>
    <row r="449" spans="1:28" x14ac:dyDescent="0.25">
      <c r="A449" s="2" t="s">
        <v>683</v>
      </c>
      <c r="B449" s="2" t="s">
        <v>0</v>
      </c>
      <c r="C449" s="2">
        <v>45</v>
      </c>
      <c r="D449" s="2" t="s">
        <v>60</v>
      </c>
      <c r="E449" s="2" t="s">
        <v>59</v>
      </c>
      <c r="F449" s="2" t="s">
        <v>40</v>
      </c>
      <c r="G449" s="38" t="s">
        <v>1552</v>
      </c>
      <c r="H449" s="29">
        <v>46.784382822205302</v>
      </c>
      <c r="I449" s="29">
        <v>25.9622396963947</v>
      </c>
      <c r="J449" s="29">
        <f t="shared" si="36"/>
        <v>26.100332643212454</v>
      </c>
      <c r="K449" s="8">
        <v>1.26336143529088</v>
      </c>
      <c r="L449" s="32">
        <v>1</v>
      </c>
      <c r="M449" s="28">
        <v>1.0018982729649399</v>
      </c>
      <c r="N449" s="28">
        <v>1</v>
      </c>
      <c r="O449" s="8">
        <v>92.079738741157399</v>
      </c>
      <c r="P449" s="9">
        <f t="shared" si="37"/>
        <v>92.08</v>
      </c>
      <c r="Q449" s="6">
        <f t="shared" si="38"/>
        <v>92.457265669996147</v>
      </c>
      <c r="R449" s="6">
        <f t="shared" si="39"/>
        <v>93.890353287881098</v>
      </c>
      <c r="S449" s="13">
        <f>R449*Index!$D$19</f>
        <v>115.36481749518619</v>
      </c>
      <c r="U449" s="8">
        <v>7.6005277256981101</v>
      </c>
      <c r="V449" s="6">
        <f t="shared" si="40"/>
        <v>7.7183359054464313</v>
      </c>
      <c r="W449" s="6">
        <f>V449*Index!$H$23</f>
        <v>8.311803577176148</v>
      </c>
      <c r="Y449" s="8">
        <v>123.68</v>
      </c>
      <c r="Z449" s="9">
        <f t="shared" si="41"/>
        <v>123.68</v>
      </c>
      <c r="AA449" s="27"/>
      <c r="AB449" s="42"/>
    </row>
    <row r="450" spans="1:28" x14ac:dyDescent="0.25">
      <c r="A450" s="2" t="s">
        <v>684</v>
      </c>
      <c r="B450" s="2" t="s">
        <v>0</v>
      </c>
      <c r="C450" s="2">
        <v>45</v>
      </c>
      <c r="D450" s="2" t="s">
        <v>61</v>
      </c>
      <c r="E450" s="2" t="s">
        <v>59</v>
      </c>
      <c r="F450" s="2" t="s">
        <v>40</v>
      </c>
      <c r="G450" s="38" t="s">
        <v>1552</v>
      </c>
      <c r="H450" s="29">
        <v>46.784382822205302</v>
      </c>
      <c r="I450" s="29">
        <v>39.651723629151498</v>
      </c>
      <c r="J450" s="29">
        <f t="shared" si="36"/>
        <v>41.331866927109843</v>
      </c>
      <c r="K450" s="8">
        <v>1.5217772529945199</v>
      </c>
      <c r="L450" s="32">
        <v>0</v>
      </c>
      <c r="M450" s="28">
        <v>1.01943797987828</v>
      </c>
      <c r="N450" s="28">
        <v>1</v>
      </c>
      <c r="O450" s="8">
        <v>134.093304487692</v>
      </c>
      <c r="P450" s="9">
        <f t="shared" si="37"/>
        <v>134.09</v>
      </c>
      <c r="Q450" s="6">
        <f t="shared" si="38"/>
        <v>134.64308703609154</v>
      </c>
      <c r="R450" s="6">
        <f t="shared" si="39"/>
        <v>136.73005488515096</v>
      </c>
      <c r="S450" s="13">
        <f>R450*Index!$D$19</f>
        <v>168.0027529512794</v>
      </c>
      <c r="U450" s="8">
        <v>9.0636870745107707</v>
      </c>
      <c r="V450" s="6">
        <f t="shared" si="40"/>
        <v>9.2041742241656888</v>
      </c>
      <c r="W450" s="6">
        <f>V450*Index!$H$23</f>
        <v>9.9118889328706778</v>
      </c>
      <c r="Y450" s="8">
        <v>177.91</v>
      </c>
      <c r="Z450" s="9">
        <f t="shared" si="41"/>
        <v>177.91</v>
      </c>
      <c r="AA450" s="27"/>
      <c r="AB450" s="42"/>
    </row>
    <row r="451" spans="1:28" x14ac:dyDescent="0.25">
      <c r="A451" s="2" t="s">
        <v>685</v>
      </c>
      <c r="B451" s="2" t="s">
        <v>0</v>
      </c>
      <c r="C451" s="2">
        <v>45</v>
      </c>
      <c r="D451" s="2" t="s">
        <v>62</v>
      </c>
      <c r="E451" s="2" t="s">
        <v>59</v>
      </c>
      <c r="F451" s="2" t="s">
        <v>40</v>
      </c>
      <c r="G451" s="38" t="s">
        <v>1552</v>
      </c>
      <c r="H451" s="29">
        <v>46.784382822205302</v>
      </c>
      <c r="I451" s="29">
        <v>52.920438838096899</v>
      </c>
      <c r="J451" s="29">
        <f t="shared" ref="J451:J514" si="42">(H451+I451)*M451*N451-H451</f>
        <v>55.928727709888875</v>
      </c>
      <c r="K451" s="8">
        <v>1.6008509563523601</v>
      </c>
      <c r="L451" s="32">
        <v>0</v>
      </c>
      <c r="M451" s="28">
        <v>1.0301719497783299</v>
      </c>
      <c r="N451" s="28">
        <v>1</v>
      </c>
      <c r="O451" s="8">
        <v>164.428381225229</v>
      </c>
      <c r="P451" s="9">
        <f t="shared" ref="P451:P514" si="43">ROUND(K451*SUM(H451:I451)*M451*$N451,2)</f>
        <v>164.43</v>
      </c>
      <c r="Q451" s="6">
        <f t="shared" ref="Q451:Q514" si="44">O451*(1.0041)</f>
        <v>165.10253758825243</v>
      </c>
      <c r="R451" s="6">
        <f t="shared" ref="R451:R514" si="45">Q451*(1.0155)</f>
        <v>167.66162692087036</v>
      </c>
      <c r="S451" s="13">
        <f>R451*Index!$D$19</f>
        <v>206.00894887855117</v>
      </c>
      <c r="U451" s="8">
        <v>9.3949425335980106</v>
      </c>
      <c r="V451" s="6">
        <f t="shared" ref="V451:V514" si="46">U451*(1.0155)</f>
        <v>9.5405641428687797</v>
      </c>
      <c r="W451" s="6">
        <f>V451*Index!$H$23</f>
        <v>10.274144082666549</v>
      </c>
      <c r="Y451" s="8">
        <v>216.28</v>
      </c>
      <c r="Z451" s="9">
        <f t="shared" ref="Z451:Z514" si="47">ROUND(S451+W451,2)</f>
        <v>216.28</v>
      </c>
      <c r="AA451" s="27"/>
      <c r="AB451" s="42"/>
    </row>
    <row r="452" spans="1:28" x14ac:dyDescent="0.25">
      <c r="A452" s="2" t="s">
        <v>686</v>
      </c>
      <c r="B452" s="2" t="s">
        <v>0</v>
      </c>
      <c r="C452" s="2">
        <v>45</v>
      </c>
      <c r="D452" s="2" t="s">
        <v>63</v>
      </c>
      <c r="E452" s="2" t="s">
        <v>59</v>
      </c>
      <c r="F452" s="2" t="s">
        <v>40</v>
      </c>
      <c r="G452" s="38" t="s">
        <v>1552</v>
      </c>
      <c r="H452" s="29">
        <v>46.784382822205302</v>
      </c>
      <c r="I452" s="29">
        <v>68.658906442295205</v>
      </c>
      <c r="J452" s="29">
        <f t="shared" si="42"/>
        <v>74.465740714988115</v>
      </c>
      <c r="K452" s="8">
        <v>1.6133897658630501</v>
      </c>
      <c r="L452" s="32">
        <v>0</v>
      </c>
      <c r="M452" s="28">
        <v>1.05030031896777</v>
      </c>
      <c r="N452" s="28">
        <v>1</v>
      </c>
      <c r="O452" s="8">
        <v>195.623708424537</v>
      </c>
      <c r="P452" s="9">
        <f t="shared" si="43"/>
        <v>195.62</v>
      </c>
      <c r="Q452" s="6">
        <f t="shared" si="44"/>
        <v>196.4257656290776</v>
      </c>
      <c r="R452" s="6">
        <f t="shared" si="45"/>
        <v>199.47036499632833</v>
      </c>
      <c r="S452" s="13">
        <f>R452*Index!$D$19</f>
        <v>245.09293497854853</v>
      </c>
      <c r="U452" s="8">
        <v>9.3570302495417597</v>
      </c>
      <c r="V452" s="6">
        <f t="shared" si="46"/>
        <v>9.5020642184096573</v>
      </c>
      <c r="W452" s="6">
        <f>V452*Index!$H$23</f>
        <v>10.232683874953311</v>
      </c>
      <c r="Y452" s="8">
        <v>255.33</v>
      </c>
      <c r="Z452" s="9">
        <f t="shared" si="47"/>
        <v>255.33</v>
      </c>
      <c r="AA452" s="27"/>
      <c r="AB452" s="42"/>
    </row>
    <row r="453" spans="1:28" x14ac:dyDescent="0.25">
      <c r="A453" s="2" t="s">
        <v>687</v>
      </c>
      <c r="B453" s="2" t="s">
        <v>0</v>
      </c>
      <c r="C453" s="2">
        <v>45</v>
      </c>
      <c r="D453" s="2" t="s">
        <v>1558</v>
      </c>
      <c r="E453" s="2" t="s">
        <v>59</v>
      </c>
      <c r="F453" s="2" t="s">
        <v>40</v>
      </c>
      <c r="G453" s="38" t="s">
        <v>1552</v>
      </c>
      <c r="H453" s="29">
        <v>46.784382822205302</v>
      </c>
      <c r="I453" s="29">
        <v>84.538785238955597</v>
      </c>
      <c r="J453" s="29">
        <f t="shared" si="42"/>
        <v>87.184339654065312</v>
      </c>
      <c r="K453" s="8">
        <v>1.61585884481968</v>
      </c>
      <c r="L453" s="32">
        <v>0</v>
      </c>
      <c r="M453" s="28">
        <v>1.0201453746065401</v>
      </c>
      <c r="N453" s="28">
        <v>1</v>
      </c>
      <c r="O453" s="8">
        <v>216.47454514247499</v>
      </c>
      <c r="P453" s="9">
        <f t="shared" si="43"/>
        <v>216.47</v>
      </c>
      <c r="Q453" s="6">
        <f t="shared" si="44"/>
        <v>217.36209077755913</v>
      </c>
      <c r="R453" s="6">
        <f t="shared" si="45"/>
        <v>220.7312031846113</v>
      </c>
      <c r="S453" s="13">
        <f>R453*Index!$D$19</f>
        <v>271.21652096469842</v>
      </c>
      <c r="U453" s="8">
        <v>9.98640946948899</v>
      </c>
      <c r="V453" s="6">
        <f t="shared" si="46"/>
        <v>10.141198816266071</v>
      </c>
      <c r="W453" s="6">
        <f>V453*Index!$H$23</f>
        <v>10.920961931498027</v>
      </c>
      <c r="Y453" s="8">
        <v>282.14</v>
      </c>
      <c r="Z453" s="9">
        <f t="shared" si="47"/>
        <v>282.14</v>
      </c>
      <c r="AA453" s="27"/>
      <c r="AB453" s="42"/>
    </row>
    <row r="454" spans="1:28" x14ac:dyDescent="0.25">
      <c r="A454" s="2" t="s">
        <v>688</v>
      </c>
      <c r="B454" s="2" t="s">
        <v>0</v>
      </c>
      <c r="C454" s="2">
        <v>45</v>
      </c>
      <c r="D454" s="2" t="s">
        <v>1559</v>
      </c>
      <c r="E454" s="2" t="s">
        <v>59</v>
      </c>
      <c r="F454" s="2" t="s">
        <v>218</v>
      </c>
      <c r="G454" s="38" t="s">
        <v>1552</v>
      </c>
      <c r="H454" s="29">
        <v>46.784382822205302</v>
      </c>
      <c r="I454" s="29">
        <v>103.540951338428</v>
      </c>
      <c r="J454" s="29">
        <f t="shared" si="42"/>
        <v>103.91537755468865</v>
      </c>
      <c r="K454" s="8">
        <v>1.5532060502087901</v>
      </c>
      <c r="L454" s="32">
        <v>0</v>
      </c>
      <c r="M454" s="28">
        <v>1.0024907725524199</v>
      </c>
      <c r="N454" s="28">
        <v>1</v>
      </c>
      <c r="O454" s="8">
        <v>234.06777958240701</v>
      </c>
      <c r="P454" s="9">
        <f t="shared" si="43"/>
        <v>234.07</v>
      </c>
      <c r="Q454" s="6">
        <f t="shared" si="44"/>
        <v>235.02745747869488</v>
      </c>
      <c r="R454" s="6">
        <f t="shared" si="45"/>
        <v>238.67038306961467</v>
      </c>
      <c r="S454" s="13">
        <f>R454*Index!$D$19</f>
        <v>293.25872382127085</v>
      </c>
      <c r="U454" s="8">
        <v>13.1323816668361</v>
      </c>
      <c r="V454" s="6">
        <f t="shared" si="46"/>
        <v>13.335933582672061</v>
      </c>
      <c r="W454" s="6">
        <f>V454*Index!$H$23</f>
        <v>14.361341850802203</v>
      </c>
      <c r="Y454" s="8">
        <v>307.62</v>
      </c>
      <c r="Z454" s="9">
        <f t="shared" si="47"/>
        <v>307.62</v>
      </c>
      <c r="AA454" s="27"/>
      <c r="AB454" s="42"/>
    </row>
    <row r="455" spans="1:28" x14ac:dyDescent="0.25">
      <c r="A455" s="2" t="s">
        <v>689</v>
      </c>
      <c r="B455" s="2" t="s">
        <v>0</v>
      </c>
      <c r="C455" s="2">
        <v>45</v>
      </c>
      <c r="D455" s="2" t="s">
        <v>1550</v>
      </c>
      <c r="E455" s="2" t="s">
        <v>59</v>
      </c>
      <c r="F455" s="2" t="s">
        <v>218</v>
      </c>
      <c r="G455" s="38" t="s">
        <v>1552</v>
      </c>
      <c r="H455" s="29">
        <v>46.784382822205302</v>
      </c>
      <c r="I455" s="29">
        <v>85.319771623292198</v>
      </c>
      <c r="J455" s="29">
        <f t="shared" si="42"/>
        <v>81.09686669293481</v>
      </c>
      <c r="K455" s="8">
        <v>1.6121571827980801</v>
      </c>
      <c r="L455" s="32">
        <v>0</v>
      </c>
      <c r="M455" s="28">
        <v>0.96803351909648205</v>
      </c>
      <c r="N455" s="28">
        <v>1</v>
      </c>
      <c r="O455" s="8">
        <v>206.164674951027</v>
      </c>
      <c r="P455" s="9">
        <f t="shared" si="43"/>
        <v>206.16</v>
      </c>
      <c r="Q455" s="6">
        <f t="shared" si="44"/>
        <v>207.0099501183262</v>
      </c>
      <c r="R455" s="6">
        <f t="shared" si="45"/>
        <v>210.21860434516026</v>
      </c>
      <c r="S455" s="13">
        <f>R455*Index!$D$19</f>
        <v>258.2994959025516</v>
      </c>
      <c r="U455" s="8">
        <v>11.5197175262872</v>
      </c>
      <c r="V455" s="6">
        <f t="shared" si="46"/>
        <v>11.698273147944652</v>
      </c>
      <c r="W455" s="6">
        <f>V455*Index!$H$23</f>
        <v>12.597760681710833</v>
      </c>
      <c r="Y455" s="8">
        <v>270.89999999999998</v>
      </c>
      <c r="Z455" s="9">
        <f t="shared" si="47"/>
        <v>270.89999999999998</v>
      </c>
      <c r="AA455" s="27"/>
      <c r="AB455" s="42"/>
    </row>
    <row r="456" spans="1:28" x14ac:dyDescent="0.25">
      <c r="A456" s="2" t="s">
        <v>690</v>
      </c>
      <c r="B456" s="2" t="s">
        <v>0</v>
      </c>
      <c r="C456" s="2">
        <v>45</v>
      </c>
      <c r="D456" s="2" t="s">
        <v>225</v>
      </c>
      <c r="E456" s="2" t="s">
        <v>59</v>
      </c>
      <c r="F456" s="2" t="s">
        <v>40</v>
      </c>
      <c r="G456" s="38" t="s">
        <v>1552</v>
      </c>
      <c r="H456" s="29">
        <v>46.784382822205302</v>
      </c>
      <c r="I456" s="29">
        <v>61.966096827584799</v>
      </c>
      <c r="J456" s="29">
        <f t="shared" si="42"/>
        <v>66.096479910640198</v>
      </c>
      <c r="K456" s="8">
        <v>1.89683875594775</v>
      </c>
      <c r="L456" s="32">
        <v>1</v>
      </c>
      <c r="M456" s="28">
        <v>1.0379803665818901</v>
      </c>
      <c r="N456" s="28">
        <v>1</v>
      </c>
      <c r="O456" s="8">
        <v>214.11679523647899</v>
      </c>
      <c r="P456" s="9">
        <f t="shared" si="43"/>
        <v>214.12</v>
      </c>
      <c r="Q456" s="6">
        <f t="shared" si="44"/>
        <v>214.99467409694856</v>
      </c>
      <c r="R456" s="6">
        <f t="shared" si="45"/>
        <v>218.32709154545128</v>
      </c>
      <c r="S456" s="13">
        <f>R456*Index!$D$19</f>
        <v>268.26254442954411</v>
      </c>
      <c r="U456" s="8">
        <v>10.1326175328002</v>
      </c>
      <c r="V456" s="6">
        <f t="shared" si="46"/>
        <v>10.289673104558604</v>
      </c>
      <c r="W456" s="6">
        <f>V456*Index!$H$23</f>
        <v>11.080852500613805</v>
      </c>
      <c r="Y456" s="8">
        <v>279.33999999999997</v>
      </c>
      <c r="Z456" s="9">
        <f t="shared" si="47"/>
        <v>279.33999999999997</v>
      </c>
      <c r="AA456" s="27"/>
      <c r="AB456" s="42"/>
    </row>
    <row r="457" spans="1:28" x14ac:dyDescent="0.25">
      <c r="A457" s="2" t="s">
        <v>691</v>
      </c>
      <c r="B457" s="2" t="s">
        <v>51</v>
      </c>
      <c r="C457" s="2">
        <v>45</v>
      </c>
      <c r="D457" s="2" t="s">
        <v>60</v>
      </c>
      <c r="E457" s="2" t="s">
        <v>52</v>
      </c>
      <c r="F457" s="2" t="s">
        <v>40</v>
      </c>
      <c r="G457" s="38" t="s">
        <v>1552</v>
      </c>
      <c r="H457" s="29">
        <v>46.784382822205302</v>
      </c>
      <c r="I457" s="29">
        <v>18.958929743608</v>
      </c>
      <c r="J457" s="29">
        <f t="shared" si="42"/>
        <v>19.061613267561285</v>
      </c>
      <c r="K457" s="8">
        <v>1.2587502235454899</v>
      </c>
      <c r="L457" s="32">
        <v>1</v>
      </c>
      <c r="M457" s="28">
        <v>1.0018982729649399</v>
      </c>
      <c r="N457" s="28">
        <v>0.99966424983997204</v>
      </c>
      <c r="O457" s="8">
        <v>82.883662297568648</v>
      </c>
      <c r="P457" s="9">
        <f t="shared" si="43"/>
        <v>82.88</v>
      </c>
      <c r="Q457" s="6">
        <f t="shared" si="44"/>
        <v>83.223485312988686</v>
      </c>
      <c r="R457" s="6">
        <f t="shared" si="45"/>
        <v>84.513449335340013</v>
      </c>
      <c r="S457" s="13">
        <f>R457*Index!$D$19</f>
        <v>103.84324179253707</v>
      </c>
      <c r="U457" s="8">
        <v>7.0682115203954101</v>
      </c>
      <c r="V457" s="6">
        <f t="shared" si="46"/>
        <v>7.1777687989615391</v>
      </c>
      <c r="W457" s="6">
        <f>V457*Index!$H$23</f>
        <v>7.7296719280191901</v>
      </c>
      <c r="Y457" s="8">
        <v>111.57</v>
      </c>
      <c r="Z457" s="9">
        <f t="shared" si="47"/>
        <v>111.57</v>
      </c>
      <c r="AA457" s="27"/>
      <c r="AB457" s="43"/>
    </row>
    <row r="458" spans="1:28" x14ac:dyDescent="0.25">
      <c r="A458" s="2" t="s">
        <v>692</v>
      </c>
      <c r="B458" s="2" t="s">
        <v>51</v>
      </c>
      <c r="C458" s="2">
        <v>45</v>
      </c>
      <c r="D458" s="2" t="s">
        <v>61</v>
      </c>
      <c r="E458" s="2" t="s">
        <v>52</v>
      </c>
      <c r="F458" s="2" t="s">
        <v>40</v>
      </c>
      <c r="G458" s="38" t="s">
        <v>1552</v>
      </c>
      <c r="H458" s="29">
        <v>46.784382822205302</v>
      </c>
      <c r="I458" s="29">
        <v>28.963637780920202</v>
      </c>
      <c r="J458" s="29">
        <f t="shared" si="42"/>
        <v>29.647226844014696</v>
      </c>
      <c r="K458" s="8">
        <v>1.53565477916352</v>
      </c>
      <c r="L458" s="32">
        <v>0</v>
      </c>
      <c r="M458" s="28">
        <v>1.01943797987828</v>
      </c>
      <c r="N458" s="28">
        <v>0.98978509119069702</v>
      </c>
      <c r="O458" s="8">
        <v>117.37256666309113</v>
      </c>
      <c r="P458" s="9">
        <f t="shared" si="43"/>
        <v>117.37</v>
      </c>
      <c r="Q458" s="6">
        <f t="shared" si="44"/>
        <v>117.85379418640981</v>
      </c>
      <c r="R458" s="6">
        <f t="shared" si="45"/>
        <v>119.68052799629918</v>
      </c>
      <c r="S458" s="13">
        <f>R458*Index!$D$19</f>
        <v>147.05368322224328</v>
      </c>
      <c r="U458" s="8">
        <v>7.4233186074053004</v>
      </c>
      <c r="V458" s="6">
        <f t="shared" si="46"/>
        <v>7.5383800458200829</v>
      </c>
      <c r="W458" s="6">
        <f>V458*Index!$H$23</f>
        <v>8.1180107990307171</v>
      </c>
      <c r="Y458" s="8">
        <v>155.16999999999999</v>
      </c>
      <c r="Z458" s="9">
        <f t="shared" si="47"/>
        <v>155.16999999999999</v>
      </c>
      <c r="AA458" s="27"/>
      <c r="AB458" s="43"/>
    </row>
    <row r="459" spans="1:28" x14ac:dyDescent="0.25">
      <c r="A459" s="2" t="s">
        <v>693</v>
      </c>
      <c r="B459" s="2" t="s">
        <v>51</v>
      </c>
      <c r="C459" s="2">
        <v>45</v>
      </c>
      <c r="D459" s="2" t="s">
        <v>62</v>
      </c>
      <c r="E459" s="2" t="s">
        <v>52</v>
      </c>
      <c r="F459" s="2" t="s">
        <v>40</v>
      </c>
      <c r="G459" s="38" t="s">
        <v>1552</v>
      </c>
      <c r="H459" s="29">
        <v>46.784382822205302</v>
      </c>
      <c r="I459" s="29">
        <v>38.667897223114402</v>
      </c>
      <c r="J459" s="29">
        <f t="shared" si="42"/>
        <v>36.459139078716618</v>
      </c>
      <c r="K459" s="8">
        <v>1.63822086325829</v>
      </c>
      <c r="L459" s="32">
        <v>0</v>
      </c>
      <c r="M459" s="28">
        <v>1.0301719497783299</v>
      </c>
      <c r="N459" s="28">
        <v>0.94562091814412297</v>
      </c>
      <c r="O459" s="8">
        <v>136.37127430918872</v>
      </c>
      <c r="P459" s="9">
        <f t="shared" si="43"/>
        <v>136.37</v>
      </c>
      <c r="Q459" s="6">
        <f t="shared" si="44"/>
        <v>136.9303965338564</v>
      </c>
      <c r="R459" s="6">
        <f t="shared" si="45"/>
        <v>139.05281768013117</v>
      </c>
      <c r="S459" s="13">
        <f>R459*Index!$D$19</f>
        <v>170.85677465365686</v>
      </c>
      <c r="U459" s="8">
        <v>8.3073061284210397</v>
      </c>
      <c r="V459" s="6">
        <f t="shared" si="46"/>
        <v>8.4360693734115664</v>
      </c>
      <c r="W459" s="6">
        <f>V459*Index!$H$23</f>
        <v>9.0847240200765391</v>
      </c>
      <c r="Y459" s="8">
        <v>179.94</v>
      </c>
      <c r="Z459" s="9">
        <f t="shared" si="47"/>
        <v>179.94</v>
      </c>
      <c r="AA459" s="27"/>
      <c r="AB459" s="43"/>
    </row>
    <row r="460" spans="1:28" x14ac:dyDescent="0.25">
      <c r="A460" s="2" t="s">
        <v>694</v>
      </c>
      <c r="B460" s="2" t="s">
        <v>51</v>
      </c>
      <c r="C460" s="2">
        <v>45</v>
      </c>
      <c r="D460" s="2" t="s">
        <v>63</v>
      </c>
      <c r="E460" s="2" t="s">
        <v>52</v>
      </c>
      <c r="F460" s="2" t="s">
        <v>40</v>
      </c>
      <c r="G460" s="38" t="s">
        <v>1552</v>
      </c>
      <c r="H460" s="29">
        <v>46.784382822205302</v>
      </c>
      <c r="I460" s="29">
        <v>50.1798226466994</v>
      </c>
      <c r="J460" s="29">
        <f t="shared" si="42"/>
        <v>53.847308517858622</v>
      </c>
      <c r="K460" s="8">
        <v>1.7227046512587001</v>
      </c>
      <c r="L460" s="32">
        <v>0</v>
      </c>
      <c r="M460" s="28">
        <v>1.05030031896777</v>
      </c>
      <c r="N460" s="28">
        <v>0.98812032260407401</v>
      </c>
      <c r="O460" s="8">
        <v>173.35868273555749</v>
      </c>
      <c r="P460" s="9">
        <f t="shared" si="43"/>
        <v>173.36</v>
      </c>
      <c r="Q460" s="6">
        <f t="shared" si="44"/>
        <v>174.06945333477327</v>
      </c>
      <c r="R460" s="6">
        <f t="shared" si="45"/>
        <v>176.76752986146226</v>
      </c>
      <c r="S460" s="13">
        <f>R460*Index!$D$19</f>
        <v>217.19754061437391</v>
      </c>
      <c r="U460" s="8">
        <v>8.12335366963692</v>
      </c>
      <c r="V460" s="6">
        <f t="shared" si="46"/>
        <v>8.2492656515162928</v>
      </c>
      <c r="W460" s="6">
        <f>V460*Index!$H$23</f>
        <v>8.8835568432524123</v>
      </c>
      <c r="Y460" s="8">
        <v>226.08</v>
      </c>
      <c r="Z460" s="9">
        <f t="shared" si="47"/>
        <v>226.08</v>
      </c>
      <c r="AA460" s="27"/>
      <c r="AB460" s="43"/>
    </row>
    <row r="461" spans="1:28" x14ac:dyDescent="0.25">
      <c r="A461" s="2" t="s">
        <v>695</v>
      </c>
      <c r="B461" s="2" t="s">
        <v>51</v>
      </c>
      <c r="C461" s="2">
        <v>45</v>
      </c>
      <c r="D461" s="2" t="s">
        <v>1558</v>
      </c>
      <c r="E461" s="2" t="s">
        <v>52</v>
      </c>
      <c r="F461" s="2" t="s">
        <v>40</v>
      </c>
      <c r="G461" s="38" t="s">
        <v>1552</v>
      </c>
      <c r="H461" s="29">
        <v>46.784382822205302</v>
      </c>
      <c r="I461" s="29">
        <v>61.803896514142302</v>
      </c>
      <c r="J461" s="29">
        <f t="shared" si="42"/>
        <v>47.376286434571767</v>
      </c>
      <c r="K461" s="8">
        <v>1.7219519439596001</v>
      </c>
      <c r="L461" s="32">
        <v>0</v>
      </c>
      <c r="M461" s="28">
        <v>1.0201453746065401</v>
      </c>
      <c r="N461" s="28">
        <v>0.850010949956574</v>
      </c>
      <c r="O461" s="8">
        <v>162.14014747124469</v>
      </c>
      <c r="P461" s="9">
        <f t="shared" si="43"/>
        <v>162.13999999999999</v>
      </c>
      <c r="Q461" s="6">
        <f t="shared" si="44"/>
        <v>162.80492207587679</v>
      </c>
      <c r="R461" s="6">
        <f t="shared" si="45"/>
        <v>165.32839836805289</v>
      </c>
      <c r="S461" s="13">
        <f>R461*Index!$D$19</f>
        <v>203.1420677055192</v>
      </c>
      <c r="U461" s="8">
        <v>9.4580000034136393</v>
      </c>
      <c r="V461" s="6">
        <f t="shared" si="46"/>
        <v>9.6045990034665518</v>
      </c>
      <c r="W461" s="6">
        <f>V461*Index!$H$23</f>
        <v>10.343102623717471</v>
      </c>
      <c r="Y461" s="8">
        <v>213.49</v>
      </c>
      <c r="Z461" s="9">
        <f t="shared" si="47"/>
        <v>213.49</v>
      </c>
      <c r="AA461" s="27"/>
      <c r="AB461" s="43"/>
    </row>
    <row r="462" spans="1:28" x14ac:dyDescent="0.25">
      <c r="A462" s="2" t="s">
        <v>696</v>
      </c>
      <c r="B462" s="2" t="s">
        <v>51</v>
      </c>
      <c r="C462" s="2">
        <v>45</v>
      </c>
      <c r="D462" s="2" t="s">
        <v>1559</v>
      </c>
      <c r="E462" s="2" t="s">
        <v>52</v>
      </c>
      <c r="F462" s="2" t="s">
        <v>218</v>
      </c>
      <c r="G462" s="38" t="s">
        <v>1552</v>
      </c>
      <c r="H462" s="29">
        <v>46.784382822205302</v>
      </c>
      <c r="I462" s="29">
        <v>75.631079792109105</v>
      </c>
      <c r="J462" s="29">
        <f t="shared" si="42"/>
        <v>70.380884663944343</v>
      </c>
      <c r="K462" s="8">
        <v>1.72514542480225</v>
      </c>
      <c r="L462" s="32">
        <v>0</v>
      </c>
      <c r="M462" s="28">
        <v>1.0024907725524199</v>
      </c>
      <c r="N462" s="28">
        <v>0.95473364262183902</v>
      </c>
      <c r="O462" s="8">
        <v>202.12712514946233</v>
      </c>
      <c r="P462" s="9">
        <f t="shared" si="43"/>
        <v>202.13</v>
      </c>
      <c r="Q462" s="6">
        <f t="shared" si="44"/>
        <v>202.95584636257513</v>
      </c>
      <c r="R462" s="6">
        <f t="shared" si="45"/>
        <v>206.10166198119506</v>
      </c>
      <c r="S462" s="13">
        <f>R462*Index!$D$19</f>
        <v>253.24093250572659</v>
      </c>
      <c r="U462" s="8">
        <v>10.7361547030865</v>
      </c>
      <c r="V462" s="6">
        <f t="shared" si="46"/>
        <v>10.902565100984342</v>
      </c>
      <c r="W462" s="6">
        <f>V462*Index!$H$23</f>
        <v>11.740870145702214</v>
      </c>
      <c r="Y462" s="8">
        <v>264.98</v>
      </c>
      <c r="Z462" s="9">
        <f t="shared" si="47"/>
        <v>264.98</v>
      </c>
      <c r="AA462" s="27"/>
      <c r="AB462" s="43"/>
    </row>
    <row r="463" spans="1:28" x14ac:dyDescent="0.25">
      <c r="A463" s="2" t="s">
        <v>697</v>
      </c>
      <c r="B463" s="2" t="s">
        <v>51</v>
      </c>
      <c r="C463" s="2">
        <v>45</v>
      </c>
      <c r="D463" s="2" t="s">
        <v>1550</v>
      </c>
      <c r="E463" s="2" t="s">
        <v>52</v>
      </c>
      <c r="F463" s="2" t="s">
        <v>218</v>
      </c>
      <c r="G463" s="38" t="s">
        <v>1552</v>
      </c>
      <c r="H463" s="29">
        <v>46.784382822205302</v>
      </c>
      <c r="I463" s="29">
        <v>62.328226655197902</v>
      </c>
      <c r="J463" s="29">
        <f t="shared" si="42"/>
        <v>43.65500728118748</v>
      </c>
      <c r="K463" s="8">
        <v>1.74782042953938</v>
      </c>
      <c r="L463" s="32">
        <v>0</v>
      </c>
      <c r="M463" s="28">
        <v>0.96803351909648205</v>
      </c>
      <c r="N463" s="28">
        <v>0.85623364138596303</v>
      </c>
      <c r="O463" s="8">
        <v>158.07181365779203</v>
      </c>
      <c r="P463" s="9">
        <f t="shared" si="43"/>
        <v>158.07</v>
      </c>
      <c r="Q463" s="6">
        <f t="shared" si="44"/>
        <v>158.71990809378897</v>
      </c>
      <c r="R463" s="6">
        <f t="shared" si="45"/>
        <v>161.18006666924271</v>
      </c>
      <c r="S463" s="13">
        <f>R463*Index!$D$19</f>
        <v>198.04493565111778</v>
      </c>
      <c r="U463" s="8">
        <v>9.6489465340381599</v>
      </c>
      <c r="V463" s="6">
        <f t="shared" si="46"/>
        <v>9.7985052053157524</v>
      </c>
      <c r="W463" s="6">
        <f>V463*Index!$H$23</f>
        <v>10.551918394618232</v>
      </c>
      <c r="Y463" s="8">
        <v>208.6</v>
      </c>
      <c r="Z463" s="9">
        <f t="shared" si="47"/>
        <v>208.6</v>
      </c>
      <c r="AA463" s="27"/>
      <c r="AB463" s="43"/>
    </row>
    <row r="464" spans="1:28" x14ac:dyDescent="0.25">
      <c r="A464" s="2" t="s">
        <v>698</v>
      </c>
      <c r="B464" s="2" t="s">
        <v>51</v>
      </c>
      <c r="C464" s="2">
        <v>45</v>
      </c>
      <c r="D464" s="2" t="s">
        <v>225</v>
      </c>
      <c r="E464" s="2" t="s">
        <v>52</v>
      </c>
      <c r="F464" s="2" t="s">
        <v>40</v>
      </c>
      <c r="G464" s="38" t="s">
        <v>1552</v>
      </c>
      <c r="H464" s="29">
        <v>46.784382822205302</v>
      </c>
      <c r="I464" s="29">
        <v>45.237725727361799</v>
      </c>
      <c r="J464" s="29">
        <f t="shared" si="42"/>
        <v>33.660102325288534</v>
      </c>
      <c r="K464" s="8">
        <v>1.89222754420235</v>
      </c>
      <c r="L464" s="32">
        <v>1</v>
      </c>
      <c r="M464" s="28">
        <v>1.0379803665818901</v>
      </c>
      <c r="N464" s="28">
        <v>0.842199457519338</v>
      </c>
      <c r="O464" s="8">
        <v>152.21927057526511</v>
      </c>
      <c r="P464" s="9">
        <f t="shared" si="43"/>
        <v>152.22</v>
      </c>
      <c r="Q464" s="6">
        <f t="shared" si="44"/>
        <v>152.8433695846237</v>
      </c>
      <c r="R464" s="6">
        <f t="shared" si="45"/>
        <v>155.21244181318539</v>
      </c>
      <c r="S464" s="13">
        <f>R464*Index!$D$19</f>
        <v>190.71240437084992</v>
      </c>
      <c r="U464" s="8">
        <v>9.2102337947991604</v>
      </c>
      <c r="V464" s="6">
        <f t="shared" si="46"/>
        <v>9.3529924186185482</v>
      </c>
      <c r="W464" s="6">
        <f>V464*Index!$H$23</f>
        <v>10.072149851306389</v>
      </c>
      <c r="Y464" s="8">
        <v>200.78</v>
      </c>
      <c r="Z464" s="9">
        <f t="shared" si="47"/>
        <v>200.78</v>
      </c>
      <c r="AA464" s="27"/>
      <c r="AB464" s="43"/>
    </row>
    <row r="465" spans="1:28" x14ac:dyDescent="0.25">
      <c r="A465" s="2" t="s">
        <v>699</v>
      </c>
      <c r="B465" s="2" t="s">
        <v>51</v>
      </c>
      <c r="C465" s="2">
        <v>45</v>
      </c>
      <c r="D465" s="2" t="s">
        <v>60</v>
      </c>
      <c r="E465" s="2" t="s">
        <v>53</v>
      </c>
      <c r="F465" s="2" t="s">
        <v>40</v>
      </c>
      <c r="G465" s="38" t="s">
        <v>1553</v>
      </c>
      <c r="H465" s="29">
        <v>46.784382822205302</v>
      </c>
      <c r="I465" s="29">
        <v>17.9546442117501</v>
      </c>
      <c r="J465" s="29">
        <f t="shared" si="42"/>
        <v>18.043164169881109</v>
      </c>
      <c r="K465" s="8">
        <v>2.4874483183634801</v>
      </c>
      <c r="L465" s="32">
        <v>0</v>
      </c>
      <c r="M465" s="28">
        <v>1.0018982729649399</v>
      </c>
      <c r="N465" s="28">
        <v>0.999470068308288</v>
      </c>
      <c r="O465" s="8">
        <v>161.2551727490943</v>
      </c>
      <c r="P465" s="9">
        <f t="shared" si="43"/>
        <v>161.26</v>
      </c>
      <c r="Q465" s="6">
        <f t="shared" si="44"/>
        <v>161.91631895736558</v>
      </c>
      <c r="R465" s="6">
        <f t="shared" si="45"/>
        <v>164.42602190120476</v>
      </c>
      <c r="S465" s="13">
        <f>R465*Index!$D$19</f>
        <v>202.0333010136878</v>
      </c>
      <c r="U465" s="8">
        <v>7.88935179073124</v>
      </c>
      <c r="V465" s="6">
        <f t="shared" si="46"/>
        <v>8.0116367434875748</v>
      </c>
      <c r="W465" s="6">
        <f>V465*Index!$H$23</f>
        <v>8.6276564999672978</v>
      </c>
      <c r="Y465" s="8">
        <v>210.66</v>
      </c>
      <c r="Z465" s="9">
        <f t="shared" si="47"/>
        <v>210.66</v>
      </c>
      <c r="AA465" s="27"/>
      <c r="AB465" s="43"/>
    </row>
    <row r="466" spans="1:28" x14ac:dyDescent="0.25">
      <c r="A466" s="2" t="s">
        <v>700</v>
      </c>
      <c r="B466" s="2" t="s">
        <v>51</v>
      </c>
      <c r="C466" s="2">
        <v>45</v>
      </c>
      <c r="D466" s="2" t="s">
        <v>60</v>
      </c>
      <c r="E466" s="2" t="s">
        <v>53</v>
      </c>
      <c r="F466" s="2" t="s">
        <v>40</v>
      </c>
      <c r="G466" s="38" t="s">
        <v>1554</v>
      </c>
      <c r="H466" s="29">
        <v>46.784382822205302</v>
      </c>
      <c r="I466" s="29">
        <v>19.655924668146199</v>
      </c>
      <c r="J466" s="29">
        <f t="shared" si="42"/>
        <v>19.746770847131444</v>
      </c>
      <c r="K466" s="8">
        <v>1.9749645370391899</v>
      </c>
      <c r="L466" s="32">
        <v>1</v>
      </c>
      <c r="M466" s="28">
        <v>1.0018982729649399</v>
      </c>
      <c r="N466" s="28">
        <v>0.999470068308288</v>
      </c>
      <c r="O466" s="8">
        <v>131.34006376283168</v>
      </c>
      <c r="P466" s="9">
        <f t="shared" si="43"/>
        <v>131.4</v>
      </c>
      <c r="Q466" s="6">
        <f t="shared" si="44"/>
        <v>131.87855802425929</v>
      </c>
      <c r="R466" s="6">
        <f t="shared" si="45"/>
        <v>133.92267567363533</v>
      </c>
      <c r="S466" s="13">
        <f>R466*Index!$D$19</f>
        <v>164.55327407475156</v>
      </c>
      <c r="U466" s="8">
        <v>6.9631220524131896</v>
      </c>
      <c r="V466" s="6">
        <f t="shared" si="46"/>
        <v>7.0710504442255946</v>
      </c>
      <c r="W466" s="6">
        <f>V466*Index!$H$23</f>
        <v>7.6147479322886271</v>
      </c>
      <c r="Y466" s="8">
        <v>172.17</v>
      </c>
      <c r="Z466" s="9">
        <f t="shared" si="47"/>
        <v>172.17</v>
      </c>
      <c r="AA466" s="27"/>
      <c r="AB466" s="43"/>
    </row>
    <row r="467" spans="1:28" x14ac:dyDescent="0.25">
      <c r="A467" s="2" t="s">
        <v>701</v>
      </c>
      <c r="B467" s="2" t="s">
        <v>51</v>
      </c>
      <c r="C467" s="2">
        <v>45</v>
      </c>
      <c r="D467" s="2" t="s">
        <v>61</v>
      </c>
      <c r="E467" s="2" t="s">
        <v>53</v>
      </c>
      <c r="F467" s="2" t="s">
        <v>40</v>
      </c>
      <c r="G467" s="38" t="s">
        <v>1552</v>
      </c>
      <c r="H467" s="29">
        <v>46.784382822205302</v>
      </c>
      <c r="I467" s="29">
        <v>27.449533661587701</v>
      </c>
      <c r="J467" s="29">
        <f t="shared" si="42"/>
        <v>28.836132721401299</v>
      </c>
      <c r="K467" s="8">
        <v>2.8458860577245102</v>
      </c>
      <c r="L467" s="32">
        <v>0</v>
      </c>
      <c r="M467" s="28">
        <v>1.01943797987828</v>
      </c>
      <c r="N467" s="28">
        <v>0.99925527691339999</v>
      </c>
      <c r="O467" s="8">
        <v>215.20737086348979</v>
      </c>
      <c r="P467" s="9">
        <f t="shared" si="43"/>
        <v>215.21</v>
      </c>
      <c r="Q467" s="6">
        <f t="shared" si="44"/>
        <v>216.08972108403009</v>
      </c>
      <c r="R467" s="6">
        <f t="shared" si="45"/>
        <v>219.43911176083256</v>
      </c>
      <c r="S467" s="13">
        <f>R467*Index!$D$19</f>
        <v>269.62890428128594</v>
      </c>
      <c r="U467" s="8">
        <v>8.4678303583642194</v>
      </c>
      <c r="V467" s="6">
        <f t="shared" si="46"/>
        <v>8.5990817289188648</v>
      </c>
      <c r="W467" s="6">
        <f>V467*Index!$H$23</f>
        <v>9.2602704974815158</v>
      </c>
      <c r="Y467" s="8">
        <v>278.89</v>
      </c>
      <c r="Z467" s="9">
        <f t="shared" si="47"/>
        <v>278.89</v>
      </c>
      <c r="AA467" s="27"/>
      <c r="AB467" s="43"/>
    </row>
    <row r="468" spans="1:28" x14ac:dyDescent="0.25">
      <c r="A468" s="2" t="s">
        <v>702</v>
      </c>
      <c r="B468" s="2" t="s">
        <v>51</v>
      </c>
      <c r="C468" s="2">
        <v>45</v>
      </c>
      <c r="D468" s="2" t="s">
        <v>62</v>
      </c>
      <c r="E468" s="2" t="s">
        <v>53</v>
      </c>
      <c r="F468" s="2" t="s">
        <v>40</v>
      </c>
      <c r="G468" s="38" t="s">
        <v>1552</v>
      </c>
      <c r="H468" s="29">
        <v>46.784382822205302</v>
      </c>
      <c r="I468" s="29">
        <v>36.677211963175999</v>
      </c>
      <c r="J468" s="29">
        <f t="shared" si="42"/>
        <v>38.695322410559669</v>
      </c>
      <c r="K468" s="8">
        <v>2.8945843207270898</v>
      </c>
      <c r="L468" s="32">
        <v>0</v>
      </c>
      <c r="M468" s="28">
        <v>1.0301719497783299</v>
      </c>
      <c r="N468" s="28">
        <v>0.994183649708683</v>
      </c>
      <c r="O468" s="8">
        <v>247.42821450713615</v>
      </c>
      <c r="P468" s="9">
        <f t="shared" si="43"/>
        <v>247.43</v>
      </c>
      <c r="Q468" s="6">
        <f t="shared" si="44"/>
        <v>248.4426701866154</v>
      </c>
      <c r="R468" s="6">
        <f t="shared" si="45"/>
        <v>252.29353157450797</v>
      </c>
      <c r="S468" s="13">
        <f>R468*Index!$D$19</f>
        <v>309.99773891644242</v>
      </c>
      <c r="U468" s="8">
        <v>10.170445248388599</v>
      </c>
      <c r="V468" s="6">
        <f t="shared" si="46"/>
        <v>10.328087149738623</v>
      </c>
      <c r="W468" s="6">
        <f>V468*Index!$H$23</f>
        <v>11.122220225736493</v>
      </c>
      <c r="Y468" s="8">
        <v>321.12</v>
      </c>
      <c r="Z468" s="9">
        <f t="shared" si="47"/>
        <v>321.12</v>
      </c>
      <c r="AA468" s="27"/>
      <c r="AB468" s="43"/>
    </row>
    <row r="469" spans="1:28" x14ac:dyDescent="0.25">
      <c r="A469" s="2" t="s">
        <v>703</v>
      </c>
      <c r="B469" s="2" t="s">
        <v>51</v>
      </c>
      <c r="C469" s="2">
        <v>45</v>
      </c>
      <c r="D469" s="2" t="s">
        <v>63</v>
      </c>
      <c r="E469" s="2" t="s">
        <v>53</v>
      </c>
      <c r="F469" s="2" t="s">
        <v>40</v>
      </c>
      <c r="G469" s="38" t="s">
        <v>1552</v>
      </c>
      <c r="H469" s="29">
        <v>46.784382822205302</v>
      </c>
      <c r="I469" s="29">
        <v>47.627334218805103</v>
      </c>
      <c r="J469" s="29">
        <f t="shared" si="42"/>
        <v>52.27512629246759</v>
      </c>
      <c r="K469" s="8">
        <v>2.83095770768155</v>
      </c>
      <c r="L469" s="32">
        <v>0</v>
      </c>
      <c r="M469" s="28">
        <v>1.05030031896777</v>
      </c>
      <c r="N469" s="28">
        <v>0.99897996431909197</v>
      </c>
      <c r="O469" s="8">
        <v>280.43328084733224</v>
      </c>
      <c r="P469" s="9">
        <f t="shared" si="43"/>
        <v>280.43</v>
      </c>
      <c r="Q469" s="6">
        <f t="shared" si="44"/>
        <v>281.5830572988063</v>
      </c>
      <c r="R469" s="6">
        <f t="shared" si="45"/>
        <v>285.9475946869378</v>
      </c>
      <c r="S469" s="13">
        <f>R469*Index!$D$19</f>
        <v>351.34911009546727</v>
      </c>
      <c r="U469" s="8">
        <v>8.6112562612402801</v>
      </c>
      <c r="V469" s="6">
        <f t="shared" si="46"/>
        <v>8.7447307332895043</v>
      </c>
      <c r="W469" s="6">
        <f>V469*Index!$H$23</f>
        <v>9.4171185448288419</v>
      </c>
      <c r="Y469" s="8">
        <v>360.77</v>
      </c>
      <c r="Z469" s="9">
        <f t="shared" si="47"/>
        <v>360.77</v>
      </c>
      <c r="AA469" s="27"/>
      <c r="AB469" s="43"/>
    </row>
    <row r="470" spans="1:28" x14ac:dyDescent="0.25">
      <c r="A470" s="2" t="s">
        <v>704</v>
      </c>
      <c r="B470" s="2" t="s">
        <v>51</v>
      </c>
      <c r="C470" s="2">
        <v>45</v>
      </c>
      <c r="D470" s="2" t="s">
        <v>1558</v>
      </c>
      <c r="E470" s="2" t="s">
        <v>53</v>
      </c>
      <c r="F470" s="2" t="s">
        <v>40</v>
      </c>
      <c r="G470" s="38" t="s">
        <v>1552</v>
      </c>
      <c r="H470" s="29">
        <v>46.784382822205302</v>
      </c>
      <c r="I470" s="29">
        <v>58.706331934179303</v>
      </c>
      <c r="J470" s="29">
        <f t="shared" si="42"/>
        <v>59.858689445356049</v>
      </c>
      <c r="K470" s="8">
        <v>2.88919153733235</v>
      </c>
      <c r="L470" s="32">
        <v>0</v>
      </c>
      <c r="M470" s="28">
        <v>1.0201453746065401</v>
      </c>
      <c r="N470" s="28">
        <v>0.99096051072386704</v>
      </c>
      <c r="O470" s="8">
        <v>308.11226191055971</v>
      </c>
      <c r="P470" s="9">
        <f t="shared" si="43"/>
        <v>308.11</v>
      </c>
      <c r="Q470" s="6">
        <f t="shared" si="44"/>
        <v>309.37552218439299</v>
      </c>
      <c r="R470" s="6">
        <f t="shared" si="45"/>
        <v>314.17084277825109</v>
      </c>
      <c r="S470" s="13">
        <f>R470*Index!$D$19</f>
        <v>386.0275381890591</v>
      </c>
      <c r="U470" s="8">
        <v>8.8388822992889402</v>
      </c>
      <c r="V470" s="6">
        <f t="shared" si="46"/>
        <v>8.9758849749279186</v>
      </c>
      <c r="W470" s="6">
        <f>V470*Index!$H$23</f>
        <v>9.6660463805782353</v>
      </c>
      <c r="Y470" s="8">
        <v>395.69</v>
      </c>
      <c r="Z470" s="9">
        <f t="shared" si="47"/>
        <v>395.69</v>
      </c>
      <c r="AA470" s="27"/>
      <c r="AB470" s="43"/>
    </row>
    <row r="471" spans="1:28" x14ac:dyDescent="0.25">
      <c r="A471" s="2" t="s">
        <v>705</v>
      </c>
      <c r="B471" s="2" t="s">
        <v>51</v>
      </c>
      <c r="C471" s="2">
        <v>45</v>
      </c>
      <c r="D471" s="2" t="s">
        <v>1559</v>
      </c>
      <c r="E471" s="2" t="s">
        <v>53</v>
      </c>
      <c r="F471" s="2" t="s">
        <v>218</v>
      </c>
      <c r="G471" s="38" t="s">
        <v>1552</v>
      </c>
      <c r="H471" s="29">
        <v>46.784382822205302</v>
      </c>
      <c r="I471" s="29">
        <v>71.676113423360803</v>
      </c>
      <c r="J471" s="29">
        <f t="shared" si="42"/>
        <v>71.598374063361533</v>
      </c>
      <c r="K471" s="8">
        <v>3.20806747334017</v>
      </c>
      <c r="L471" s="32">
        <v>0</v>
      </c>
      <c r="M471" s="28">
        <v>1.0024907725524199</v>
      </c>
      <c r="N471" s="28">
        <v>0.996860799358118</v>
      </c>
      <c r="O471" s="8">
        <v>379.77987176892384</v>
      </c>
      <c r="P471" s="9">
        <f t="shared" si="43"/>
        <v>379.78</v>
      </c>
      <c r="Q471" s="6">
        <f t="shared" si="44"/>
        <v>381.33696924317644</v>
      </c>
      <c r="R471" s="6">
        <f t="shared" si="45"/>
        <v>387.24769226644571</v>
      </c>
      <c r="S471" s="13">
        <f>R471*Index!$D$19</f>
        <v>475.81841775343423</v>
      </c>
      <c r="U471" s="8">
        <v>10.886898451662701</v>
      </c>
      <c r="V471" s="6">
        <f t="shared" si="46"/>
        <v>11.055645377663474</v>
      </c>
      <c r="W471" s="6">
        <f>V471*Index!$H$23</f>
        <v>11.905720860530378</v>
      </c>
      <c r="Y471" s="8">
        <v>487.72</v>
      </c>
      <c r="Z471" s="9">
        <f t="shared" si="47"/>
        <v>487.72</v>
      </c>
      <c r="AA471" s="27"/>
      <c r="AB471" s="43"/>
    </row>
    <row r="472" spans="1:28" x14ac:dyDescent="0.25">
      <c r="A472" s="2" t="s">
        <v>706</v>
      </c>
      <c r="B472" s="2" t="s">
        <v>51</v>
      </c>
      <c r="C472" s="2">
        <v>45</v>
      </c>
      <c r="D472" s="2" t="s">
        <v>1550</v>
      </c>
      <c r="E472" s="2" t="s">
        <v>53</v>
      </c>
      <c r="F472" s="2" t="s">
        <v>218</v>
      </c>
      <c r="G472" s="38" t="s">
        <v>1552</v>
      </c>
      <c r="H472" s="29">
        <v>46.784382822205302</v>
      </c>
      <c r="I472" s="29">
        <v>59.085971446030499</v>
      </c>
      <c r="J472" s="29">
        <f t="shared" si="42"/>
        <v>53.479174721183171</v>
      </c>
      <c r="K472" s="8">
        <v>3.3754040476989502</v>
      </c>
      <c r="L472" s="32">
        <v>0</v>
      </c>
      <c r="M472" s="28">
        <v>0.96803351909648205</v>
      </c>
      <c r="N472" s="28">
        <v>0.97831418000827397</v>
      </c>
      <c r="O472" s="8">
        <v>338.43001796864991</v>
      </c>
      <c r="P472" s="9">
        <f t="shared" si="43"/>
        <v>338.43</v>
      </c>
      <c r="Q472" s="6">
        <f t="shared" si="44"/>
        <v>339.81758104232136</v>
      </c>
      <c r="R472" s="6">
        <f t="shared" si="45"/>
        <v>345.08475354847735</v>
      </c>
      <c r="S472" s="13">
        <f>R472*Index!$D$19</f>
        <v>424.01203339203914</v>
      </c>
      <c r="U472" s="8">
        <v>10.382335528393799</v>
      </c>
      <c r="V472" s="6">
        <f t="shared" si="46"/>
        <v>10.543261729083904</v>
      </c>
      <c r="W472" s="6">
        <f>V472*Index!$H$23</f>
        <v>11.353939712971744</v>
      </c>
      <c r="Y472" s="8">
        <v>435.37</v>
      </c>
      <c r="Z472" s="9">
        <f t="shared" si="47"/>
        <v>435.37</v>
      </c>
      <c r="AA472" s="27"/>
      <c r="AB472" s="43"/>
    </row>
    <row r="473" spans="1:28" x14ac:dyDescent="0.25">
      <c r="A473" s="2" t="s">
        <v>707</v>
      </c>
      <c r="B473" s="2" t="s">
        <v>51</v>
      </c>
      <c r="C473" s="2">
        <v>45</v>
      </c>
      <c r="D473" s="2" t="s">
        <v>225</v>
      </c>
      <c r="E473" s="2" t="s">
        <v>53</v>
      </c>
      <c r="F473" s="2" t="s">
        <v>40</v>
      </c>
      <c r="G473" s="38" t="s">
        <v>1552</v>
      </c>
      <c r="H473" s="29">
        <v>46.784382822205302</v>
      </c>
      <c r="I473" s="29">
        <v>42.808507346047897</v>
      </c>
      <c r="J473" s="29">
        <f t="shared" si="42"/>
        <v>45.730368634141442</v>
      </c>
      <c r="K473" s="8">
        <v>3.1826243230587798</v>
      </c>
      <c r="L473" s="32">
        <v>1</v>
      </c>
      <c r="M473" s="28">
        <v>1.0379803665818901</v>
      </c>
      <c r="N473" s="28">
        <v>0.99482868858009099</v>
      </c>
      <c r="O473" s="8">
        <v>294.43969822670675</v>
      </c>
      <c r="P473" s="9">
        <f t="shared" si="43"/>
        <v>294.44</v>
      </c>
      <c r="Q473" s="6">
        <f t="shared" si="44"/>
        <v>295.64690098943623</v>
      </c>
      <c r="R473" s="6">
        <f t="shared" si="45"/>
        <v>300.22942795477252</v>
      </c>
      <c r="S473" s="13">
        <f>R473*Index!$D$19</f>
        <v>368.89746336865807</v>
      </c>
      <c r="U473" s="8">
        <v>8.3551543498174698</v>
      </c>
      <c r="V473" s="6">
        <f t="shared" si="46"/>
        <v>8.4846592422396405</v>
      </c>
      <c r="W473" s="6">
        <f>V473*Index!$H$23</f>
        <v>9.1370499942874712</v>
      </c>
      <c r="Y473" s="8">
        <v>378.03</v>
      </c>
      <c r="Z473" s="9">
        <f t="shared" si="47"/>
        <v>378.03</v>
      </c>
      <c r="AA473" s="27"/>
      <c r="AB473" s="43"/>
    </row>
    <row r="474" spans="1:28" x14ac:dyDescent="0.25">
      <c r="A474" s="2" t="s">
        <v>708</v>
      </c>
      <c r="B474" s="2" t="s">
        <v>51</v>
      </c>
      <c r="C474" s="2">
        <v>45</v>
      </c>
      <c r="D474" s="2" t="s">
        <v>60</v>
      </c>
      <c r="E474" s="2" t="s">
        <v>54</v>
      </c>
      <c r="F474" s="2" t="s">
        <v>40</v>
      </c>
      <c r="G474" s="38" t="s">
        <v>1552</v>
      </c>
      <c r="H474" s="29">
        <v>46.784382822205302</v>
      </c>
      <c r="I474" s="29">
        <v>19.766226792182</v>
      </c>
      <c r="J474" s="29">
        <f t="shared" si="42"/>
        <v>19.81035717477549</v>
      </c>
      <c r="K474" s="8">
        <v>1.9417377698701199</v>
      </c>
      <c r="L474" s="32">
        <v>0</v>
      </c>
      <c r="M474" s="28">
        <v>1.0018982729649399</v>
      </c>
      <c r="N474" s="28">
        <v>0.99876717738688403</v>
      </c>
      <c r="O474" s="8">
        <v>129.30952192681693</v>
      </c>
      <c r="P474" s="9">
        <f t="shared" si="43"/>
        <v>129.31</v>
      </c>
      <c r="Q474" s="6">
        <f t="shared" si="44"/>
        <v>129.83969096671689</v>
      </c>
      <c r="R474" s="6">
        <f t="shared" si="45"/>
        <v>131.852206176701</v>
      </c>
      <c r="S474" s="13">
        <f>R474*Index!$D$19</f>
        <v>162.00924982434961</v>
      </c>
      <c r="U474" s="8">
        <v>6.90307016202821</v>
      </c>
      <c r="V474" s="6">
        <f t="shared" si="46"/>
        <v>7.0100677495396475</v>
      </c>
      <c r="W474" s="6">
        <f>V474*Index!$H$23</f>
        <v>7.5490762400940934</v>
      </c>
      <c r="Y474" s="8">
        <v>169.56</v>
      </c>
      <c r="Z474" s="9">
        <f t="shared" si="47"/>
        <v>169.56</v>
      </c>
      <c r="AA474" s="27"/>
      <c r="AB474" s="43"/>
    </row>
    <row r="475" spans="1:28" x14ac:dyDescent="0.25">
      <c r="A475" s="2" t="s">
        <v>709</v>
      </c>
      <c r="B475" s="2" t="s">
        <v>51</v>
      </c>
      <c r="C475" s="2">
        <v>45</v>
      </c>
      <c r="D475" s="2" t="s">
        <v>61</v>
      </c>
      <c r="E475" s="2" t="s">
        <v>54</v>
      </c>
      <c r="F475" s="2" t="s">
        <v>40</v>
      </c>
      <c r="G475" s="38" t="s">
        <v>1552</v>
      </c>
      <c r="H475" s="29">
        <v>46.784382822205302</v>
      </c>
      <c r="I475" s="29">
        <v>30.1811455713406</v>
      </c>
      <c r="J475" s="29">
        <f t="shared" si="42"/>
        <v>31.573965192363943</v>
      </c>
      <c r="K475" s="8">
        <v>2.2170990302426499</v>
      </c>
      <c r="L475" s="32">
        <v>0</v>
      </c>
      <c r="M475" s="28">
        <v>1.01943797987828</v>
      </c>
      <c r="N475" s="28">
        <v>0.99868426346313399</v>
      </c>
      <c r="O475" s="8">
        <v>173.72821739451746</v>
      </c>
      <c r="P475" s="9">
        <f t="shared" si="43"/>
        <v>173.73</v>
      </c>
      <c r="Q475" s="6">
        <f t="shared" si="44"/>
        <v>174.44050308583499</v>
      </c>
      <c r="R475" s="6">
        <f t="shared" si="45"/>
        <v>177.14433088366545</v>
      </c>
      <c r="S475" s="13">
        <f>R475*Index!$D$19</f>
        <v>217.66052301497459</v>
      </c>
      <c r="U475" s="8">
        <v>7.2796665703875902</v>
      </c>
      <c r="V475" s="6">
        <f t="shared" si="46"/>
        <v>7.3925014022285982</v>
      </c>
      <c r="W475" s="6">
        <f>V475*Index!$H$23</f>
        <v>7.9609154553593307</v>
      </c>
      <c r="Y475" s="8">
        <v>225.62</v>
      </c>
      <c r="Z475" s="9">
        <f t="shared" si="47"/>
        <v>225.62</v>
      </c>
      <c r="AA475" s="27"/>
      <c r="AB475" s="43"/>
    </row>
    <row r="476" spans="1:28" x14ac:dyDescent="0.25">
      <c r="A476" s="2" t="s">
        <v>710</v>
      </c>
      <c r="B476" s="2" t="s">
        <v>51</v>
      </c>
      <c r="C476" s="2">
        <v>45</v>
      </c>
      <c r="D476" s="2" t="s">
        <v>62</v>
      </c>
      <c r="E476" s="2" t="s">
        <v>54</v>
      </c>
      <c r="F476" s="2" t="s">
        <v>40</v>
      </c>
      <c r="G476" s="38" t="s">
        <v>1552</v>
      </c>
      <c r="H476" s="29">
        <v>46.784382822205302</v>
      </c>
      <c r="I476" s="29">
        <v>40.269299575492198</v>
      </c>
      <c r="J476" s="29">
        <f t="shared" si="42"/>
        <v>39.400168807266269</v>
      </c>
      <c r="K476" s="8">
        <v>2.2542409340814902</v>
      </c>
      <c r="L476" s="32">
        <v>0</v>
      </c>
      <c r="M476" s="28">
        <v>1.0301719497783299</v>
      </c>
      <c r="N476" s="28">
        <v>0.96102029550234003</v>
      </c>
      <c r="O476" s="8">
        <v>194.28074416861543</v>
      </c>
      <c r="P476" s="9">
        <f t="shared" si="43"/>
        <v>194.28</v>
      </c>
      <c r="Q476" s="6">
        <f t="shared" si="44"/>
        <v>195.07729521970674</v>
      </c>
      <c r="R476" s="6">
        <f t="shared" si="45"/>
        <v>198.1009932956122</v>
      </c>
      <c r="S476" s="13">
        <f>R476*Index!$D$19</f>
        <v>243.41036258634753</v>
      </c>
      <c r="U476" s="8">
        <v>7.7564966415458496</v>
      </c>
      <c r="V476" s="6">
        <f t="shared" si="46"/>
        <v>7.8767223394898105</v>
      </c>
      <c r="W476" s="6">
        <f>V476*Index!$H$23</f>
        <v>8.4823684431246438</v>
      </c>
      <c r="Y476" s="8">
        <v>251.89</v>
      </c>
      <c r="Z476" s="9">
        <f t="shared" si="47"/>
        <v>251.89</v>
      </c>
      <c r="AA476" s="27"/>
      <c r="AB476" s="43"/>
    </row>
    <row r="477" spans="1:28" x14ac:dyDescent="0.25">
      <c r="A477" s="2" t="s">
        <v>711</v>
      </c>
      <c r="B477" s="2" t="s">
        <v>51</v>
      </c>
      <c r="C477" s="2">
        <v>45</v>
      </c>
      <c r="D477" s="2" t="s">
        <v>63</v>
      </c>
      <c r="E477" s="2" t="s">
        <v>54</v>
      </c>
      <c r="F477" s="2" t="s">
        <v>40</v>
      </c>
      <c r="G477" s="38" t="s">
        <v>1552</v>
      </c>
      <c r="H477" s="29">
        <v>46.784382822205302</v>
      </c>
      <c r="I477" s="29">
        <v>52.233911259642603</v>
      </c>
      <c r="J477" s="29">
        <f t="shared" si="42"/>
        <v>56.488482356644496</v>
      </c>
      <c r="K477" s="8">
        <v>2.2751603988423401</v>
      </c>
      <c r="L477" s="32">
        <v>0</v>
      </c>
      <c r="M477" s="28">
        <v>1.05030031896777</v>
      </c>
      <c r="N477" s="28">
        <v>0.99301838424446898</v>
      </c>
      <c r="O477" s="8">
        <v>234.96233312990179</v>
      </c>
      <c r="P477" s="9">
        <f t="shared" si="43"/>
        <v>234.96</v>
      </c>
      <c r="Q477" s="6">
        <f t="shared" si="44"/>
        <v>235.92567869573438</v>
      </c>
      <c r="R477" s="6">
        <f t="shared" si="45"/>
        <v>239.58252671551827</v>
      </c>
      <c r="S477" s="13">
        <f>R477*Index!$D$19</f>
        <v>294.37949162705826</v>
      </c>
      <c r="U477" s="8">
        <v>7.4791828047159301</v>
      </c>
      <c r="V477" s="6">
        <f t="shared" si="46"/>
        <v>7.5951101381890274</v>
      </c>
      <c r="W477" s="6">
        <f>V477*Index!$H$23</f>
        <v>8.179102903658217</v>
      </c>
      <c r="Y477" s="8">
        <v>302.56</v>
      </c>
      <c r="Z477" s="9">
        <f t="shared" si="47"/>
        <v>302.56</v>
      </c>
      <c r="AA477" s="27"/>
      <c r="AB477" s="43"/>
    </row>
    <row r="478" spans="1:28" x14ac:dyDescent="0.25">
      <c r="A478" s="2" t="s">
        <v>712</v>
      </c>
      <c r="B478" s="2" t="s">
        <v>51</v>
      </c>
      <c r="C478" s="2">
        <v>45</v>
      </c>
      <c r="D478" s="2" t="s">
        <v>1558</v>
      </c>
      <c r="E478" s="2" t="s">
        <v>54</v>
      </c>
      <c r="F478" s="2" t="s">
        <v>40</v>
      </c>
      <c r="G478" s="38" t="s">
        <v>1552</v>
      </c>
      <c r="H478" s="29">
        <v>46.784382822205302</v>
      </c>
      <c r="I478" s="29">
        <v>64.297847128067502</v>
      </c>
      <c r="J478" s="29">
        <f t="shared" si="42"/>
        <v>60.364683459326898</v>
      </c>
      <c r="K478" s="8">
        <v>2.3672502475289998</v>
      </c>
      <c r="L478" s="32">
        <v>0</v>
      </c>
      <c r="M478" s="28">
        <v>1.0201453746065401</v>
      </c>
      <c r="N478" s="28">
        <v>0.94554398565023701</v>
      </c>
      <c r="O478" s="8">
        <v>253.64865367745787</v>
      </c>
      <c r="P478" s="9">
        <f t="shared" si="43"/>
        <v>253.65</v>
      </c>
      <c r="Q478" s="6">
        <f t="shared" si="44"/>
        <v>254.68861315753546</v>
      </c>
      <c r="R478" s="6">
        <f t="shared" si="45"/>
        <v>258.6362866614773</v>
      </c>
      <c r="S478" s="13">
        <f>R478*Index!$D$19</f>
        <v>317.79119966508068</v>
      </c>
      <c r="U478" s="8">
        <v>8.8014963723646993</v>
      </c>
      <c r="V478" s="6">
        <f t="shared" si="46"/>
        <v>8.9379195661363529</v>
      </c>
      <c r="W478" s="6">
        <f>V478*Index!$H$23</f>
        <v>9.6251617877763049</v>
      </c>
      <c r="Y478" s="8">
        <v>327.42</v>
      </c>
      <c r="Z478" s="9">
        <f t="shared" si="47"/>
        <v>327.42</v>
      </c>
      <c r="AA478" s="27"/>
      <c r="AB478" s="43"/>
    </row>
    <row r="479" spans="1:28" x14ac:dyDescent="0.25">
      <c r="A479" s="2" t="s">
        <v>713</v>
      </c>
      <c r="B479" s="2" t="s">
        <v>51</v>
      </c>
      <c r="C479" s="2">
        <v>45</v>
      </c>
      <c r="D479" s="2" t="s">
        <v>1559</v>
      </c>
      <c r="E479" s="2" t="s">
        <v>54</v>
      </c>
      <c r="F479" s="2" t="s">
        <v>218</v>
      </c>
      <c r="G479" s="38" t="s">
        <v>1552</v>
      </c>
      <c r="H479" s="29">
        <v>46.784382822205302</v>
      </c>
      <c r="I479" s="29">
        <v>78.811285455831694</v>
      </c>
      <c r="J479" s="29">
        <f t="shared" si="42"/>
        <v>73.434715797614487</v>
      </c>
      <c r="K479" s="8">
        <v>2.3048062817858401</v>
      </c>
      <c r="L479" s="32">
        <v>0</v>
      </c>
      <c r="M479" s="28">
        <v>1.0024907725524199</v>
      </c>
      <c r="N479" s="28">
        <v>0.95481321778684303</v>
      </c>
      <c r="O479" s="8">
        <v>277.0817336895912</v>
      </c>
      <c r="P479" s="9">
        <f t="shared" si="43"/>
        <v>277.08</v>
      </c>
      <c r="Q479" s="6">
        <f t="shared" si="44"/>
        <v>278.21776879771852</v>
      </c>
      <c r="R479" s="6">
        <f t="shared" si="45"/>
        <v>282.53014421408318</v>
      </c>
      <c r="S479" s="13">
        <f>R479*Index!$D$19</f>
        <v>347.15002535146937</v>
      </c>
      <c r="U479" s="8">
        <v>10.202525758796</v>
      </c>
      <c r="V479" s="6">
        <f t="shared" si="46"/>
        <v>10.360664908057339</v>
      </c>
      <c r="W479" s="6">
        <f>V479*Index!$H$23</f>
        <v>11.157302908253435</v>
      </c>
      <c r="Y479" s="8">
        <v>358.31</v>
      </c>
      <c r="Z479" s="9">
        <f t="shared" si="47"/>
        <v>358.31</v>
      </c>
      <c r="AA479" s="27"/>
      <c r="AB479" s="43"/>
    </row>
    <row r="480" spans="1:28" x14ac:dyDescent="0.25">
      <c r="A480" s="2" t="s">
        <v>714</v>
      </c>
      <c r="B480" s="2" t="s">
        <v>51</v>
      </c>
      <c r="C480" s="2">
        <v>45</v>
      </c>
      <c r="D480" s="2" t="s">
        <v>1550</v>
      </c>
      <c r="E480" s="2" t="s">
        <v>54</v>
      </c>
      <c r="F480" s="2" t="s">
        <v>218</v>
      </c>
      <c r="G480" s="38" t="s">
        <v>1552</v>
      </c>
      <c r="H480" s="29">
        <v>46.784382822205302</v>
      </c>
      <c r="I480" s="29">
        <v>64.935697163843599</v>
      </c>
      <c r="J480" s="29">
        <f t="shared" si="42"/>
        <v>57.396496941894313</v>
      </c>
      <c r="K480" s="8">
        <v>2.4778724865508002</v>
      </c>
      <c r="L480" s="32">
        <v>0</v>
      </c>
      <c r="M480" s="28">
        <v>0.96803351909648205</v>
      </c>
      <c r="N480" s="28">
        <v>0.96331070643185801</v>
      </c>
      <c r="O480" s="8">
        <v>258.14693559211889</v>
      </c>
      <c r="P480" s="9">
        <f t="shared" si="43"/>
        <v>258.14999999999998</v>
      </c>
      <c r="Q480" s="6">
        <f t="shared" si="44"/>
        <v>259.20533802804658</v>
      </c>
      <c r="R480" s="6">
        <f t="shared" si="45"/>
        <v>263.22302076748133</v>
      </c>
      <c r="S480" s="13">
        <f>R480*Index!$D$19</f>
        <v>323.42700488370264</v>
      </c>
      <c r="U480" s="8">
        <v>9.2580695013067302</v>
      </c>
      <c r="V480" s="6">
        <f t="shared" si="46"/>
        <v>9.4015695785769857</v>
      </c>
      <c r="W480" s="6">
        <f>V480*Index!$H$23</f>
        <v>10.124462139454756</v>
      </c>
      <c r="Y480" s="8">
        <v>333.55</v>
      </c>
      <c r="Z480" s="9">
        <f t="shared" si="47"/>
        <v>333.55</v>
      </c>
      <c r="AA480" s="27"/>
      <c r="AB480" s="43"/>
    </row>
    <row r="481" spans="1:28" x14ac:dyDescent="0.25">
      <c r="A481" s="2" t="s">
        <v>715</v>
      </c>
      <c r="B481" s="2" t="s">
        <v>51</v>
      </c>
      <c r="C481" s="2">
        <v>45</v>
      </c>
      <c r="D481" s="2" t="s">
        <v>225</v>
      </c>
      <c r="E481" s="2" t="s">
        <v>54</v>
      </c>
      <c r="F481" s="2" t="s">
        <v>40</v>
      </c>
      <c r="G481" s="38" t="s">
        <v>1552</v>
      </c>
      <c r="H481" s="29">
        <v>46.784382822205302</v>
      </c>
      <c r="I481" s="29">
        <v>47.189884432155999</v>
      </c>
      <c r="J481" s="29">
        <f t="shared" si="42"/>
        <v>49.323828941571236</v>
      </c>
      <c r="K481" s="8">
        <v>2.58130654111608</v>
      </c>
      <c r="L481" s="32">
        <v>1</v>
      </c>
      <c r="M481" s="28">
        <v>1.0379803665818901</v>
      </c>
      <c r="N481" s="28">
        <v>0.98528622175091796</v>
      </c>
      <c r="O481" s="8">
        <v>248.08475568080527</v>
      </c>
      <c r="P481" s="9">
        <f t="shared" si="43"/>
        <v>248.08</v>
      </c>
      <c r="Q481" s="6">
        <f t="shared" si="44"/>
        <v>249.10190317909658</v>
      </c>
      <c r="R481" s="6">
        <f t="shared" si="45"/>
        <v>252.96298267837258</v>
      </c>
      <c r="S481" s="13">
        <f>R481*Index!$D$19</f>
        <v>310.82030589712565</v>
      </c>
      <c r="U481" s="8">
        <v>10.5912146079152</v>
      </c>
      <c r="V481" s="6">
        <f t="shared" si="46"/>
        <v>10.755378434337887</v>
      </c>
      <c r="W481" s="6">
        <f>V481*Index!$H$23</f>
        <v>11.582366204265647</v>
      </c>
      <c r="Y481" s="8">
        <v>322.39999999999998</v>
      </c>
      <c r="Z481" s="9">
        <f t="shared" si="47"/>
        <v>322.39999999999998</v>
      </c>
      <c r="AA481" s="27"/>
      <c r="AB481" s="43"/>
    </row>
    <row r="482" spans="1:28" x14ac:dyDescent="0.25">
      <c r="A482" s="2" t="s">
        <v>716</v>
      </c>
      <c r="B482" s="2" t="s">
        <v>51</v>
      </c>
      <c r="C482" s="2">
        <v>45</v>
      </c>
      <c r="D482" s="2" t="s">
        <v>60</v>
      </c>
      <c r="E482" s="2" t="s">
        <v>55</v>
      </c>
      <c r="F482" s="2" t="s">
        <v>40</v>
      </c>
      <c r="G482" s="38" t="s">
        <v>1552</v>
      </c>
      <c r="H482" s="29">
        <v>46.784382822205302</v>
      </c>
      <c r="I482" s="29">
        <v>16.476777285468099</v>
      </c>
      <c r="J482" s="29">
        <f t="shared" si="42"/>
        <v>16.596864235431234</v>
      </c>
      <c r="K482" s="8">
        <v>1.3576610205459601</v>
      </c>
      <c r="L482" s="32">
        <v>1</v>
      </c>
      <c r="M482" s="28">
        <v>1.0018982729649399</v>
      </c>
      <c r="N482" s="28">
        <v>1</v>
      </c>
      <c r="O482" s="8">
        <v>86.050248563745697</v>
      </c>
      <c r="P482" s="9">
        <f t="shared" si="43"/>
        <v>86.05</v>
      </c>
      <c r="Q482" s="6">
        <f t="shared" si="44"/>
        <v>86.403054582857052</v>
      </c>
      <c r="R482" s="6">
        <f t="shared" si="45"/>
        <v>87.742301928891337</v>
      </c>
      <c r="S482" s="13">
        <f>R482*Index!$D$19</f>
        <v>107.81059282626661</v>
      </c>
      <c r="U482" s="8">
        <v>6.39126336915729</v>
      </c>
      <c r="V482" s="6">
        <f t="shared" si="46"/>
        <v>6.4903279513792285</v>
      </c>
      <c r="W482" s="6">
        <f>V482*Index!$H$23</f>
        <v>6.9893733240157463</v>
      </c>
      <c r="Y482" s="8">
        <v>114.8</v>
      </c>
      <c r="Z482" s="9">
        <f t="shared" si="47"/>
        <v>114.8</v>
      </c>
      <c r="AA482" s="27"/>
      <c r="AB482" s="43"/>
    </row>
    <row r="483" spans="1:28" x14ac:dyDescent="0.25">
      <c r="A483" s="2" t="s">
        <v>717</v>
      </c>
      <c r="B483" s="2" t="s">
        <v>51</v>
      </c>
      <c r="C483" s="2">
        <v>45</v>
      </c>
      <c r="D483" s="2" t="s">
        <v>61</v>
      </c>
      <c r="E483" s="2" t="s">
        <v>55</v>
      </c>
      <c r="F483" s="2" t="s">
        <v>40</v>
      </c>
      <c r="G483" s="38" t="s">
        <v>1552</v>
      </c>
      <c r="H483" s="29">
        <v>46.784382822205302</v>
      </c>
      <c r="I483" s="29">
        <v>25.1899039133821</v>
      </c>
      <c r="J483" s="29">
        <f t="shared" si="42"/>
        <v>26.548673286417952</v>
      </c>
      <c r="K483" s="8">
        <v>1.68094073480696</v>
      </c>
      <c r="L483" s="32">
        <v>0</v>
      </c>
      <c r="M483" s="28">
        <v>1.01943797987828</v>
      </c>
      <c r="N483" s="28">
        <v>0.99945122609313897</v>
      </c>
      <c r="O483" s="8">
        <v>123.26852122086909</v>
      </c>
      <c r="P483" s="9">
        <f t="shared" si="43"/>
        <v>123.27</v>
      </c>
      <c r="Q483" s="6">
        <f t="shared" si="44"/>
        <v>123.77392215787465</v>
      </c>
      <c r="R483" s="6">
        <f t="shared" si="45"/>
        <v>125.69241795132172</v>
      </c>
      <c r="S483" s="13">
        <f>R483*Index!$D$19</f>
        <v>154.44060385013532</v>
      </c>
      <c r="U483" s="8">
        <v>7.1207358469931599</v>
      </c>
      <c r="V483" s="6">
        <f t="shared" si="46"/>
        <v>7.2311072526215545</v>
      </c>
      <c r="W483" s="6">
        <f>V483*Index!$H$23</f>
        <v>7.787111608717658</v>
      </c>
      <c r="Y483" s="8">
        <v>162.22999999999999</v>
      </c>
      <c r="Z483" s="9">
        <f t="shared" si="47"/>
        <v>162.22999999999999</v>
      </c>
      <c r="AA483" s="27"/>
      <c r="AB483" s="43"/>
    </row>
    <row r="484" spans="1:28" x14ac:dyDescent="0.25">
      <c r="A484" s="2" t="s">
        <v>718</v>
      </c>
      <c r="B484" s="2" t="s">
        <v>51</v>
      </c>
      <c r="C484" s="2">
        <v>45</v>
      </c>
      <c r="D484" s="2" t="s">
        <v>62</v>
      </c>
      <c r="E484" s="2" t="s">
        <v>55</v>
      </c>
      <c r="F484" s="2" t="s">
        <v>40</v>
      </c>
      <c r="G484" s="38" t="s">
        <v>1552</v>
      </c>
      <c r="H484" s="29">
        <v>46.784382822205302</v>
      </c>
      <c r="I484" s="29">
        <v>33.657617436572998</v>
      </c>
      <c r="J484" s="29">
        <f t="shared" si="42"/>
        <v>35.020363483996832</v>
      </c>
      <c r="K484" s="8">
        <v>1.72495538430699</v>
      </c>
      <c r="L484" s="32">
        <v>0</v>
      </c>
      <c r="M484" s="28">
        <v>1.0301719497783299</v>
      </c>
      <c r="N484" s="28">
        <v>0.98715629777585701</v>
      </c>
      <c r="O484" s="8">
        <v>141.10953760275143</v>
      </c>
      <c r="P484" s="9">
        <f t="shared" si="43"/>
        <v>141.11000000000001</v>
      </c>
      <c r="Q484" s="6">
        <f t="shared" si="44"/>
        <v>141.68808670692272</v>
      </c>
      <c r="R484" s="6">
        <f t="shared" si="45"/>
        <v>143.88425205088004</v>
      </c>
      <c r="S484" s="13">
        <f>R484*Index!$D$19</f>
        <v>176.79324762348813</v>
      </c>
      <c r="U484" s="8">
        <v>8.0531548207476398</v>
      </c>
      <c r="V484" s="6">
        <f t="shared" si="46"/>
        <v>8.1779787204692287</v>
      </c>
      <c r="W484" s="6">
        <f>V484*Index!$H$23</f>
        <v>8.806788615522807</v>
      </c>
      <c r="Y484" s="8">
        <v>185.6</v>
      </c>
      <c r="Z484" s="9">
        <f t="shared" si="47"/>
        <v>185.6</v>
      </c>
      <c r="AA484" s="27"/>
      <c r="AB484" s="43"/>
    </row>
    <row r="485" spans="1:28" x14ac:dyDescent="0.25">
      <c r="A485" s="2" t="s">
        <v>719</v>
      </c>
      <c r="B485" s="2" t="s">
        <v>51</v>
      </c>
      <c r="C485" s="2">
        <v>45</v>
      </c>
      <c r="D485" s="2" t="s">
        <v>63</v>
      </c>
      <c r="E485" s="2" t="s">
        <v>55</v>
      </c>
      <c r="F485" s="2" t="s">
        <v>40</v>
      </c>
      <c r="G485" s="38" t="s">
        <v>1552</v>
      </c>
      <c r="H485" s="29">
        <v>46.784382822205302</v>
      </c>
      <c r="I485" s="29">
        <v>43.705878843217199</v>
      </c>
      <c r="J485" s="29">
        <f t="shared" si="42"/>
        <v>47.97455423960173</v>
      </c>
      <c r="K485" s="8">
        <v>1.7125059286733599</v>
      </c>
      <c r="L485" s="32">
        <v>0</v>
      </c>
      <c r="M485" s="28">
        <v>1.05030031896777</v>
      </c>
      <c r="N485" s="28">
        <v>0.99702222411465102</v>
      </c>
      <c r="O485" s="8">
        <v>162.2752415131294</v>
      </c>
      <c r="P485" s="9">
        <f t="shared" si="43"/>
        <v>162.28</v>
      </c>
      <c r="Q485" s="6">
        <f t="shared" si="44"/>
        <v>162.94057000333322</v>
      </c>
      <c r="R485" s="6">
        <f t="shared" si="45"/>
        <v>165.4661488383849</v>
      </c>
      <c r="S485" s="13">
        <f>R485*Index!$D$19</f>
        <v>203.3113242618451</v>
      </c>
      <c r="U485" s="8">
        <v>7.1981148817860099</v>
      </c>
      <c r="V485" s="6">
        <f t="shared" si="46"/>
        <v>7.3096856624536937</v>
      </c>
      <c r="W485" s="6">
        <f>V485*Index!$H$23</f>
        <v>7.8717319615932961</v>
      </c>
      <c r="Y485" s="8">
        <v>211.18</v>
      </c>
      <c r="Z485" s="9">
        <f t="shared" si="47"/>
        <v>211.18</v>
      </c>
      <c r="AA485" s="27"/>
      <c r="AB485" s="43"/>
    </row>
    <row r="486" spans="1:28" x14ac:dyDescent="0.25">
      <c r="A486" s="2" t="s">
        <v>720</v>
      </c>
      <c r="B486" s="2" t="s">
        <v>51</v>
      </c>
      <c r="C486" s="2">
        <v>45</v>
      </c>
      <c r="D486" s="2" t="s">
        <v>1558</v>
      </c>
      <c r="E486" s="2" t="s">
        <v>55</v>
      </c>
      <c r="F486" s="2" t="s">
        <v>40</v>
      </c>
      <c r="G486" s="38" t="s">
        <v>1552</v>
      </c>
      <c r="H486" s="29">
        <v>46.784382822205302</v>
      </c>
      <c r="I486" s="29">
        <v>53.872150003936603</v>
      </c>
      <c r="J486" s="29">
        <f t="shared" si="42"/>
        <v>54.404428076618956</v>
      </c>
      <c r="K486" s="8">
        <v>1.71032257984653</v>
      </c>
      <c r="L486" s="32">
        <v>0</v>
      </c>
      <c r="M486" s="28">
        <v>1.0201453746065401</v>
      </c>
      <c r="N486" s="28">
        <v>0.98543608379935199</v>
      </c>
      <c r="O486" s="8">
        <v>173.06550810808008</v>
      </c>
      <c r="P486" s="9">
        <f t="shared" si="43"/>
        <v>173.07</v>
      </c>
      <c r="Q486" s="6">
        <f t="shared" si="44"/>
        <v>173.77507669132322</v>
      </c>
      <c r="R486" s="6">
        <f t="shared" si="45"/>
        <v>176.46859038003873</v>
      </c>
      <c r="S486" s="13">
        <f>R486*Index!$D$19</f>
        <v>216.83022813221945</v>
      </c>
      <c r="U486" s="8">
        <v>8.0628689616054992</v>
      </c>
      <c r="V486" s="6">
        <f t="shared" si="46"/>
        <v>8.1878434305103855</v>
      </c>
      <c r="W486" s="6">
        <f>V486*Index!$H$23</f>
        <v>8.8174118292844721</v>
      </c>
      <c r="Y486" s="8">
        <v>225.65</v>
      </c>
      <c r="Z486" s="9">
        <f t="shared" si="47"/>
        <v>225.65</v>
      </c>
      <c r="AA486" s="27"/>
      <c r="AB486" s="43"/>
    </row>
    <row r="487" spans="1:28" x14ac:dyDescent="0.25">
      <c r="A487" s="2" t="s">
        <v>721</v>
      </c>
      <c r="B487" s="2" t="s">
        <v>51</v>
      </c>
      <c r="C487" s="2">
        <v>45</v>
      </c>
      <c r="D487" s="2" t="s">
        <v>1559</v>
      </c>
      <c r="E487" s="2" t="s">
        <v>55</v>
      </c>
      <c r="F487" s="2" t="s">
        <v>218</v>
      </c>
      <c r="G487" s="38" t="s">
        <v>1552</v>
      </c>
      <c r="H487" s="29">
        <v>46.784382822205302</v>
      </c>
      <c r="I487" s="29">
        <v>65.775791586188006</v>
      </c>
      <c r="J487" s="29">
        <f t="shared" si="42"/>
        <v>64.878358087112417</v>
      </c>
      <c r="K487" s="8">
        <v>1.5596666135627999</v>
      </c>
      <c r="L487" s="32">
        <v>0</v>
      </c>
      <c r="M487" s="28">
        <v>1.0024907725524199</v>
      </c>
      <c r="N487" s="28">
        <v>0.98956230330307504</v>
      </c>
      <c r="O487" s="8">
        <v>174.15664897517649</v>
      </c>
      <c r="P487" s="9">
        <f t="shared" si="43"/>
        <v>174.16</v>
      </c>
      <c r="Q487" s="6">
        <f t="shared" si="44"/>
        <v>174.8706912359747</v>
      </c>
      <c r="R487" s="6">
        <f t="shared" si="45"/>
        <v>177.58118695013232</v>
      </c>
      <c r="S487" s="13">
        <f>R487*Index!$D$19</f>
        <v>218.19729616167996</v>
      </c>
      <c r="U487" s="8">
        <v>10.5065647315771</v>
      </c>
      <c r="V487" s="6">
        <f t="shared" si="46"/>
        <v>10.669416484916546</v>
      </c>
      <c r="W487" s="6">
        <f>V487*Index!$H$23</f>
        <v>11.489794586827081</v>
      </c>
      <c r="Y487" s="8">
        <v>229.69</v>
      </c>
      <c r="Z487" s="9">
        <f t="shared" si="47"/>
        <v>229.69</v>
      </c>
      <c r="AA487" s="27"/>
      <c r="AB487" s="43"/>
    </row>
    <row r="488" spans="1:28" x14ac:dyDescent="0.25">
      <c r="A488" s="2" t="s">
        <v>722</v>
      </c>
      <c r="B488" s="2" t="s">
        <v>51</v>
      </c>
      <c r="C488" s="2">
        <v>45</v>
      </c>
      <c r="D488" s="2" t="s">
        <v>1550</v>
      </c>
      <c r="E488" s="2" t="s">
        <v>55</v>
      </c>
      <c r="F488" s="2" t="s">
        <v>218</v>
      </c>
      <c r="G488" s="38" t="s">
        <v>1552</v>
      </c>
      <c r="H488" s="29">
        <v>46.784382822205302</v>
      </c>
      <c r="I488" s="29">
        <v>54.221867262959101</v>
      </c>
      <c r="J488" s="29">
        <f t="shared" si="42"/>
        <v>50.346042309314242</v>
      </c>
      <c r="K488" s="8">
        <v>1.6195317733252701</v>
      </c>
      <c r="L488" s="32">
        <v>0</v>
      </c>
      <c r="M488" s="28">
        <v>0.96803351909648205</v>
      </c>
      <c r="N488" s="28">
        <v>0.99338282309826798</v>
      </c>
      <c r="O488" s="8">
        <v>157.30580965708708</v>
      </c>
      <c r="P488" s="9">
        <f t="shared" si="43"/>
        <v>157.31</v>
      </c>
      <c r="Q488" s="6">
        <f t="shared" si="44"/>
        <v>157.95076347668115</v>
      </c>
      <c r="R488" s="6">
        <f t="shared" si="45"/>
        <v>160.3990003105697</v>
      </c>
      <c r="S488" s="13">
        <f>R488*Index!$D$19</f>
        <v>197.08522493788126</v>
      </c>
      <c r="U488" s="8">
        <v>8.3461290874482899</v>
      </c>
      <c r="V488" s="6">
        <f t="shared" si="46"/>
        <v>8.4754940883037388</v>
      </c>
      <c r="W488" s="6">
        <f>V488*Index!$H$23</f>
        <v>9.1271801259372172</v>
      </c>
      <c r="Y488" s="8">
        <v>206.21</v>
      </c>
      <c r="Z488" s="9">
        <f t="shared" si="47"/>
        <v>206.21</v>
      </c>
      <c r="AA488" s="27"/>
      <c r="AB488" s="43"/>
    </row>
    <row r="489" spans="1:28" x14ac:dyDescent="0.25">
      <c r="A489" s="2" t="s">
        <v>723</v>
      </c>
      <c r="B489" s="2" t="s">
        <v>51</v>
      </c>
      <c r="C489" s="2">
        <v>45</v>
      </c>
      <c r="D489" s="2" t="s">
        <v>225</v>
      </c>
      <c r="E489" s="2" t="s">
        <v>55</v>
      </c>
      <c r="F489" s="2" t="s">
        <v>40</v>
      </c>
      <c r="G489" s="38" t="s">
        <v>1552</v>
      </c>
      <c r="H489" s="29">
        <v>46.784382822205302</v>
      </c>
      <c r="I489" s="29">
        <v>39.285262517327602</v>
      </c>
      <c r="J489" s="29">
        <f t="shared" si="42"/>
        <v>41.180391356323454</v>
      </c>
      <c r="K489" s="8">
        <v>1.9911383412028201</v>
      </c>
      <c r="L489" s="32">
        <v>1</v>
      </c>
      <c r="M489" s="28">
        <v>1.0379803665818901</v>
      </c>
      <c r="N489" s="28">
        <v>0.98462223706782004</v>
      </c>
      <c r="O489" s="8">
        <v>175.15003454211617</v>
      </c>
      <c r="P489" s="9">
        <f t="shared" si="43"/>
        <v>175.15</v>
      </c>
      <c r="Q489" s="6">
        <f t="shared" si="44"/>
        <v>175.86814968373884</v>
      </c>
      <c r="R489" s="6">
        <f t="shared" si="45"/>
        <v>178.5941060038368</v>
      </c>
      <c r="S489" s="13">
        <f>R489*Index!$D$19</f>
        <v>219.44188857906835</v>
      </c>
      <c r="U489" s="8">
        <v>8.0876996592370602</v>
      </c>
      <c r="V489" s="6">
        <f t="shared" si="46"/>
        <v>8.2130590039552356</v>
      </c>
      <c r="W489" s="6">
        <f>V489*Index!$H$23</f>
        <v>8.8445662439312294</v>
      </c>
      <c r="Y489" s="8">
        <v>228.29</v>
      </c>
      <c r="Z489" s="9">
        <f t="shared" si="47"/>
        <v>228.29</v>
      </c>
      <c r="AA489" s="27"/>
      <c r="AB489" s="43"/>
    </row>
    <row r="490" spans="1:28" x14ac:dyDescent="0.25">
      <c r="A490" s="2" t="s">
        <v>724</v>
      </c>
      <c r="B490" s="2" t="s">
        <v>51</v>
      </c>
      <c r="C490" s="2">
        <v>45</v>
      </c>
      <c r="D490" s="2" t="s">
        <v>60</v>
      </c>
      <c r="E490" s="2" t="s">
        <v>56</v>
      </c>
      <c r="F490" s="2" t="s">
        <v>40</v>
      </c>
      <c r="G490" s="38" t="s">
        <v>1552</v>
      </c>
      <c r="H490" s="29">
        <v>46.784382822205302</v>
      </c>
      <c r="I490" s="29">
        <v>17.766783459076098</v>
      </c>
      <c r="J490" s="29">
        <f t="shared" si="42"/>
        <v>17.889319192883192</v>
      </c>
      <c r="K490" s="8">
        <v>1.38548412822206</v>
      </c>
      <c r="L490" s="32">
        <v>1</v>
      </c>
      <c r="M490" s="28">
        <v>1.0018982729649399</v>
      </c>
      <c r="N490" s="28">
        <v>1</v>
      </c>
      <c r="O490" s="8">
        <v>89.604387655267701</v>
      </c>
      <c r="P490" s="9">
        <f t="shared" si="43"/>
        <v>89.6</v>
      </c>
      <c r="Q490" s="6">
        <f t="shared" si="44"/>
        <v>89.971765644654297</v>
      </c>
      <c r="R490" s="6">
        <f t="shared" si="45"/>
        <v>91.36632801214644</v>
      </c>
      <c r="S490" s="13">
        <f>R490*Index!$D$19</f>
        <v>112.26350085197839</v>
      </c>
      <c r="U490" s="8">
        <v>6.4092718481287498</v>
      </c>
      <c r="V490" s="6">
        <f t="shared" si="46"/>
        <v>6.5086155617747457</v>
      </c>
      <c r="W490" s="6">
        <f>V490*Index!$H$23</f>
        <v>7.0090670802043311</v>
      </c>
      <c r="Y490" s="8">
        <v>119.27</v>
      </c>
      <c r="Z490" s="9">
        <f t="shared" si="47"/>
        <v>119.27</v>
      </c>
      <c r="AA490" s="27"/>
      <c r="AB490" s="43"/>
    </row>
    <row r="491" spans="1:28" x14ac:dyDescent="0.25">
      <c r="A491" s="2" t="s">
        <v>725</v>
      </c>
      <c r="B491" s="2" t="s">
        <v>51</v>
      </c>
      <c r="C491" s="2">
        <v>45</v>
      </c>
      <c r="D491" s="2" t="s">
        <v>61</v>
      </c>
      <c r="E491" s="2" t="s">
        <v>56</v>
      </c>
      <c r="F491" s="2" t="s">
        <v>40</v>
      </c>
      <c r="G491" s="38" t="s">
        <v>1552</v>
      </c>
      <c r="H491" s="29">
        <v>46.784382822205302</v>
      </c>
      <c r="I491" s="29">
        <v>27.161530277315801</v>
      </c>
      <c r="J491" s="29">
        <f t="shared" si="42"/>
        <v>28.554772747601774</v>
      </c>
      <c r="K491" s="8">
        <v>1.68565834366484</v>
      </c>
      <c r="L491" s="32">
        <v>0</v>
      </c>
      <c r="M491" s="28">
        <v>1.01943797987828</v>
      </c>
      <c r="N491" s="28">
        <v>0.99941476803414298</v>
      </c>
      <c r="O491" s="8">
        <v>126.99607619090894</v>
      </c>
      <c r="P491" s="9">
        <f t="shared" si="43"/>
        <v>127</v>
      </c>
      <c r="Q491" s="6">
        <f t="shared" si="44"/>
        <v>127.51676010329166</v>
      </c>
      <c r="R491" s="6">
        <f t="shared" si="45"/>
        <v>129.4932698848927</v>
      </c>
      <c r="S491" s="13">
        <f>R491*Index!$D$19</f>
        <v>159.11078107588486</v>
      </c>
      <c r="U491" s="8">
        <v>7.6686792681937597</v>
      </c>
      <c r="V491" s="6">
        <f t="shared" si="46"/>
        <v>7.7875437968507635</v>
      </c>
      <c r="W491" s="6">
        <f>V491*Index!$H$23</f>
        <v>8.3863329066054906</v>
      </c>
      <c r="Y491" s="8">
        <v>167.5</v>
      </c>
      <c r="Z491" s="9">
        <f t="shared" si="47"/>
        <v>167.5</v>
      </c>
      <c r="AA491" s="27"/>
      <c r="AB491" s="43"/>
    </row>
    <row r="492" spans="1:28" x14ac:dyDescent="0.25">
      <c r="A492" s="2" t="s">
        <v>726</v>
      </c>
      <c r="B492" s="2" t="s">
        <v>51</v>
      </c>
      <c r="C492" s="2">
        <v>45</v>
      </c>
      <c r="D492" s="2" t="s">
        <v>62</v>
      </c>
      <c r="E492" s="2" t="s">
        <v>56</v>
      </c>
      <c r="F492" s="2" t="s">
        <v>40</v>
      </c>
      <c r="G492" s="38" t="s">
        <v>1552</v>
      </c>
      <c r="H492" s="29">
        <v>46.784382822205302</v>
      </c>
      <c r="I492" s="29">
        <v>36.291174793103799</v>
      </c>
      <c r="J492" s="29">
        <f t="shared" si="42"/>
        <v>38.081540843636773</v>
      </c>
      <c r="K492" s="8">
        <v>1.7710778905786499</v>
      </c>
      <c r="L492" s="32">
        <v>0</v>
      </c>
      <c r="M492" s="28">
        <v>1.0301719497783299</v>
      </c>
      <c r="N492" s="28">
        <v>0.99163159790510302</v>
      </c>
      <c r="O492" s="8">
        <v>150.30416106810833</v>
      </c>
      <c r="P492" s="9">
        <f t="shared" si="43"/>
        <v>150.30000000000001</v>
      </c>
      <c r="Q492" s="6">
        <f t="shared" si="44"/>
        <v>150.92040812848757</v>
      </c>
      <c r="R492" s="6">
        <f t="shared" si="45"/>
        <v>153.25967445447912</v>
      </c>
      <c r="S492" s="13">
        <f>R492*Index!$D$19</f>
        <v>188.31300291948929</v>
      </c>
      <c r="U492" s="8">
        <v>9.4596222628688604</v>
      </c>
      <c r="V492" s="6">
        <f t="shared" si="46"/>
        <v>9.6062464079433276</v>
      </c>
      <c r="W492" s="6">
        <f>V492*Index!$H$23</f>
        <v>10.344876698154094</v>
      </c>
      <c r="Y492" s="8">
        <v>198.66</v>
      </c>
      <c r="Z492" s="9">
        <f t="shared" si="47"/>
        <v>198.66</v>
      </c>
      <c r="AA492" s="27"/>
      <c r="AB492" s="43"/>
    </row>
    <row r="493" spans="1:28" x14ac:dyDescent="0.25">
      <c r="A493" s="2" t="s">
        <v>727</v>
      </c>
      <c r="B493" s="2" t="s">
        <v>51</v>
      </c>
      <c r="C493" s="2">
        <v>45</v>
      </c>
      <c r="D493" s="2" t="s">
        <v>63</v>
      </c>
      <c r="E493" s="2" t="s">
        <v>56</v>
      </c>
      <c r="F493" s="2" t="s">
        <v>40</v>
      </c>
      <c r="G493" s="38" t="s">
        <v>1552</v>
      </c>
      <c r="H493" s="29">
        <v>46.784382822205302</v>
      </c>
      <c r="I493" s="29">
        <v>47.124822283692403</v>
      </c>
      <c r="J493" s="29">
        <f t="shared" si="42"/>
        <v>51.771343214933253</v>
      </c>
      <c r="K493" s="8">
        <v>1.71522300535737</v>
      </c>
      <c r="L493" s="32">
        <v>0</v>
      </c>
      <c r="M493" s="28">
        <v>1.05030031896777</v>
      </c>
      <c r="N493" s="28">
        <v>0.99921788708875903</v>
      </c>
      <c r="O493" s="8">
        <v>169.04504860859754</v>
      </c>
      <c r="P493" s="9">
        <f t="shared" si="43"/>
        <v>169.05</v>
      </c>
      <c r="Q493" s="6">
        <f t="shared" si="44"/>
        <v>169.73813330789278</v>
      </c>
      <c r="R493" s="6">
        <f t="shared" si="45"/>
        <v>172.36907437416514</v>
      </c>
      <c r="S493" s="13">
        <f>R493*Index!$D$19</f>
        <v>211.79307682460745</v>
      </c>
      <c r="U493" s="8">
        <v>6.6885940169958404</v>
      </c>
      <c r="V493" s="6">
        <f t="shared" si="46"/>
        <v>6.7922672242592768</v>
      </c>
      <c r="W493" s="6">
        <f>V493*Index!$H$23</f>
        <v>7.3145288962995867</v>
      </c>
      <c r="Y493" s="8">
        <v>219.11</v>
      </c>
      <c r="Z493" s="9">
        <f t="shared" si="47"/>
        <v>219.11</v>
      </c>
      <c r="AA493" s="27"/>
      <c r="AB493" s="43"/>
    </row>
    <row r="494" spans="1:28" x14ac:dyDescent="0.25">
      <c r="A494" s="2" t="s">
        <v>728</v>
      </c>
      <c r="B494" s="2" t="s">
        <v>51</v>
      </c>
      <c r="C494" s="2">
        <v>45</v>
      </c>
      <c r="D494" s="2" t="s">
        <v>1558</v>
      </c>
      <c r="E494" s="2" t="s">
        <v>56</v>
      </c>
      <c r="F494" s="2" t="s">
        <v>40</v>
      </c>
      <c r="G494" s="38" t="s">
        <v>1552</v>
      </c>
      <c r="H494" s="29">
        <v>46.784382822205302</v>
      </c>
      <c r="I494" s="29">
        <v>58.085095051440902</v>
      </c>
      <c r="J494" s="29">
        <f t="shared" si="42"/>
        <v>59.330718960547486</v>
      </c>
      <c r="K494" s="8">
        <v>1.7353047471854199</v>
      </c>
      <c r="L494" s="32">
        <v>0</v>
      </c>
      <c r="M494" s="28">
        <v>1.0201453746065401</v>
      </c>
      <c r="N494" s="28">
        <v>0.99189573859743696</v>
      </c>
      <c r="O494" s="8">
        <v>184.14203987167451</v>
      </c>
      <c r="P494" s="9">
        <f t="shared" si="43"/>
        <v>184.14</v>
      </c>
      <c r="Q494" s="6">
        <f t="shared" si="44"/>
        <v>184.89702223514837</v>
      </c>
      <c r="R494" s="6">
        <f t="shared" si="45"/>
        <v>187.76292607979317</v>
      </c>
      <c r="S494" s="13">
        <f>R494*Index!$D$19</f>
        <v>230.70778776538484</v>
      </c>
      <c r="U494" s="8">
        <v>9.1710578102473193</v>
      </c>
      <c r="V494" s="6">
        <f t="shared" si="46"/>
        <v>9.3132092063061531</v>
      </c>
      <c r="W494" s="6">
        <f>V494*Index!$H$23</f>
        <v>10.029307682934785</v>
      </c>
      <c r="Y494" s="8">
        <v>240.74</v>
      </c>
      <c r="Z494" s="9">
        <f t="shared" si="47"/>
        <v>240.74</v>
      </c>
      <c r="AA494" s="27"/>
      <c r="AB494" s="43"/>
    </row>
    <row r="495" spans="1:28" x14ac:dyDescent="0.25">
      <c r="A495" s="2" t="s">
        <v>729</v>
      </c>
      <c r="B495" s="2" t="s">
        <v>51</v>
      </c>
      <c r="C495" s="2">
        <v>45</v>
      </c>
      <c r="D495" s="2" t="s">
        <v>1559</v>
      </c>
      <c r="E495" s="2" t="s">
        <v>56</v>
      </c>
      <c r="F495" s="2" t="s">
        <v>218</v>
      </c>
      <c r="G495" s="38" t="s">
        <v>1552</v>
      </c>
      <c r="H495" s="29">
        <v>46.784382822205302</v>
      </c>
      <c r="I495" s="29">
        <v>70.924130497136801</v>
      </c>
      <c r="J495" s="29">
        <f t="shared" si="42"/>
        <v>68.836977499476745</v>
      </c>
      <c r="K495" s="8">
        <v>2.1206243827464801</v>
      </c>
      <c r="L495" s="32">
        <v>0</v>
      </c>
      <c r="M495" s="28">
        <v>1.0024907725524199</v>
      </c>
      <c r="N495" s="28">
        <v>0.97982793330080797</v>
      </c>
      <c r="O495" s="8">
        <v>245.18947586447501</v>
      </c>
      <c r="P495" s="9">
        <f t="shared" si="43"/>
        <v>245.19</v>
      </c>
      <c r="Q495" s="6">
        <f t="shared" si="44"/>
        <v>246.19475271551937</v>
      </c>
      <c r="R495" s="6">
        <f t="shared" si="45"/>
        <v>250.01077138260993</v>
      </c>
      <c r="S495" s="13">
        <f>R495*Index!$D$19</f>
        <v>307.19286915398533</v>
      </c>
      <c r="U495" s="8">
        <v>11.919017672121701</v>
      </c>
      <c r="V495" s="6">
        <f t="shared" si="46"/>
        <v>12.103762446039587</v>
      </c>
      <c r="W495" s="6">
        <f>V495*Index!$H$23</f>
        <v>13.034428305367099</v>
      </c>
      <c r="Y495" s="8">
        <v>320.23</v>
      </c>
      <c r="Z495" s="9">
        <f t="shared" si="47"/>
        <v>320.23</v>
      </c>
      <c r="AA495" s="27"/>
      <c r="AB495" s="43"/>
    </row>
    <row r="496" spans="1:28" x14ac:dyDescent="0.25">
      <c r="A496" s="2" t="s">
        <v>730</v>
      </c>
      <c r="B496" s="2" t="s">
        <v>51</v>
      </c>
      <c r="C496" s="2">
        <v>45</v>
      </c>
      <c r="D496" s="2" t="s">
        <v>1550</v>
      </c>
      <c r="E496" s="2" t="s">
        <v>56</v>
      </c>
      <c r="F496" s="2" t="s">
        <v>218</v>
      </c>
      <c r="G496" s="38" t="s">
        <v>1552</v>
      </c>
      <c r="H496" s="29">
        <v>46.784382822205302</v>
      </c>
      <c r="I496" s="29">
        <v>58.465401538620902</v>
      </c>
      <c r="J496" s="29">
        <f t="shared" si="42"/>
        <v>54.352733309471219</v>
      </c>
      <c r="K496" s="8">
        <v>2.1009570833217301</v>
      </c>
      <c r="L496" s="32">
        <v>0</v>
      </c>
      <c r="M496" s="28">
        <v>0.96803351909648205</v>
      </c>
      <c r="N496" s="28">
        <v>0.992656419849267</v>
      </c>
      <c r="O496" s="8">
        <v>212.48474052357858</v>
      </c>
      <c r="P496" s="9">
        <f t="shared" si="43"/>
        <v>212.48</v>
      </c>
      <c r="Q496" s="6">
        <f t="shared" si="44"/>
        <v>213.35592795972525</v>
      </c>
      <c r="R496" s="6">
        <f t="shared" si="45"/>
        <v>216.662944843101</v>
      </c>
      <c r="S496" s="13">
        <f>R496*Index!$D$19</f>
        <v>266.21777652870122</v>
      </c>
      <c r="U496" s="8">
        <v>10.628545145922001</v>
      </c>
      <c r="V496" s="6">
        <f t="shared" si="46"/>
        <v>10.793287595683791</v>
      </c>
      <c r="W496" s="6">
        <f>V496*Index!$H$23</f>
        <v>11.623190224720664</v>
      </c>
      <c r="Y496" s="8">
        <v>277.83999999999997</v>
      </c>
      <c r="Z496" s="9">
        <f t="shared" si="47"/>
        <v>277.83999999999997</v>
      </c>
      <c r="AA496" s="27"/>
      <c r="AB496" s="43"/>
    </row>
    <row r="497" spans="1:28" x14ac:dyDescent="0.25">
      <c r="A497" s="2" t="s">
        <v>731</v>
      </c>
      <c r="B497" s="2" t="s">
        <v>51</v>
      </c>
      <c r="C497" s="2">
        <v>45</v>
      </c>
      <c r="D497" s="2" t="s">
        <v>225</v>
      </c>
      <c r="E497" s="2" t="s">
        <v>56</v>
      </c>
      <c r="F497" s="2" t="s">
        <v>40</v>
      </c>
      <c r="G497" s="38" t="s">
        <v>1552</v>
      </c>
      <c r="H497" s="29">
        <v>46.784382822205302</v>
      </c>
      <c r="I497" s="29">
        <v>42.3618983554964</v>
      </c>
      <c r="J497" s="29">
        <f t="shared" si="42"/>
        <v>45.18903844240279</v>
      </c>
      <c r="K497" s="8">
        <v>2.01896144887893</v>
      </c>
      <c r="L497" s="32">
        <v>1</v>
      </c>
      <c r="M497" s="28">
        <v>1.0379803665818901</v>
      </c>
      <c r="N497" s="28">
        <v>0.993962436664384</v>
      </c>
      <c r="O497" s="8">
        <v>185.69079185474428</v>
      </c>
      <c r="P497" s="9">
        <f t="shared" si="43"/>
        <v>185.69</v>
      </c>
      <c r="Q497" s="6">
        <f t="shared" si="44"/>
        <v>186.45212410134872</v>
      </c>
      <c r="R497" s="6">
        <f t="shared" si="45"/>
        <v>189.34213202491964</v>
      </c>
      <c r="S497" s="13">
        <f>R497*Index!$D$19</f>
        <v>232.64818738331175</v>
      </c>
      <c r="U497" s="8">
        <v>8.0566204931038996</v>
      </c>
      <c r="V497" s="6">
        <f t="shared" si="46"/>
        <v>8.1814981107470111</v>
      </c>
      <c r="W497" s="6">
        <f>V497*Index!$H$23</f>
        <v>8.8105786139186666</v>
      </c>
      <c r="Y497" s="8">
        <v>241.46</v>
      </c>
      <c r="Z497" s="9">
        <f t="shared" si="47"/>
        <v>241.46</v>
      </c>
      <c r="AA497" s="27"/>
      <c r="AB497" s="43"/>
    </row>
    <row r="498" spans="1:28" x14ac:dyDescent="0.25">
      <c r="A498" s="2" t="s">
        <v>732</v>
      </c>
      <c r="B498" s="2" t="s">
        <v>51</v>
      </c>
      <c r="C498" s="2">
        <v>45</v>
      </c>
      <c r="D498" s="2" t="s">
        <v>60</v>
      </c>
      <c r="E498" s="2" t="s">
        <v>57</v>
      </c>
      <c r="F498" s="2" t="s">
        <v>40</v>
      </c>
      <c r="G498" s="38" t="s">
        <v>1552</v>
      </c>
      <c r="H498" s="29">
        <v>46.784382822205302</v>
      </c>
      <c r="I498" s="29">
        <v>18.392477219165499</v>
      </c>
      <c r="J498" s="29">
        <f t="shared" si="42"/>
        <v>18.511665185135811</v>
      </c>
      <c r="K498" s="8">
        <v>1.48291849520289</v>
      </c>
      <c r="L498" s="32">
        <v>0</v>
      </c>
      <c r="M498" s="28">
        <v>1.0018982729649399</v>
      </c>
      <c r="N498" s="28">
        <v>0.99993054418288596</v>
      </c>
      <c r="O498" s="8">
        <v>96.828717253741161</v>
      </c>
      <c r="P498" s="9">
        <f t="shared" si="43"/>
        <v>96.83</v>
      </c>
      <c r="Q498" s="6">
        <f t="shared" si="44"/>
        <v>97.225714994481493</v>
      </c>
      <c r="R498" s="6">
        <f t="shared" si="45"/>
        <v>98.732713576895961</v>
      </c>
      <c r="S498" s="13">
        <f>R498*Index!$D$19</f>
        <v>121.31471534332053</v>
      </c>
      <c r="U498" s="8">
        <v>6.4812473547422602</v>
      </c>
      <c r="V498" s="6">
        <f t="shared" si="46"/>
        <v>6.5817066887407654</v>
      </c>
      <c r="W498" s="6">
        <f>V498*Index!$H$23</f>
        <v>7.0877782296047229</v>
      </c>
      <c r="Y498" s="8">
        <v>128.4</v>
      </c>
      <c r="Z498" s="9">
        <f t="shared" si="47"/>
        <v>128.4</v>
      </c>
      <c r="AA498" s="27"/>
      <c r="AB498" s="43"/>
    </row>
    <row r="499" spans="1:28" x14ac:dyDescent="0.25">
      <c r="A499" s="2" t="s">
        <v>733</v>
      </c>
      <c r="B499" s="2" t="s">
        <v>51</v>
      </c>
      <c r="C499" s="2">
        <v>45</v>
      </c>
      <c r="D499" s="2" t="s">
        <v>61</v>
      </c>
      <c r="E499" s="2" t="s">
        <v>57</v>
      </c>
      <c r="F499" s="2" t="s">
        <v>40</v>
      </c>
      <c r="G499" s="38" t="s">
        <v>1552</v>
      </c>
      <c r="H499" s="29">
        <v>46.784382822205302</v>
      </c>
      <c r="I499" s="29">
        <v>28.0949719297024</v>
      </c>
      <c r="J499" s="29">
        <f t="shared" si="42"/>
        <v>29.431117134128996</v>
      </c>
      <c r="K499" s="8">
        <v>1.7720697395993601</v>
      </c>
      <c r="L499" s="32">
        <v>0</v>
      </c>
      <c r="M499" s="28">
        <v>1.01943797987828</v>
      </c>
      <c r="N499" s="28">
        <v>0.99843638686907399</v>
      </c>
      <c r="O499" s="8">
        <v>135.05918116105676</v>
      </c>
      <c r="P499" s="9">
        <f t="shared" si="43"/>
        <v>135.06</v>
      </c>
      <c r="Q499" s="6">
        <f t="shared" si="44"/>
        <v>135.6129238038171</v>
      </c>
      <c r="R499" s="6">
        <f t="shared" si="45"/>
        <v>137.71492412277627</v>
      </c>
      <c r="S499" s="13">
        <f>R499*Index!$D$19</f>
        <v>169.21288003970236</v>
      </c>
      <c r="U499" s="8">
        <v>7.2877571765766698</v>
      </c>
      <c r="V499" s="6">
        <f t="shared" si="46"/>
        <v>7.4007174128136084</v>
      </c>
      <c r="W499" s="6">
        <f>V499*Index!$H$23</f>
        <v>7.9697632001332286</v>
      </c>
      <c r="Y499" s="8">
        <v>177.18</v>
      </c>
      <c r="Z499" s="9">
        <f t="shared" si="47"/>
        <v>177.18</v>
      </c>
      <c r="AA499" s="27"/>
      <c r="AB499" s="43"/>
    </row>
    <row r="500" spans="1:28" x14ac:dyDescent="0.25">
      <c r="A500" s="2" t="s">
        <v>734</v>
      </c>
      <c r="B500" s="2" t="s">
        <v>51</v>
      </c>
      <c r="C500" s="2">
        <v>45</v>
      </c>
      <c r="D500" s="2" t="s">
        <v>62</v>
      </c>
      <c r="E500" s="2" t="s">
        <v>57</v>
      </c>
      <c r="F500" s="2" t="s">
        <v>40</v>
      </c>
      <c r="G500" s="38" t="s">
        <v>1552</v>
      </c>
      <c r="H500" s="29">
        <v>46.784382822205302</v>
      </c>
      <c r="I500" s="29">
        <v>37.503171905873202</v>
      </c>
      <c r="J500" s="29">
        <f t="shared" si="42"/>
        <v>37.716848337934252</v>
      </c>
      <c r="K500" s="8">
        <v>1.8389836004909701</v>
      </c>
      <c r="L500" s="32">
        <v>0</v>
      </c>
      <c r="M500" s="28">
        <v>1.0301719497783299</v>
      </c>
      <c r="N500" s="28">
        <v>0.97317257470399998</v>
      </c>
      <c r="O500" s="8">
        <v>155.39637832479346</v>
      </c>
      <c r="P500" s="9">
        <f t="shared" si="43"/>
        <v>155.4</v>
      </c>
      <c r="Q500" s="6">
        <f t="shared" si="44"/>
        <v>156.0335034759251</v>
      </c>
      <c r="R500" s="6">
        <f t="shared" si="45"/>
        <v>158.45202277980195</v>
      </c>
      <c r="S500" s="13">
        <f>R500*Index!$D$19</f>
        <v>194.69293755543256</v>
      </c>
      <c r="U500" s="8">
        <v>7.75288991008496</v>
      </c>
      <c r="V500" s="6">
        <f t="shared" si="46"/>
        <v>7.8730597036912773</v>
      </c>
      <c r="W500" s="6">
        <f>V500*Index!$H$23</f>
        <v>8.4784241849704127</v>
      </c>
      <c r="Y500" s="8">
        <v>203.17</v>
      </c>
      <c r="Z500" s="9">
        <f t="shared" si="47"/>
        <v>203.17</v>
      </c>
      <c r="AA500" s="27"/>
      <c r="AB500" s="43"/>
    </row>
    <row r="501" spans="1:28" x14ac:dyDescent="0.25">
      <c r="A501" s="2" t="s">
        <v>735</v>
      </c>
      <c r="B501" s="2" t="s">
        <v>51</v>
      </c>
      <c r="C501" s="2">
        <v>45</v>
      </c>
      <c r="D501" s="2" t="s">
        <v>63</v>
      </c>
      <c r="E501" s="2" t="s">
        <v>57</v>
      </c>
      <c r="F501" s="2" t="s">
        <v>40</v>
      </c>
      <c r="G501" s="38" t="s">
        <v>1552</v>
      </c>
      <c r="H501" s="29">
        <v>46.784382822205302</v>
      </c>
      <c r="I501" s="29">
        <v>48.663318005495299</v>
      </c>
      <c r="J501" s="29">
        <f t="shared" si="42"/>
        <v>52.640090066282482</v>
      </c>
      <c r="K501" s="8">
        <v>1.8344606200168601</v>
      </c>
      <c r="L501" s="32">
        <v>0</v>
      </c>
      <c r="M501" s="28">
        <v>1.05030031896777</v>
      </c>
      <c r="N501" s="28">
        <v>0.99177767572707798</v>
      </c>
      <c r="O501" s="8">
        <v>182.39028017986402</v>
      </c>
      <c r="P501" s="9">
        <f t="shared" si="43"/>
        <v>182.39</v>
      </c>
      <c r="Q501" s="6">
        <f t="shared" si="44"/>
        <v>183.13808032860146</v>
      </c>
      <c r="R501" s="6">
        <f t="shared" si="45"/>
        <v>185.97672057369479</v>
      </c>
      <c r="S501" s="13">
        <f>R501*Index!$D$19</f>
        <v>228.51304394981827</v>
      </c>
      <c r="U501" s="8">
        <v>7.5149981935954102</v>
      </c>
      <c r="V501" s="6">
        <f t="shared" si="46"/>
        <v>7.6314806655961398</v>
      </c>
      <c r="W501" s="6">
        <f>V501*Index!$H$23</f>
        <v>8.2182699836492414</v>
      </c>
      <c r="Y501" s="8">
        <v>236.73</v>
      </c>
      <c r="Z501" s="9">
        <f t="shared" si="47"/>
        <v>236.73</v>
      </c>
      <c r="AA501" s="27"/>
      <c r="AB501" s="43"/>
    </row>
    <row r="502" spans="1:28" x14ac:dyDescent="0.25">
      <c r="A502" s="2" t="s">
        <v>736</v>
      </c>
      <c r="B502" s="2" t="s">
        <v>51</v>
      </c>
      <c r="C502" s="2">
        <v>45</v>
      </c>
      <c r="D502" s="2" t="s">
        <v>1558</v>
      </c>
      <c r="E502" s="2" t="s">
        <v>57</v>
      </c>
      <c r="F502" s="2" t="s">
        <v>40</v>
      </c>
      <c r="G502" s="38" t="s">
        <v>1552</v>
      </c>
      <c r="H502" s="29">
        <v>46.784382822205302</v>
      </c>
      <c r="I502" s="29">
        <v>59.928581349425897</v>
      </c>
      <c r="J502" s="29">
        <f t="shared" si="42"/>
        <v>54.30151840013707</v>
      </c>
      <c r="K502" s="8">
        <v>1.85145447937592</v>
      </c>
      <c r="L502" s="32">
        <v>0</v>
      </c>
      <c r="M502" s="28">
        <v>1.0201453746065401</v>
      </c>
      <c r="N502" s="28">
        <v>0.92856292413944796</v>
      </c>
      <c r="O502" s="8">
        <v>187.15594461985825</v>
      </c>
      <c r="P502" s="9">
        <f t="shared" si="43"/>
        <v>187.16</v>
      </c>
      <c r="Q502" s="6">
        <f t="shared" si="44"/>
        <v>187.92328399279967</v>
      </c>
      <c r="R502" s="6">
        <f t="shared" si="45"/>
        <v>190.83609489468807</v>
      </c>
      <c r="S502" s="13">
        <f>R502*Index!$D$19</f>
        <v>234.48384725442725</v>
      </c>
      <c r="U502" s="8">
        <v>8.5812467824157004</v>
      </c>
      <c r="V502" s="6">
        <f t="shared" si="46"/>
        <v>8.7142561075431448</v>
      </c>
      <c r="W502" s="6">
        <f>V502*Index!$H$23</f>
        <v>9.3843007060622039</v>
      </c>
      <c r="Y502" s="8">
        <v>243.87</v>
      </c>
      <c r="Z502" s="9">
        <f t="shared" si="47"/>
        <v>243.87</v>
      </c>
      <c r="AA502" s="27"/>
      <c r="AB502" s="43"/>
    </row>
    <row r="503" spans="1:28" x14ac:dyDescent="0.25">
      <c r="A503" s="2" t="s">
        <v>737</v>
      </c>
      <c r="B503" s="2" t="s">
        <v>51</v>
      </c>
      <c r="C503" s="2">
        <v>45</v>
      </c>
      <c r="D503" s="2" t="s">
        <v>1559</v>
      </c>
      <c r="E503" s="2" t="s">
        <v>57</v>
      </c>
      <c r="F503" s="2" t="s">
        <v>218</v>
      </c>
      <c r="G503" s="38" t="s">
        <v>1552</v>
      </c>
      <c r="H503" s="29">
        <v>46.784382822205302</v>
      </c>
      <c r="I503" s="29">
        <v>73.362990694797602</v>
      </c>
      <c r="J503" s="29">
        <f t="shared" si="42"/>
        <v>70.849053233790386</v>
      </c>
      <c r="K503" s="8">
        <v>1.8569099782944101</v>
      </c>
      <c r="L503" s="32">
        <v>0</v>
      </c>
      <c r="M503" s="28">
        <v>1.0024907725524199</v>
      </c>
      <c r="N503" s="28">
        <v>0.97664362079538503</v>
      </c>
      <c r="O503" s="8">
        <v>218.43470119343527</v>
      </c>
      <c r="P503" s="9">
        <f t="shared" si="43"/>
        <v>218.43</v>
      </c>
      <c r="Q503" s="6">
        <f t="shared" si="44"/>
        <v>219.33028346832836</v>
      </c>
      <c r="R503" s="6">
        <f t="shared" si="45"/>
        <v>222.72990286208747</v>
      </c>
      <c r="S503" s="13">
        <f>R503*Index!$D$19</f>
        <v>273.67236030756186</v>
      </c>
      <c r="U503" s="8">
        <v>9.5881900810302607</v>
      </c>
      <c r="V503" s="6">
        <f t="shared" si="46"/>
        <v>9.7368070272862308</v>
      </c>
      <c r="W503" s="6">
        <f>V503*Index!$H$23</f>
        <v>10.48547620511866</v>
      </c>
      <c r="Y503" s="8">
        <v>284.16000000000003</v>
      </c>
      <c r="Z503" s="9">
        <f t="shared" si="47"/>
        <v>284.16000000000003</v>
      </c>
      <c r="AA503" s="27"/>
      <c r="AB503" s="43"/>
    </row>
    <row r="504" spans="1:28" x14ac:dyDescent="0.25">
      <c r="A504" s="2" t="s">
        <v>738</v>
      </c>
      <c r="B504" s="2" t="s">
        <v>51</v>
      </c>
      <c r="C504" s="2">
        <v>45</v>
      </c>
      <c r="D504" s="2" t="s">
        <v>1550</v>
      </c>
      <c r="E504" s="2" t="s">
        <v>57</v>
      </c>
      <c r="F504" s="2" t="s">
        <v>218</v>
      </c>
      <c r="G504" s="38" t="s">
        <v>1552</v>
      </c>
      <c r="H504" s="29">
        <v>46.784382822205302</v>
      </c>
      <c r="I504" s="29">
        <v>60.456287725678997</v>
      </c>
      <c r="J504" s="29">
        <f t="shared" si="42"/>
        <v>53.600503819293749</v>
      </c>
      <c r="K504" s="8">
        <v>1.7611774327483201</v>
      </c>
      <c r="L504" s="32">
        <v>0</v>
      </c>
      <c r="M504" s="28">
        <v>0.96803351909648205</v>
      </c>
      <c r="N504" s="28">
        <v>0.96698205942474402</v>
      </c>
      <c r="O504" s="8">
        <v>176.79559694200671</v>
      </c>
      <c r="P504" s="9">
        <f t="shared" si="43"/>
        <v>176.8</v>
      </c>
      <c r="Q504" s="6">
        <f t="shared" si="44"/>
        <v>177.52045888946893</v>
      </c>
      <c r="R504" s="6">
        <f t="shared" si="45"/>
        <v>180.2720260022557</v>
      </c>
      <c r="S504" s="13">
        <f>R504*Index!$D$19</f>
        <v>221.50357998410118</v>
      </c>
      <c r="U504" s="8">
        <v>9.3656152164594104</v>
      </c>
      <c r="V504" s="6">
        <f t="shared" si="46"/>
        <v>9.5107822523145327</v>
      </c>
      <c r="W504" s="6">
        <f>V504*Index!$H$23</f>
        <v>10.242072243933904</v>
      </c>
      <c r="Y504" s="8">
        <v>231.75</v>
      </c>
      <c r="Z504" s="9">
        <f t="shared" si="47"/>
        <v>231.75</v>
      </c>
      <c r="AA504" s="27"/>
      <c r="AB504" s="43"/>
    </row>
    <row r="505" spans="1:28" x14ac:dyDescent="0.25">
      <c r="A505" s="2" t="s">
        <v>739</v>
      </c>
      <c r="B505" s="2" t="s">
        <v>51</v>
      </c>
      <c r="C505" s="2">
        <v>45</v>
      </c>
      <c r="D505" s="2" t="s">
        <v>225</v>
      </c>
      <c r="E505" s="2" t="s">
        <v>57</v>
      </c>
      <c r="F505" s="2" t="s">
        <v>40</v>
      </c>
      <c r="G505" s="38" t="s">
        <v>1552</v>
      </c>
      <c r="H505" s="29">
        <v>46.784382822205302</v>
      </c>
      <c r="I505" s="29">
        <v>43.891507256206502</v>
      </c>
      <c r="J505" s="29">
        <f t="shared" si="42"/>
        <v>41.342535285771135</v>
      </c>
      <c r="K505" s="8">
        <v>2.0746636389816202</v>
      </c>
      <c r="L505" s="32">
        <v>1</v>
      </c>
      <c r="M505" s="28">
        <v>1.0379803665818901</v>
      </c>
      <c r="N505" s="28">
        <v>0.93632714984787502</v>
      </c>
      <c r="O505" s="8">
        <v>182.83371261412884</v>
      </c>
      <c r="P505" s="9">
        <f t="shared" si="43"/>
        <v>182.83</v>
      </c>
      <c r="Q505" s="6">
        <f t="shared" si="44"/>
        <v>183.58333083584677</v>
      </c>
      <c r="R505" s="6">
        <f t="shared" si="45"/>
        <v>186.42887246380241</v>
      </c>
      <c r="S505" s="13">
        <f>R505*Index!$D$19</f>
        <v>229.068611358564</v>
      </c>
      <c r="U505" s="8">
        <v>9.0444525767427102</v>
      </c>
      <c r="V505" s="6">
        <f t="shared" si="46"/>
        <v>9.1846415916822224</v>
      </c>
      <c r="W505" s="6">
        <f>V505*Index!$H$23</f>
        <v>9.8908544240676619</v>
      </c>
      <c r="Y505" s="8">
        <v>238.96</v>
      </c>
      <c r="Z505" s="9">
        <f t="shared" si="47"/>
        <v>238.96</v>
      </c>
      <c r="AA505" s="27"/>
      <c r="AB505" s="43"/>
    </row>
    <row r="506" spans="1:28" x14ac:dyDescent="0.25">
      <c r="A506" s="2" t="s">
        <v>740</v>
      </c>
      <c r="B506" s="2" t="s">
        <v>51</v>
      </c>
      <c r="C506" s="2">
        <v>45</v>
      </c>
      <c r="D506" s="2" t="s">
        <v>60</v>
      </c>
      <c r="E506" s="2" t="s">
        <v>58</v>
      </c>
      <c r="F506" s="2" t="s">
        <v>40</v>
      </c>
      <c r="G506" s="38" t="s">
        <v>1552</v>
      </c>
      <c r="H506" s="29">
        <v>46.784382822205302</v>
      </c>
      <c r="I506" s="29">
        <v>17.234450265893901</v>
      </c>
      <c r="J506" s="29">
        <f t="shared" si="42"/>
        <v>17.303927077352938</v>
      </c>
      <c r="K506" s="8">
        <v>1.75144670638897</v>
      </c>
      <c r="L506" s="32">
        <v>0</v>
      </c>
      <c r="M506" s="28">
        <v>1.0018982729649399</v>
      </c>
      <c r="N506" s="28">
        <v>0.99918852326348095</v>
      </c>
      <c r="O506" s="8">
        <v>112.24725929161626</v>
      </c>
      <c r="P506" s="9">
        <f t="shared" si="43"/>
        <v>112.25</v>
      </c>
      <c r="Q506" s="6">
        <f t="shared" si="44"/>
        <v>112.70747305471188</v>
      </c>
      <c r="R506" s="6">
        <f t="shared" si="45"/>
        <v>114.45443888705992</v>
      </c>
      <c r="S506" s="13">
        <f>R506*Index!$D$19</f>
        <v>140.63229065966161</v>
      </c>
      <c r="U506" s="8">
        <v>6.6870048546530798</v>
      </c>
      <c r="V506" s="6">
        <f t="shared" si="46"/>
        <v>6.7906534299002033</v>
      </c>
      <c r="W506" s="6">
        <f>V506*Index!$H$23</f>
        <v>7.3127910162836232</v>
      </c>
      <c r="Y506" s="8">
        <v>147.94999999999999</v>
      </c>
      <c r="Z506" s="9">
        <f t="shared" si="47"/>
        <v>147.94999999999999</v>
      </c>
      <c r="AA506" s="27"/>
      <c r="AB506" s="43"/>
    </row>
    <row r="507" spans="1:28" x14ac:dyDescent="0.25">
      <c r="A507" s="2" t="s">
        <v>741</v>
      </c>
      <c r="B507" s="2" t="s">
        <v>51</v>
      </c>
      <c r="C507" s="2">
        <v>45</v>
      </c>
      <c r="D507" s="2" t="s">
        <v>61</v>
      </c>
      <c r="E507" s="2" t="s">
        <v>58</v>
      </c>
      <c r="F507" s="2" t="s">
        <v>40</v>
      </c>
      <c r="G507" s="38" t="s">
        <v>1552</v>
      </c>
      <c r="H507" s="29">
        <v>46.784382822205302</v>
      </c>
      <c r="I507" s="29">
        <v>26.295907871589201</v>
      </c>
      <c r="J507" s="29">
        <f t="shared" si="42"/>
        <v>27.293350383293088</v>
      </c>
      <c r="K507" s="8">
        <v>2.0578318235603001</v>
      </c>
      <c r="L507" s="32">
        <v>0</v>
      </c>
      <c r="M507" s="28">
        <v>1.01943797987828</v>
      </c>
      <c r="N507" s="28">
        <v>0.99432099289545495</v>
      </c>
      <c r="O507" s="8">
        <v>152.4395168074837</v>
      </c>
      <c r="P507" s="9">
        <f t="shared" si="43"/>
        <v>152.44</v>
      </c>
      <c r="Q507" s="6">
        <f t="shared" si="44"/>
        <v>153.06451882639439</v>
      </c>
      <c r="R507" s="6">
        <f t="shared" si="45"/>
        <v>155.43701886820352</v>
      </c>
      <c r="S507" s="13">
        <f>R507*Index!$D$19</f>
        <v>190.98834636125159</v>
      </c>
      <c r="U507" s="8">
        <v>7.1085232597455104</v>
      </c>
      <c r="V507" s="6">
        <f t="shared" si="46"/>
        <v>7.2187053702715662</v>
      </c>
      <c r="W507" s="6">
        <f>V507*Index!$H$23</f>
        <v>7.7737561378826028</v>
      </c>
      <c r="Y507" s="8">
        <v>198.76</v>
      </c>
      <c r="Z507" s="9">
        <f t="shared" si="47"/>
        <v>198.76</v>
      </c>
      <c r="AA507" s="27"/>
      <c r="AB507" s="43"/>
    </row>
    <row r="508" spans="1:28" x14ac:dyDescent="0.25">
      <c r="A508" s="2" t="s">
        <v>742</v>
      </c>
      <c r="B508" s="2" t="s">
        <v>51</v>
      </c>
      <c r="C508" s="2">
        <v>45</v>
      </c>
      <c r="D508" s="2" t="s">
        <v>62</v>
      </c>
      <c r="E508" s="2" t="s">
        <v>58</v>
      </c>
      <c r="F508" s="2" t="s">
        <v>40</v>
      </c>
      <c r="G508" s="38" t="s">
        <v>1552</v>
      </c>
      <c r="H508" s="29">
        <v>46.784382822205302</v>
      </c>
      <c r="I508" s="29">
        <v>35.055886282770999</v>
      </c>
      <c r="J508" s="29">
        <f t="shared" si="42"/>
        <v>34.098983023522848</v>
      </c>
      <c r="K508" s="8">
        <v>2.0629829288416199</v>
      </c>
      <c r="L508" s="32">
        <v>0</v>
      </c>
      <c r="M508" s="28">
        <v>1.0301719497783299</v>
      </c>
      <c r="N508" s="28">
        <v>0.95936185443977395</v>
      </c>
      <c r="O508" s="8">
        <v>166.8610029669891</v>
      </c>
      <c r="P508" s="9">
        <f t="shared" si="43"/>
        <v>166.86</v>
      </c>
      <c r="Q508" s="6">
        <f t="shared" si="44"/>
        <v>167.54513307915377</v>
      </c>
      <c r="R508" s="6">
        <f t="shared" si="45"/>
        <v>170.14208264188068</v>
      </c>
      <c r="S508" s="13">
        <f>R508*Index!$D$19</f>
        <v>209.05673080223661</v>
      </c>
      <c r="U508" s="8">
        <v>7.5558042468179396</v>
      </c>
      <c r="V508" s="6">
        <f t="shared" si="46"/>
        <v>7.6729192126436185</v>
      </c>
      <c r="W508" s="6">
        <f>V508*Index!$H$23</f>
        <v>8.2628947664782935</v>
      </c>
      <c r="Y508" s="8">
        <v>217.32</v>
      </c>
      <c r="Z508" s="9">
        <f t="shared" si="47"/>
        <v>217.32</v>
      </c>
      <c r="AA508" s="27"/>
      <c r="AB508" s="43"/>
    </row>
    <row r="509" spans="1:28" x14ac:dyDescent="0.25">
      <c r="A509" s="2" t="s">
        <v>743</v>
      </c>
      <c r="B509" s="2" t="s">
        <v>51</v>
      </c>
      <c r="C509" s="2">
        <v>45</v>
      </c>
      <c r="D509" s="2" t="s">
        <v>63</v>
      </c>
      <c r="E509" s="2" t="s">
        <v>58</v>
      </c>
      <c r="F509" s="2" t="s">
        <v>40</v>
      </c>
      <c r="G509" s="38" t="s">
        <v>1552</v>
      </c>
      <c r="H509" s="29">
        <v>46.784382822205302</v>
      </c>
      <c r="I509" s="29">
        <v>45.442001511466003</v>
      </c>
      <c r="J509" s="29">
        <f t="shared" si="42"/>
        <v>49.272673670966341</v>
      </c>
      <c r="K509" s="8">
        <v>1.99640340970764</v>
      </c>
      <c r="L509" s="32">
        <v>0</v>
      </c>
      <c r="M509" s="28">
        <v>1.05030031896777</v>
      </c>
      <c r="N509" s="28">
        <v>0.99165497295876903</v>
      </c>
      <c r="O509" s="8">
        <v>191.76863510944702</v>
      </c>
      <c r="P509" s="9">
        <f t="shared" si="43"/>
        <v>191.77</v>
      </c>
      <c r="Q509" s="6">
        <f t="shared" si="44"/>
        <v>192.55488651339576</v>
      </c>
      <c r="R509" s="6">
        <f t="shared" si="45"/>
        <v>195.53948725435342</v>
      </c>
      <c r="S509" s="13">
        <f>R509*Index!$D$19</f>
        <v>240.2629926317733</v>
      </c>
      <c r="U509" s="8">
        <v>7.3297979144031196</v>
      </c>
      <c r="V509" s="6">
        <f t="shared" si="46"/>
        <v>7.4434097820763681</v>
      </c>
      <c r="W509" s="6">
        <f>V509*Index!$H$23</f>
        <v>8.0157382123513337</v>
      </c>
      <c r="Y509" s="8">
        <v>248.28</v>
      </c>
      <c r="Z509" s="9">
        <f t="shared" si="47"/>
        <v>248.28</v>
      </c>
      <c r="AA509" s="27"/>
      <c r="AB509" s="43"/>
    </row>
    <row r="510" spans="1:28" x14ac:dyDescent="0.25">
      <c r="A510" s="2" t="s">
        <v>744</v>
      </c>
      <c r="B510" s="2" t="s">
        <v>51</v>
      </c>
      <c r="C510" s="2">
        <v>45</v>
      </c>
      <c r="D510" s="2" t="s">
        <v>1558</v>
      </c>
      <c r="E510" s="2" t="s">
        <v>58</v>
      </c>
      <c r="F510" s="2" t="s">
        <v>40</v>
      </c>
      <c r="G510" s="38" t="s">
        <v>1552</v>
      </c>
      <c r="H510" s="29">
        <v>46.784382822205302</v>
      </c>
      <c r="I510" s="29">
        <v>55.893272403160502</v>
      </c>
      <c r="J510" s="29">
        <f t="shared" si="42"/>
        <v>50.076337926883383</v>
      </c>
      <c r="K510" s="8">
        <v>2.00321240878153</v>
      </c>
      <c r="L510" s="32">
        <v>0</v>
      </c>
      <c r="M510" s="28">
        <v>1.0201453746065401</v>
      </c>
      <c r="N510" s="28">
        <v>0.92471880417852104</v>
      </c>
      <c r="O510" s="8">
        <v>194.03259772809756</v>
      </c>
      <c r="P510" s="9">
        <f t="shared" si="43"/>
        <v>194.03</v>
      </c>
      <c r="Q510" s="6">
        <f t="shared" si="44"/>
        <v>194.82813137878276</v>
      </c>
      <c r="R510" s="6">
        <f t="shared" si="45"/>
        <v>197.8479674151539</v>
      </c>
      <c r="S510" s="13">
        <f>R510*Index!$D$19</f>
        <v>243.0994649967823</v>
      </c>
      <c r="U510" s="8">
        <v>8.4534655550618396</v>
      </c>
      <c r="V510" s="6">
        <f t="shared" si="46"/>
        <v>8.5844942711652994</v>
      </c>
      <c r="W510" s="6">
        <f>V510*Index!$H$23</f>
        <v>9.2445614009841179</v>
      </c>
      <c r="Y510" s="8">
        <v>252.34</v>
      </c>
      <c r="Z510" s="9">
        <f t="shared" si="47"/>
        <v>252.34</v>
      </c>
      <c r="AA510" s="27"/>
      <c r="AB510" s="43"/>
    </row>
    <row r="511" spans="1:28" x14ac:dyDescent="0.25">
      <c r="A511" s="2" t="s">
        <v>745</v>
      </c>
      <c r="B511" s="2" t="s">
        <v>51</v>
      </c>
      <c r="C511" s="2">
        <v>45</v>
      </c>
      <c r="D511" s="2" t="s">
        <v>1559</v>
      </c>
      <c r="E511" s="2" t="s">
        <v>58</v>
      </c>
      <c r="F511" s="2" t="s">
        <v>218</v>
      </c>
      <c r="G511" s="38" t="s">
        <v>1552</v>
      </c>
      <c r="H511" s="29">
        <v>46.784382822205302</v>
      </c>
      <c r="I511" s="29">
        <v>68.6670869024517</v>
      </c>
      <c r="J511" s="29">
        <f t="shared" si="42"/>
        <v>64.252374920862579</v>
      </c>
      <c r="K511" s="8">
        <v>2.1055805790753501</v>
      </c>
      <c r="L511" s="32">
        <v>0</v>
      </c>
      <c r="M511" s="28">
        <v>1.0024907725524199</v>
      </c>
      <c r="N511" s="28">
        <v>0.95937174168022998</v>
      </c>
      <c r="O511" s="8">
        <v>233.79684066729797</v>
      </c>
      <c r="P511" s="9">
        <f t="shared" si="43"/>
        <v>233.8</v>
      </c>
      <c r="Q511" s="6">
        <f t="shared" si="44"/>
        <v>234.75540771403388</v>
      </c>
      <c r="R511" s="6">
        <f t="shared" si="45"/>
        <v>238.39411653360142</v>
      </c>
      <c r="S511" s="13">
        <f>R511*Index!$D$19</f>
        <v>292.91927000742191</v>
      </c>
      <c r="U511" s="8">
        <v>15.2042108843045</v>
      </c>
      <c r="V511" s="6">
        <f t="shared" si="46"/>
        <v>15.43987615301122</v>
      </c>
      <c r="W511" s="6">
        <f>V511*Index!$H$23</f>
        <v>16.627057880338846</v>
      </c>
      <c r="Y511" s="8">
        <v>309.55</v>
      </c>
      <c r="Z511" s="9">
        <f t="shared" si="47"/>
        <v>309.55</v>
      </c>
      <c r="AA511" s="27"/>
      <c r="AB511" s="43"/>
    </row>
    <row r="512" spans="1:28" x14ac:dyDescent="0.25">
      <c r="A512" s="2" t="s">
        <v>746</v>
      </c>
      <c r="B512" s="2" t="s">
        <v>51</v>
      </c>
      <c r="C512" s="2">
        <v>45</v>
      </c>
      <c r="D512" s="2" t="s">
        <v>1550</v>
      </c>
      <c r="E512" s="2" t="s">
        <v>58</v>
      </c>
      <c r="F512" s="2" t="s">
        <v>218</v>
      </c>
      <c r="G512" s="38" t="s">
        <v>1552</v>
      </c>
      <c r="H512" s="29">
        <v>46.784382822205302</v>
      </c>
      <c r="I512" s="29">
        <v>56.561061680529299</v>
      </c>
      <c r="J512" s="29">
        <f t="shared" si="42"/>
        <v>47.963150156001831</v>
      </c>
      <c r="K512" s="8">
        <v>2.2509742251575999</v>
      </c>
      <c r="L512" s="32">
        <v>0</v>
      </c>
      <c r="M512" s="28">
        <v>0.96803351909648205</v>
      </c>
      <c r="N512" s="28">
        <v>0.94707893629011997</v>
      </c>
      <c r="O512" s="8">
        <v>213.27425463121418</v>
      </c>
      <c r="P512" s="9">
        <f t="shared" si="43"/>
        <v>213.27</v>
      </c>
      <c r="Q512" s="6">
        <f t="shared" si="44"/>
        <v>214.14867907520215</v>
      </c>
      <c r="R512" s="6">
        <f t="shared" si="45"/>
        <v>217.4679836008678</v>
      </c>
      <c r="S512" s="13">
        <f>R512*Index!$D$19</f>
        <v>267.20694257307167</v>
      </c>
      <c r="U512" s="8">
        <v>9.2353226975855591</v>
      </c>
      <c r="V512" s="6">
        <f t="shared" si="46"/>
        <v>9.3784701993981354</v>
      </c>
      <c r="W512" s="6">
        <f>V512*Index!$H$23</f>
        <v>10.099586634573731</v>
      </c>
      <c r="Y512" s="8">
        <v>277.31</v>
      </c>
      <c r="Z512" s="9">
        <f t="shared" si="47"/>
        <v>277.31</v>
      </c>
      <c r="AA512" s="27"/>
      <c r="AB512" s="43"/>
    </row>
    <row r="513" spans="1:28" x14ac:dyDescent="0.25">
      <c r="A513" s="2" t="s">
        <v>747</v>
      </c>
      <c r="B513" s="2" t="s">
        <v>51</v>
      </c>
      <c r="C513" s="2">
        <v>45</v>
      </c>
      <c r="D513" s="2" t="s">
        <v>225</v>
      </c>
      <c r="E513" s="2" t="s">
        <v>58</v>
      </c>
      <c r="F513" s="2" t="s">
        <v>40</v>
      </c>
      <c r="G513" s="38" t="s">
        <v>1552</v>
      </c>
      <c r="H513" s="29">
        <v>46.784382822205302</v>
      </c>
      <c r="I513" s="29">
        <v>41.177459730072499</v>
      </c>
      <c r="J513" s="29">
        <f t="shared" si="42"/>
        <v>38.003083978037296</v>
      </c>
      <c r="K513" s="8">
        <v>2.3555020474448698</v>
      </c>
      <c r="L513" s="32">
        <v>1</v>
      </c>
      <c r="M513" s="28">
        <v>1.0379803665818901</v>
      </c>
      <c r="N513" s="28">
        <v>0.92864174626041396</v>
      </c>
      <c r="O513" s="8">
        <v>199.71705164563537</v>
      </c>
      <c r="P513" s="9">
        <f t="shared" si="43"/>
        <v>199.72</v>
      </c>
      <c r="Q513" s="6">
        <f t="shared" si="44"/>
        <v>200.53589155738246</v>
      </c>
      <c r="R513" s="6">
        <f t="shared" si="45"/>
        <v>203.6441978765219</v>
      </c>
      <c r="S513" s="13">
        <f>R513*Index!$D$19</f>
        <v>250.22140080722158</v>
      </c>
      <c r="U513" s="8">
        <v>8.7025902844924801</v>
      </c>
      <c r="V513" s="6">
        <f t="shared" si="46"/>
        <v>8.8374804339021136</v>
      </c>
      <c r="W513" s="6">
        <f>V513*Index!$H$23</f>
        <v>9.5169998278901176</v>
      </c>
      <c r="Y513" s="8">
        <v>259.74</v>
      </c>
      <c r="Z513" s="9">
        <f t="shared" si="47"/>
        <v>259.74</v>
      </c>
      <c r="AA513" s="27"/>
      <c r="AB513" s="43"/>
    </row>
    <row r="514" spans="1:28" x14ac:dyDescent="0.25">
      <c r="A514" s="2" t="s">
        <v>748</v>
      </c>
      <c r="B514" s="2" t="s">
        <v>51</v>
      </c>
      <c r="C514" s="2">
        <v>45</v>
      </c>
      <c r="D514" s="2" t="s">
        <v>60</v>
      </c>
      <c r="E514" s="2" t="s">
        <v>59</v>
      </c>
      <c r="F514" s="2" t="s">
        <v>40</v>
      </c>
      <c r="G514" s="38" t="s">
        <v>1552</v>
      </c>
      <c r="H514" s="29">
        <v>46.784382822205302</v>
      </c>
      <c r="I514" s="29">
        <v>15.974296797509201</v>
      </c>
      <c r="J514" s="29">
        <f t="shared" si="42"/>
        <v>15.912467424303202</v>
      </c>
      <c r="K514" s="8">
        <v>1.26336143529088</v>
      </c>
      <c r="L514" s="32">
        <v>1</v>
      </c>
      <c r="M514" s="28">
        <v>1.0018982729649399</v>
      </c>
      <c r="N514" s="28">
        <v>0.99712199788443401</v>
      </c>
      <c r="O514" s="8">
        <v>79.208782715646166</v>
      </c>
      <c r="P514" s="9">
        <f t="shared" si="43"/>
        <v>79.209999999999994</v>
      </c>
      <c r="Q514" s="6">
        <f t="shared" si="44"/>
        <v>79.533538724780314</v>
      </c>
      <c r="R514" s="6">
        <f t="shared" si="45"/>
        <v>80.766308575014421</v>
      </c>
      <c r="S514" s="13">
        <f>R514*Index!$D$19</f>
        <v>99.239060480978068</v>
      </c>
      <c r="U514" s="8">
        <v>6.5569928604710803</v>
      </c>
      <c r="V514" s="6">
        <f t="shared" si="46"/>
        <v>6.6586262498083828</v>
      </c>
      <c r="W514" s="6">
        <f>V514*Index!$H$23</f>
        <v>7.1706121837975543</v>
      </c>
      <c r="Y514" s="8">
        <v>106.41</v>
      </c>
      <c r="Z514" s="9">
        <f t="shared" si="47"/>
        <v>106.41</v>
      </c>
      <c r="AA514" s="27"/>
      <c r="AB514" s="43"/>
    </row>
    <row r="515" spans="1:28" x14ac:dyDescent="0.25">
      <c r="A515" s="2" t="s">
        <v>749</v>
      </c>
      <c r="B515" s="2" t="s">
        <v>51</v>
      </c>
      <c r="C515" s="2">
        <v>45</v>
      </c>
      <c r="D515" s="2" t="s">
        <v>61</v>
      </c>
      <c r="E515" s="2" t="s">
        <v>59</v>
      </c>
      <c r="F515" s="2" t="s">
        <v>40</v>
      </c>
      <c r="G515" s="38" t="s">
        <v>1552</v>
      </c>
      <c r="H515" s="29">
        <v>46.784382822205302</v>
      </c>
      <c r="I515" s="29">
        <v>24.397283579146599</v>
      </c>
      <c r="J515" s="29">
        <f t="shared" ref="J515:J578" si="48">(H515+I515)*M515*N515-H515</f>
        <v>24.762201786067507</v>
      </c>
      <c r="K515" s="8">
        <v>1.5217772529945199</v>
      </c>
      <c r="L515" s="32">
        <v>0</v>
      </c>
      <c r="M515" s="28">
        <v>1.01943797987828</v>
      </c>
      <c r="N515" s="28">
        <v>0.98596147643975096</v>
      </c>
      <c r="O515" s="8">
        <v>108.87796498631721</v>
      </c>
      <c r="P515" s="9">
        <f t="shared" ref="P515:P578" si="49">ROUND(K515*SUM(H515:I515)*M515*$N515,2)</f>
        <v>108.88</v>
      </c>
      <c r="Q515" s="6">
        <f t="shared" ref="Q515:Q578" si="50">O515*(1.0041)</f>
        <v>109.32436464276111</v>
      </c>
      <c r="R515" s="6">
        <f t="shared" ref="R515:R578" si="51">Q515*(1.0155)</f>
        <v>111.01889229472391</v>
      </c>
      <c r="S515" s="13">
        <f>R515*Index!$D$19</f>
        <v>136.41097087821595</v>
      </c>
      <c r="U515" s="8">
        <v>7.4641070287814104</v>
      </c>
      <c r="V515" s="6">
        <f t="shared" ref="V515:V578" si="52">U515*(1.0155)</f>
        <v>7.5798006877275226</v>
      </c>
      <c r="W515" s="6">
        <f>V515*Index!$H$23</f>
        <v>8.1626162999823215</v>
      </c>
      <c r="Y515" s="8">
        <v>144.57</v>
      </c>
      <c r="Z515" s="9">
        <f t="shared" ref="Z515:Z578" si="53">ROUND(S515+W515,2)</f>
        <v>144.57</v>
      </c>
      <c r="AA515" s="27"/>
      <c r="AB515" s="43"/>
    </row>
    <row r="516" spans="1:28" x14ac:dyDescent="0.25">
      <c r="A516" s="2" t="s">
        <v>750</v>
      </c>
      <c r="B516" s="2" t="s">
        <v>51</v>
      </c>
      <c r="C516" s="2">
        <v>45</v>
      </c>
      <c r="D516" s="2" t="s">
        <v>62</v>
      </c>
      <c r="E516" s="2" t="s">
        <v>59</v>
      </c>
      <c r="F516" s="2" t="s">
        <v>40</v>
      </c>
      <c r="G516" s="38" t="s">
        <v>1552</v>
      </c>
      <c r="H516" s="29">
        <v>46.784382822205302</v>
      </c>
      <c r="I516" s="29">
        <v>32.561366582180099</v>
      </c>
      <c r="J516" s="29">
        <f t="shared" si="48"/>
        <v>31.730729092810975</v>
      </c>
      <c r="K516" s="8">
        <v>1.6008509563523601</v>
      </c>
      <c r="L516" s="32">
        <v>0</v>
      </c>
      <c r="M516" s="28">
        <v>1.0301719497783299</v>
      </c>
      <c r="N516" s="28">
        <v>0.96054975884865401</v>
      </c>
      <c r="O516" s="8">
        <v>125.69099199726638</v>
      </c>
      <c r="P516" s="9">
        <f t="shared" si="49"/>
        <v>125.69</v>
      </c>
      <c r="Q516" s="6">
        <f t="shared" si="50"/>
        <v>126.20632506445517</v>
      </c>
      <c r="R516" s="6">
        <f t="shared" si="51"/>
        <v>128.16252310295422</v>
      </c>
      <c r="S516" s="13">
        <f>R516*Index!$D$19</f>
        <v>157.47566783736161</v>
      </c>
      <c r="U516" s="8">
        <v>7.4765567354328999</v>
      </c>
      <c r="V516" s="6">
        <f t="shared" si="52"/>
        <v>7.5924433648321106</v>
      </c>
      <c r="W516" s="6">
        <f>V516*Index!$H$23</f>
        <v>8.1762310804311529</v>
      </c>
      <c r="Y516" s="8">
        <v>165.65</v>
      </c>
      <c r="Z516" s="9">
        <f t="shared" si="53"/>
        <v>165.65</v>
      </c>
      <c r="AA516" s="27"/>
      <c r="AB516" s="43"/>
    </row>
    <row r="517" spans="1:28" x14ac:dyDescent="0.25">
      <c r="A517" s="2" t="s">
        <v>751</v>
      </c>
      <c r="B517" s="2" t="s">
        <v>51</v>
      </c>
      <c r="C517" s="2">
        <v>45</v>
      </c>
      <c r="D517" s="2" t="s">
        <v>63</v>
      </c>
      <c r="E517" s="2" t="s">
        <v>59</v>
      </c>
      <c r="F517" s="2" t="s">
        <v>40</v>
      </c>
      <c r="G517" s="38" t="s">
        <v>1552</v>
      </c>
      <c r="H517" s="29">
        <v>46.784382822205302</v>
      </c>
      <c r="I517" s="29">
        <v>42.245057083630499</v>
      </c>
      <c r="J517" s="29">
        <f t="shared" si="48"/>
        <v>46.423470007560937</v>
      </c>
      <c r="K517" s="8">
        <v>1.6133897658630501</v>
      </c>
      <c r="L517" s="32">
        <v>0</v>
      </c>
      <c r="M517" s="28">
        <v>1.05030031896777</v>
      </c>
      <c r="N517" s="28">
        <v>0.99679388473945896</v>
      </c>
      <c r="O517" s="8">
        <v>150.38059585361293</v>
      </c>
      <c r="P517" s="9">
        <f t="shared" si="49"/>
        <v>150.38</v>
      </c>
      <c r="Q517" s="6">
        <f t="shared" si="50"/>
        <v>150.99715629661273</v>
      </c>
      <c r="R517" s="6">
        <f t="shared" si="51"/>
        <v>153.33761221921023</v>
      </c>
      <c r="S517" s="13">
        <f>R517*Index!$D$19</f>
        <v>188.40876649571757</v>
      </c>
      <c r="U517" s="8">
        <v>7.21610729914324</v>
      </c>
      <c r="V517" s="6">
        <f t="shared" si="52"/>
        <v>7.327956962279961</v>
      </c>
      <c r="W517" s="6">
        <f>V517*Index!$H$23</f>
        <v>7.891408153082768</v>
      </c>
      <c r="Y517" s="8">
        <v>196.3</v>
      </c>
      <c r="Z517" s="9">
        <f t="shared" si="53"/>
        <v>196.3</v>
      </c>
      <c r="AA517" s="27"/>
      <c r="AB517" s="43"/>
    </row>
    <row r="518" spans="1:28" x14ac:dyDescent="0.25">
      <c r="A518" s="2" t="s">
        <v>752</v>
      </c>
      <c r="B518" s="2" t="s">
        <v>51</v>
      </c>
      <c r="C518" s="2">
        <v>45</v>
      </c>
      <c r="D518" s="2" t="s">
        <v>1558</v>
      </c>
      <c r="E518" s="2" t="s">
        <v>59</v>
      </c>
      <c r="F518" s="2" t="s">
        <v>40</v>
      </c>
      <c r="G518" s="38" t="s">
        <v>1552</v>
      </c>
      <c r="H518" s="29">
        <v>46.784382822205302</v>
      </c>
      <c r="I518" s="29">
        <v>52.015744521445001</v>
      </c>
      <c r="J518" s="29">
        <f t="shared" si="48"/>
        <v>44.906821293885713</v>
      </c>
      <c r="K518" s="8">
        <v>1.61585884481968</v>
      </c>
      <c r="L518" s="32">
        <v>0</v>
      </c>
      <c r="M518" s="28">
        <v>1.0201453746065401</v>
      </c>
      <c r="N518" s="28">
        <v>0.90972076293665205</v>
      </c>
      <c r="O518" s="8">
        <v>148.16004316315221</v>
      </c>
      <c r="P518" s="9">
        <f t="shared" si="49"/>
        <v>148.16</v>
      </c>
      <c r="Q518" s="6">
        <f t="shared" si="50"/>
        <v>148.76749934012113</v>
      </c>
      <c r="R518" s="6">
        <f t="shared" si="51"/>
        <v>151.07339557989303</v>
      </c>
      <c r="S518" s="13">
        <f>R518*Index!$D$19</f>
        <v>185.62668154005146</v>
      </c>
      <c r="U518" s="8">
        <v>7.5132099069665497</v>
      </c>
      <c r="V518" s="6">
        <f t="shared" si="52"/>
        <v>7.629664660524532</v>
      </c>
      <c r="W518" s="6">
        <f>V518*Index!$H$23</f>
        <v>8.216314344812675</v>
      </c>
      <c r="Y518" s="8">
        <v>193.84</v>
      </c>
      <c r="Z518" s="9">
        <f t="shared" si="53"/>
        <v>193.84</v>
      </c>
      <c r="AA518" s="27"/>
      <c r="AB518" s="43"/>
    </row>
    <row r="519" spans="1:28" x14ac:dyDescent="0.25">
      <c r="A519" s="2" t="s">
        <v>753</v>
      </c>
      <c r="B519" s="2" t="s">
        <v>51</v>
      </c>
      <c r="C519" s="2">
        <v>45</v>
      </c>
      <c r="D519" s="2" t="s">
        <v>1559</v>
      </c>
      <c r="E519" s="2" t="s">
        <v>59</v>
      </c>
      <c r="F519" s="2" t="s">
        <v>218</v>
      </c>
      <c r="G519" s="38" t="s">
        <v>1552</v>
      </c>
      <c r="H519" s="29">
        <v>46.784382822205302</v>
      </c>
      <c r="I519" s="29">
        <v>63.707646160673399</v>
      </c>
      <c r="J519" s="29">
        <f t="shared" si="48"/>
        <v>62.295553338906927</v>
      </c>
      <c r="K519" s="8">
        <v>1.5532060502087901</v>
      </c>
      <c r="L519" s="32">
        <v>0</v>
      </c>
      <c r="M519" s="28">
        <v>1.0024907725524199</v>
      </c>
      <c r="N519" s="28">
        <v>0.984767126611653</v>
      </c>
      <c r="O519" s="8">
        <v>169.42361680182788</v>
      </c>
      <c r="P519" s="9">
        <f t="shared" si="49"/>
        <v>169.42</v>
      </c>
      <c r="Q519" s="6">
        <f t="shared" si="50"/>
        <v>170.11825363071537</v>
      </c>
      <c r="R519" s="6">
        <f t="shared" si="51"/>
        <v>172.75508656199148</v>
      </c>
      <c r="S519" s="13">
        <f>R519*Index!$D$19</f>
        <v>212.26737715515324</v>
      </c>
      <c r="U519" s="8">
        <v>9.6525545999835103</v>
      </c>
      <c r="V519" s="6">
        <f t="shared" si="52"/>
        <v>9.8021691962832556</v>
      </c>
      <c r="W519" s="6">
        <f>V519*Index!$H$23</f>
        <v>10.555864112141222</v>
      </c>
      <c r="Y519" s="8">
        <v>222.82</v>
      </c>
      <c r="Z519" s="9">
        <f t="shared" si="53"/>
        <v>222.82</v>
      </c>
      <c r="AA519" s="27"/>
      <c r="AB519" s="43"/>
    </row>
    <row r="520" spans="1:28" x14ac:dyDescent="0.25">
      <c r="A520" s="2" t="s">
        <v>754</v>
      </c>
      <c r="B520" s="2" t="s">
        <v>51</v>
      </c>
      <c r="C520" s="2">
        <v>45</v>
      </c>
      <c r="D520" s="2" t="s">
        <v>1550</v>
      </c>
      <c r="E520" s="2" t="s">
        <v>59</v>
      </c>
      <c r="F520" s="2" t="s">
        <v>218</v>
      </c>
      <c r="G520" s="38" t="s">
        <v>1552</v>
      </c>
      <c r="H520" s="29">
        <v>46.784382822205302</v>
      </c>
      <c r="I520" s="29">
        <v>52.496339028020898</v>
      </c>
      <c r="J520" s="29">
        <f t="shared" si="48"/>
        <v>39.120688437665677</v>
      </c>
      <c r="K520" s="8">
        <v>1.6121571827980801</v>
      </c>
      <c r="L520" s="32">
        <v>0</v>
      </c>
      <c r="M520" s="28">
        <v>0.96803351909648205</v>
      </c>
      <c r="N520" s="28">
        <v>0.89384760499565696</v>
      </c>
      <c r="O520" s="8">
        <v>138.49247767038221</v>
      </c>
      <c r="P520" s="9">
        <f t="shared" si="49"/>
        <v>138.49</v>
      </c>
      <c r="Q520" s="6">
        <f t="shared" si="50"/>
        <v>139.06029682883079</v>
      </c>
      <c r="R520" s="6">
        <f t="shared" si="51"/>
        <v>141.21573142967767</v>
      </c>
      <c r="S520" s="13">
        <f>R520*Index!$D$19</f>
        <v>173.51438687084797</v>
      </c>
      <c r="U520" s="8">
        <v>8.6574557501319607</v>
      </c>
      <c r="V520" s="6">
        <f t="shared" si="52"/>
        <v>8.7916463142590064</v>
      </c>
      <c r="W520" s="6">
        <f>V520*Index!$H$23</f>
        <v>9.4676414941413274</v>
      </c>
      <c r="Y520" s="8">
        <v>182.98</v>
      </c>
      <c r="Z520" s="9">
        <f t="shared" si="53"/>
        <v>182.98</v>
      </c>
      <c r="AA520" s="27"/>
      <c r="AB520" s="43"/>
    </row>
    <row r="521" spans="1:28" x14ac:dyDescent="0.25">
      <c r="A521" s="2" t="s">
        <v>755</v>
      </c>
      <c r="B521" s="2" t="s">
        <v>51</v>
      </c>
      <c r="C521" s="2">
        <v>45</v>
      </c>
      <c r="D521" s="2" t="s">
        <v>225</v>
      </c>
      <c r="E521" s="2" t="s">
        <v>59</v>
      </c>
      <c r="F521" s="2" t="s">
        <v>40</v>
      </c>
      <c r="G521" s="38" t="s">
        <v>1552</v>
      </c>
      <c r="H521" s="29">
        <v>46.784382822205302</v>
      </c>
      <c r="I521" s="29">
        <v>38.127114153412201</v>
      </c>
      <c r="J521" s="29">
        <f t="shared" si="48"/>
        <v>32.508775211256193</v>
      </c>
      <c r="K521" s="8">
        <v>1.89683875594775</v>
      </c>
      <c r="L521" s="32">
        <v>1</v>
      </c>
      <c r="M521" s="28">
        <v>1.0379803665818901</v>
      </c>
      <c r="N521" s="28">
        <v>0.89966345316959795</v>
      </c>
      <c r="O521" s="8">
        <v>150.40633523935867</v>
      </c>
      <c r="P521" s="9">
        <f t="shared" si="49"/>
        <v>150.41</v>
      </c>
      <c r="Q521" s="6">
        <f t="shared" si="50"/>
        <v>151.02300121384005</v>
      </c>
      <c r="R521" s="6">
        <f t="shared" si="51"/>
        <v>153.36385773265457</v>
      </c>
      <c r="S521" s="13">
        <f>R521*Index!$D$19</f>
        <v>188.44101484458992</v>
      </c>
      <c r="U521" s="8">
        <v>7.91146600697419</v>
      </c>
      <c r="V521" s="6">
        <f t="shared" si="52"/>
        <v>8.0340937300822901</v>
      </c>
      <c r="W521" s="6">
        <f>V521*Index!$H$23</f>
        <v>8.651840218296897</v>
      </c>
      <c r="Y521" s="8">
        <v>197.09</v>
      </c>
      <c r="Z521" s="9">
        <f t="shared" si="53"/>
        <v>197.09</v>
      </c>
      <c r="AA521" s="27"/>
      <c r="AB521" s="43"/>
    </row>
    <row r="522" spans="1:28" x14ac:dyDescent="0.25">
      <c r="A522" s="2" t="s">
        <v>756</v>
      </c>
      <c r="B522" s="2" t="s">
        <v>0</v>
      </c>
      <c r="C522" s="2">
        <v>60</v>
      </c>
      <c r="D522" s="2" t="s">
        <v>60</v>
      </c>
      <c r="E522" s="2" t="s">
        <v>52</v>
      </c>
      <c r="F522" s="2" t="s">
        <v>40</v>
      </c>
      <c r="G522" s="38" t="s">
        <v>1552</v>
      </c>
      <c r="H522" s="29">
        <v>60.449325982848201</v>
      </c>
      <c r="I522" s="29">
        <v>28.421991768195301</v>
      </c>
      <c r="J522" s="29">
        <f t="shared" si="48"/>
        <v>28.590693788040703</v>
      </c>
      <c r="K522" s="8">
        <v>1.2587502235454899</v>
      </c>
      <c r="L522" s="32">
        <v>1</v>
      </c>
      <c r="M522" s="28">
        <v>1.0018982729649399</v>
      </c>
      <c r="N522" s="28">
        <v>1</v>
      </c>
      <c r="O522" s="8">
        <v>112.079144791101</v>
      </c>
      <c r="P522" s="9">
        <f t="shared" si="49"/>
        <v>112.08</v>
      </c>
      <c r="Q522" s="6">
        <f t="shared" si="50"/>
        <v>112.53866928474451</v>
      </c>
      <c r="R522" s="6">
        <f t="shared" si="51"/>
        <v>114.28301865865807</v>
      </c>
      <c r="S522" s="13">
        <f>R522*Index!$D$19</f>
        <v>140.42166344747156</v>
      </c>
      <c r="U522" s="8">
        <v>9.5547554183829302</v>
      </c>
      <c r="V522" s="6">
        <f t="shared" si="52"/>
        <v>9.7028541273678659</v>
      </c>
      <c r="W522" s="6">
        <f>V522*Index!$H$23</f>
        <v>10.448912645505009</v>
      </c>
      <c r="Y522" s="8">
        <v>150.87</v>
      </c>
      <c r="Z522" s="9">
        <f t="shared" si="53"/>
        <v>150.87</v>
      </c>
      <c r="AA522" s="27"/>
      <c r="AB522" s="42"/>
    </row>
    <row r="523" spans="1:28" x14ac:dyDescent="0.25">
      <c r="A523" s="2" t="s">
        <v>757</v>
      </c>
      <c r="B523" s="2" t="s">
        <v>0</v>
      </c>
      <c r="C523" s="2">
        <v>60</v>
      </c>
      <c r="D523" s="2" t="s">
        <v>61</v>
      </c>
      <c r="E523" s="2" t="s">
        <v>52</v>
      </c>
      <c r="F523" s="2" t="s">
        <v>40</v>
      </c>
      <c r="G523" s="38" t="s">
        <v>1552</v>
      </c>
      <c r="H523" s="29">
        <v>60.449325982848201</v>
      </c>
      <c r="I523" s="29">
        <v>43.326635577114899</v>
      </c>
      <c r="J523" s="29">
        <f t="shared" si="48"/>
        <v>45.343830629766607</v>
      </c>
      <c r="K523" s="8">
        <v>1.53565477916352</v>
      </c>
      <c r="L523" s="32">
        <v>0</v>
      </c>
      <c r="M523" s="28">
        <v>1.01943797987828</v>
      </c>
      <c r="N523" s="28">
        <v>1</v>
      </c>
      <c r="O523" s="8">
        <v>162.46176655495699</v>
      </c>
      <c r="P523" s="9">
        <f t="shared" si="49"/>
        <v>162.46</v>
      </c>
      <c r="Q523" s="6">
        <f t="shared" si="50"/>
        <v>163.12785979783231</v>
      </c>
      <c r="R523" s="6">
        <f t="shared" si="51"/>
        <v>165.65634162469874</v>
      </c>
      <c r="S523" s="13">
        <f>R523*Index!$D$19</f>
        <v>203.54501766392147</v>
      </c>
      <c r="U523" s="8">
        <v>10.170061479040999</v>
      </c>
      <c r="V523" s="6">
        <f t="shared" si="52"/>
        <v>10.327697431966136</v>
      </c>
      <c r="W523" s="6">
        <f>V523*Index!$H$23</f>
        <v>11.121800542320907</v>
      </c>
      <c r="Y523" s="8">
        <v>214.67</v>
      </c>
      <c r="Z523" s="9">
        <f t="shared" si="53"/>
        <v>214.67</v>
      </c>
      <c r="AA523" s="27"/>
      <c r="AB523" s="42"/>
    </row>
    <row r="524" spans="1:28" x14ac:dyDescent="0.25">
      <c r="A524" s="2" t="s">
        <v>758</v>
      </c>
      <c r="B524" s="2" t="s">
        <v>0</v>
      </c>
      <c r="C524" s="2">
        <v>60</v>
      </c>
      <c r="D524" s="2" t="s">
        <v>62</v>
      </c>
      <c r="E524" s="2" t="s">
        <v>52</v>
      </c>
      <c r="F524" s="2" t="s">
        <v>40</v>
      </c>
      <c r="G524" s="38" t="s">
        <v>1552</v>
      </c>
      <c r="H524" s="29">
        <v>60.449325982848201</v>
      </c>
      <c r="I524" s="29">
        <v>57.701133781377401</v>
      </c>
      <c r="J524" s="29">
        <f t="shared" si="48"/>
        <v>61.265963519670201</v>
      </c>
      <c r="K524" s="8">
        <v>1.63822086325829</v>
      </c>
      <c r="L524" s="32">
        <v>0</v>
      </c>
      <c r="M524" s="28">
        <v>1.0301719497783299</v>
      </c>
      <c r="N524" s="28">
        <v>1</v>
      </c>
      <c r="O524" s="8">
        <v>199.39652664054901</v>
      </c>
      <c r="P524" s="9">
        <f t="shared" si="49"/>
        <v>199.4</v>
      </c>
      <c r="Q524" s="6">
        <f t="shared" si="50"/>
        <v>200.21405239977526</v>
      </c>
      <c r="R524" s="6">
        <f t="shared" si="51"/>
        <v>203.31737021197179</v>
      </c>
      <c r="S524" s="13">
        <f>R524*Index!$D$19</f>
        <v>249.81982159750669</v>
      </c>
      <c r="U524" s="8">
        <v>11.486083670963099</v>
      </c>
      <c r="V524" s="6">
        <f t="shared" si="52"/>
        <v>11.664117967863028</v>
      </c>
      <c r="W524" s="6">
        <f>V524*Index!$H$23</f>
        <v>12.560979288485745</v>
      </c>
      <c r="Y524" s="8">
        <v>262.38</v>
      </c>
      <c r="Z524" s="9">
        <f t="shared" si="53"/>
        <v>262.38</v>
      </c>
      <c r="AA524" s="27"/>
      <c r="AB524" s="42"/>
    </row>
    <row r="525" spans="1:28" x14ac:dyDescent="0.25">
      <c r="A525" s="2" t="s">
        <v>759</v>
      </c>
      <c r="B525" s="2" t="s">
        <v>0</v>
      </c>
      <c r="C525" s="2">
        <v>60</v>
      </c>
      <c r="D525" s="2" t="s">
        <v>63</v>
      </c>
      <c r="E525" s="2" t="s">
        <v>52</v>
      </c>
      <c r="F525" s="2" t="s">
        <v>40</v>
      </c>
      <c r="G525" s="38" t="s">
        <v>1552</v>
      </c>
      <c r="H525" s="29">
        <v>60.449325982848201</v>
      </c>
      <c r="I525" s="29">
        <v>74.737645296152195</v>
      </c>
      <c r="J525" s="29">
        <f t="shared" si="48"/>
        <v>81.537593071772676</v>
      </c>
      <c r="K525" s="8">
        <v>1.7227046512587001</v>
      </c>
      <c r="L525" s="32">
        <v>0</v>
      </c>
      <c r="M525" s="28">
        <v>1.05030031896777</v>
      </c>
      <c r="N525" s="28">
        <v>1</v>
      </c>
      <c r="O525" s="8">
        <v>244.60152587328699</v>
      </c>
      <c r="P525" s="9">
        <f t="shared" si="49"/>
        <v>244.6</v>
      </c>
      <c r="Q525" s="6">
        <f t="shared" si="50"/>
        <v>245.60439212936745</v>
      </c>
      <c r="R525" s="6">
        <f t="shared" si="51"/>
        <v>249.41126020737266</v>
      </c>
      <c r="S525" s="13">
        <f>R525*Index!$D$19</f>
        <v>306.45623866005684</v>
      </c>
      <c r="U525" s="8">
        <v>11.325535788343499</v>
      </c>
      <c r="V525" s="6">
        <f t="shared" si="52"/>
        <v>11.501081593062825</v>
      </c>
      <c r="W525" s="6">
        <f>V525*Index!$H$23</f>
        <v>12.38540694492942</v>
      </c>
      <c r="Y525" s="8">
        <v>318.83999999999997</v>
      </c>
      <c r="Z525" s="9">
        <f t="shared" si="53"/>
        <v>318.83999999999997</v>
      </c>
      <c r="AA525" s="27"/>
      <c r="AB525" s="42"/>
    </row>
    <row r="526" spans="1:28" x14ac:dyDescent="0.25">
      <c r="A526" s="2" t="s">
        <v>760</v>
      </c>
      <c r="B526" s="2" t="s">
        <v>0</v>
      </c>
      <c r="C526" s="2">
        <v>60</v>
      </c>
      <c r="D526" s="2" t="s">
        <v>1558</v>
      </c>
      <c r="E526" s="2" t="s">
        <v>52</v>
      </c>
      <c r="F526" s="2" t="s">
        <v>40</v>
      </c>
      <c r="G526" s="38" t="s">
        <v>1552</v>
      </c>
      <c r="H526" s="29">
        <v>60.449325982848201</v>
      </c>
      <c r="I526" s="29">
        <v>91.839237580784001</v>
      </c>
      <c r="J526" s="29">
        <f t="shared" si="48"/>
        <v>94.907147742065291</v>
      </c>
      <c r="K526" s="8">
        <v>1.7219519439596001</v>
      </c>
      <c r="L526" s="32">
        <v>0</v>
      </c>
      <c r="M526" s="28">
        <v>1.0201453746065401</v>
      </c>
      <c r="N526" s="28">
        <v>1</v>
      </c>
      <c r="O526" s="8">
        <v>267.51638193732401</v>
      </c>
      <c r="P526" s="9">
        <f t="shared" si="49"/>
        <v>267.52</v>
      </c>
      <c r="Q526" s="6">
        <f t="shared" si="50"/>
        <v>268.61319910326705</v>
      </c>
      <c r="R526" s="6">
        <f t="shared" si="51"/>
        <v>272.77670368936771</v>
      </c>
      <c r="S526" s="13">
        <f>R526*Index!$D$19</f>
        <v>335.165792182872</v>
      </c>
      <c r="U526" s="8">
        <v>13.264279013421699</v>
      </c>
      <c r="V526" s="6">
        <f t="shared" si="52"/>
        <v>13.469875338129738</v>
      </c>
      <c r="W526" s="6">
        <f>V526*Index!$H$23</f>
        <v>14.505582471550618</v>
      </c>
      <c r="Y526" s="8">
        <v>349.67</v>
      </c>
      <c r="Z526" s="9">
        <f t="shared" si="53"/>
        <v>349.67</v>
      </c>
      <c r="AA526" s="27"/>
      <c r="AB526" s="42"/>
    </row>
    <row r="527" spans="1:28" x14ac:dyDescent="0.25">
      <c r="A527" s="2" t="s">
        <v>761</v>
      </c>
      <c r="B527" s="2" t="s">
        <v>0</v>
      </c>
      <c r="C527" s="2">
        <v>60</v>
      </c>
      <c r="D527" s="2" t="s">
        <v>1559</v>
      </c>
      <c r="E527" s="2" t="s">
        <v>52</v>
      </c>
      <c r="F527" s="2" t="s">
        <v>218</v>
      </c>
      <c r="G527" s="38" t="s">
        <v>1552</v>
      </c>
      <c r="H527" s="29">
        <v>60.449325982848201</v>
      </c>
      <c r="I527" s="29">
        <v>113.14225877905101</v>
      </c>
      <c r="J527" s="29">
        <f t="shared" si="48"/>
        <v>113.57463593370704</v>
      </c>
      <c r="K527" s="8">
        <v>1.72514542480225</v>
      </c>
      <c r="L527" s="32">
        <v>0</v>
      </c>
      <c r="M527" s="28">
        <v>1.0024907725524199</v>
      </c>
      <c r="N527" s="28">
        <v>1</v>
      </c>
      <c r="O527" s="8">
        <v>300.21664170630601</v>
      </c>
      <c r="P527" s="9">
        <f t="shared" si="49"/>
        <v>300.22000000000003</v>
      </c>
      <c r="Q527" s="6">
        <f t="shared" si="50"/>
        <v>301.44752993730185</v>
      </c>
      <c r="R527" s="6">
        <f t="shared" si="51"/>
        <v>306.11996665133006</v>
      </c>
      <c r="S527" s="13">
        <f>R527*Index!$D$19</f>
        <v>376.13527745583127</v>
      </c>
      <c r="U527" s="8">
        <v>15.224433820338101</v>
      </c>
      <c r="V527" s="6">
        <f t="shared" si="52"/>
        <v>15.460412544553343</v>
      </c>
      <c r="W527" s="6">
        <f>V527*Index!$H$23</f>
        <v>16.649173327861888</v>
      </c>
      <c r="Y527" s="8">
        <v>392.78</v>
      </c>
      <c r="Z527" s="9">
        <f t="shared" si="53"/>
        <v>392.78</v>
      </c>
      <c r="AA527" s="27"/>
      <c r="AB527" s="42"/>
    </row>
    <row r="528" spans="1:28" x14ac:dyDescent="0.25">
      <c r="A528" s="2" t="s">
        <v>762</v>
      </c>
      <c r="B528" s="2" t="s">
        <v>0</v>
      </c>
      <c r="C528" s="2">
        <v>60</v>
      </c>
      <c r="D528" s="2" t="s">
        <v>1550</v>
      </c>
      <c r="E528" s="2" t="s">
        <v>52</v>
      </c>
      <c r="F528" s="2" t="s">
        <v>218</v>
      </c>
      <c r="G528" s="38" t="s">
        <v>1552</v>
      </c>
      <c r="H528" s="29">
        <v>60.449325982848201</v>
      </c>
      <c r="I528" s="29">
        <v>93.162395612613295</v>
      </c>
      <c r="J528" s="29">
        <f t="shared" si="48"/>
        <v>88.251969447675464</v>
      </c>
      <c r="K528" s="8">
        <v>1.74782042953938</v>
      </c>
      <c r="L528" s="32">
        <v>0</v>
      </c>
      <c r="M528" s="28">
        <v>0.96803351909648205</v>
      </c>
      <c r="N528" s="28">
        <v>1</v>
      </c>
      <c r="O528" s="8">
        <v>259.90316205244102</v>
      </c>
      <c r="P528" s="9">
        <f t="shared" si="49"/>
        <v>259.89999999999998</v>
      </c>
      <c r="Q528" s="6">
        <f t="shared" si="50"/>
        <v>260.96876501685603</v>
      </c>
      <c r="R528" s="6">
        <f t="shared" si="51"/>
        <v>265.01378087461734</v>
      </c>
      <c r="S528" s="13">
        <f>R528*Index!$D$19</f>
        <v>325.62734502199106</v>
      </c>
      <c r="U528" s="8">
        <v>13.5840513371933</v>
      </c>
      <c r="V528" s="6">
        <f t="shared" si="52"/>
        <v>13.794604132919797</v>
      </c>
      <c r="W528" s="6">
        <f>V528*Index!$H$23</f>
        <v>14.855279866327582</v>
      </c>
      <c r="Y528" s="8">
        <v>340.48</v>
      </c>
      <c r="Z528" s="9">
        <f t="shared" si="53"/>
        <v>340.48</v>
      </c>
      <c r="AA528" s="27"/>
      <c r="AB528" s="42"/>
    </row>
    <row r="529" spans="1:28" x14ac:dyDescent="0.25">
      <c r="A529" s="2" t="s">
        <v>763</v>
      </c>
      <c r="B529" s="2" t="s">
        <v>0</v>
      </c>
      <c r="C529" s="2">
        <v>60</v>
      </c>
      <c r="D529" s="2" t="s">
        <v>225</v>
      </c>
      <c r="E529" s="2" t="s">
        <v>52</v>
      </c>
      <c r="F529" s="2" t="s">
        <v>40</v>
      </c>
      <c r="G529" s="38" t="s">
        <v>1552</v>
      </c>
      <c r="H529" s="29">
        <v>60.449325982848201</v>
      </c>
      <c r="I529" s="29">
        <v>67.971482978472594</v>
      </c>
      <c r="J529" s="29">
        <f t="shared" si="48"/>
        <v>72.848952379566441</v>
      </c>
      <c r="K529" s="8">
        <v>1.89222754420235</v>
      </c>
      <c r="L529" s="32">
        <v>1</v>
      </c>
      <c r="M529" s="28">
        <v>1.0379803665818901</v>
      </c>
      <c r="N529" s="28">
        <v>1</v>
      </c>
      <c r="O529" s="8">
        <v>252.23067391211299</v>
      </c>
      <c r="P529" s="9">
        <f t="shared" si="49"/>
        <v>252.23</v>
      </c>
      <c r="Q529" s="6">
        <f t="shared" si="50"/>
        <v>253.26481967515267</v>
      </c>
      <c r="R529" s="6">
        <f t="shared" si="51"/>
        <v>257.19042438011758</v>
      </c>
      <c r="S529" s="13">
        <f>R529*Index!$D$19</f>
        <v>316.01464187856561</v>
      </c>
      <c r="U529" s="8">
        <v>12.853277253627599</v>
      </c>
      <c r="V529" s="6">
        <f t="shared" si="52"/>
        <v>13.052503051058828</v>
      </c>
      <c r="W529" s="6">
        <f>V529*Index!$H$23</f>
        <v>14.056118168469146</v>
      </c>
      <c r="Y529" s="8">
        <v>330.07</v>
      </c>
      <c r="Z529" s="9">
        <f t="shared" si="53"/>
        <v>330.07</v>
      </c>
      <c r="AA529" s="27"/>
      <c r="AB529" s="42"/>
    </row>
    <row r="530" spans="1:28" x14ac:dyDescent="0.25">
      <c r="A530" s="2" t="s">
        <v>764</v>
      </c>
      <c r="B530" s="2" t="s">
        <v>0</v>
      </c>
      <c r="C530" s="2">
        <v>60</v>
      </c>
      <c r="D530" s="2" t="s">
        <v>60</v>
      </c>
      <c r="E530" s="2" t="s">
        <v>53</v>
      </c>
      <c r="F530" s="2" t="s">
        <v>40</v>
      </c>
      <c r="G530" s="38" t="s">
        <v>1553</v>
      </c>
      <c r="H530" s="29">
        <v>60.449325982848201</v>
      </c>
      <c r="I530" s="29">
        <v>26.9727278159977</v>
      </c>
      <c r="J530" s="29">
        <f t="shared" si="48"/>
        <v>27.138678737263568</v>
      </c>
      <c r="K530" s="8">
        <v>2.4874483183634801</v>
      </c>
      <c r="L530" s="32">
        <v>0</v>
      </c>
      <c r="M530" s="28">
        <v>1.0018982729649399</v>
      </c>
      <c r="N530" s="28">
        <v>1</v>
      </c>
      <c r="O530" s="8">
        <v>217.870635049854</v>
      </c>
      <c r="P530" s="9">
        <f t="shared" si="49"/>
        <v>217.87</v>
      </c>
      <c r="Q530" s="6">
        <f t="shared" si="50"/>
        <v>218.7639046535584</v>
      </c>
      <c r="R530" s="6">
        <f t="shared" si="51"/>
        <v>222.15474517568856</v>
      </c>
      <c r="S530" s="13">
        <f>R530*Index!$D$19</f>
        <v>272.96565339680058</v>
      </c>
      <c r="U530" s="8">
        <v>10.6535944126188</v>
      </c>
      <c r="V530" s="6">
        <f t="shared" si="52"/>
        <v>10.818725126014392</v>
      </c>
      <c r="W530" s="6">
        <f>V530*Index!$H$23</f>
        <v>11.650583662656841</v>
      </c>
      <c r="Y530" s="8">
        <v>284.62</v>
      </c>
      <c r="Z530" s="9">
        <f t="shared" si="53"/>
        <v>284.62</v>
      </c>
      <c r="AA530" s="27"/>
      <c r="AB530" s="42"/>
    </row>
    <row r="531" spans="1:28" x14ac:dyDescent="0.25">
      <c r="A531" s="2" t="s">
        <v>765</v>
      </c>
      <c r="B531" s="2" t="s">
        <v>0</v>
      </c>
      <c r="C531" s="2">
        <v>60</v>
      </c>
      <c r="D531" s="2" t="s">
        <v>60</v>
      </c>
      <c r="E531" s="2" t="s">
        <v>53</v>
      </c>
      <c r="F531" s="2" t="s">
        <v>40</v>
      </c>
      <c r="G531" s="38" t="s">
        <v>1554</v>
      </c>
      <c r="H531" s="29">
        <v>60.449325982848201</v>
      </c>
      <c r="I531" s="29">
        <v>29.588183273083999</v>
      </c>
      <c r="J531" s="29">
        <f t="shared" si="48"/>
        <v>29.759099042735066</v>
      </c>
      <c r="K531" s="8">
        <v>1.9417377698701199</v>
      </c>
      <c r="L531" s="32">
        <v>1</v>
      </c>
      <c r="M531" s="28">
        <v>1.0018982729649399</v>
      </c>
      <c r="N531" s="28">
        <v>1</v>
      </c>
      <c r="O531" s="8">
        <v>175.161106032671</v>
      </c>
      <c r="P531" s="9">
        <f t="shared" si="49"/>
        <v>175.16</v>
      </c>
      <c r="Q531" s="6">
        <f t="shared" si="50"/>
        <v>175.87926656740495</v>
      </c>
      <c r="R531" s="6">
        <f t="shared" si="51"/>
        <v>178.60539519919973</v>
      </c>
      <c r="S531" s="13">
        <f>R531*Index!$D$19</f>
        <v>219.45575982267439</v>
      </c>
      <c r="U531" s="8">
        <v>9.3392870059239499</v>
      </c>
      <c r="V531" s="6">
        <f t="shared" si="52"/>
        <v>9.4840459545157714</v>
      </c>
      <c r="W531" s="6">
        <f>V531*Index!$H$23</f>
        <v>10.21328017548721</v>
      </c>
      <c r="Y531" s="8">
        <v>229.67</v>
      </c>
      <c r="Z531" s="9">
        <f t="shared" si="53"/>
        <v>229.67</v>
      </c>
      <c r="AA531" s="27"/>
      <c r="AB531" s="42"/>
    </row>
    <row r="532" spans="1:28" x14ac:dyDescent="0.25">
      <c r="A532" s="2" t="s">
        <v>766</v>
      </c>
      <c r="B532" s="2" t="s">
        <v>0</v>
      </c>
      <c r="C532" s="2">
        <v>60</v>
      </c>
      <c r="D532" s="2" t="s">
        <v>61</v>
      </c>
      <c r="E532" s="2" t="s">
        <v>53</v>
      </c>
      <c r="F532" s="2" t="s">
        <v>40</v>
      </c>
      <c r="G532" s="38" t="s">
        <v>1552</v>
      </c>
      <c r="H532" s="29">
        <v>60.449325982848201</v>
      </c>
      <c r="I532" s="29">
        <v>41.2066017115162</v>
      </c>
      <c r="J532" s="29">
        <f t="shared" si="48"/>
        <v>43.182587588547143</v>
      </c>
      <c r="K532" s="8">
        <v>2.8458860577245102</v>
      </c>
      <c r="L532" s="32">
        <v>0</v>
      </c>
      <c r="M532" s="28">
        <v>1.01943797987828</v>
      </c>
      <c r="N532" s="28">
        <v>1</v>
      </c>
      <c r="O532" s="8">
        <v>294.92461796814501</v>
      </c>
      <c r="P532" s="9">
        <f t="shared" si="49"/>
        <v>294.92</v>
      </c>
      <c r="Q532" s="6">
        <f t="shared" si="50"/>
        <v>296.1338089018144</v>
      </c>
      <c r="R532" s="6">
        <f t="shared" si="51"/>
        <v>300.72388293979253</v>
      </c>
      <c r="S532" s="13">
        <f>R532*Index!$D$19</f>
        <v>369.50500937427933</v>
      </c>
      <c r="U532" s="8">
        <v>11.595847173521401</v>
      </c>
      <c r="V532" s="6">
        <f t="shared" si="52"/>
        <v>11.775582804710984</v>
      </c>
      <c r="W532" s="6">
        <f>V532*Index!$H$23</f>
        <v>12.681014726304463</v>
      </c>
      <c r="Y532" s="8">
        <v>382.19</v>
      </c>
      <c r="Z532" s="9">
        <f t="shared" si="53"/>
        <v>382.19</v>
      </c>
      <c r="AA532" s="27"/>
      <c r="AB532" s="42"/>
    </row>
    <row r="533" spans="1:28" x14ac:dyDescent="0.25">
      <c r="A533" s="2" t="s">
        <v>767</v>
      </c>
      <c r="B533" s="2" t="s">
        <v>0</v>
      </c>
      <c r="C533" s="2">
        <v>60</v>
      </c>
      <c r="D533" s="2" t="s">
        <v>62</v>
      </c>
      <c r="E533" s="2" t="s">
        <v>53</v>
      </c>
      <c r="F533" s="2" t="s">
        <v>40</v>
      </c>
      <c r="G533" s="38" t="s">
        <v>1552</v>
      </c>
      <c r="H533" s="29">
        <v>60.449325982848201</v>
      </c>
      <c r="I533" s="29">
        <v>55.013244377323701</v>
      </c>
      <c r="J533" s="29">
        <f t="shared" si="48"/>
        <v>58.496975251507685</v>
      </c>
      <c r="K533" s="8">
        <v>2.8945843207270898</v>
      </c>
      <c r="L533" s="32">
        <v>0</v>
      </c>
      <c r="M533" s="28">
        <v>1.0301719497783299</v>
      </c>
      <c r="N533" s="28">
        <v>1</v>
      </c>
      <c r="O533" s="8">
        <v>344.30009856145</v>
      </c>
      <c r="P533" s="9">
        <f t="shared" si="49"/>
        <v>344.3</v>
      </c>
      <c r="Q533" s="6">
        <f t="shared" si="50"/>
        <v>345.71172896555197</v>
      </c>
      <c r="R533" s="6">
        <f t="shared" si="51"/>
        <v>351.07026076451803</v>
      </c>
      <c r="S533" s="13">
        <f>R533*Index!$D$19</f>
        <v>431.3665370594972</v>
      </c>
      <c r="U533" s="8">
        <v>14.0700133169757</v>
      </c>
      <c r="V533" s="6">
        <f t="shared" si="52"/>
        <v>14.288098523388825</v>
      </c>
      <c r="W533" s="6">
        <f>V533*Index!$H$23</f>
        <v>15.386719348913768</v>
      </c>
      <c r="Y533" s="8">
        <v>446.75</v>
      </c>
      <c r="Z533" s="9">
        <f t="shared" si="53"/>
        <v>446.75</v>
      </c>
      <c r="AA533" s="27"/>
      <c r="AB533" s="42"/>
    </row>
    <row r="534" spans="1:28" x14ac:dyDescent="0.25">
      <c r="A534" s="2" t="s">
        <v>768</v>
      </c>
      <c r="B534" s="2" t="s">
        <v>0</v>
      </c>
      <c r="C534" s="2">
        <v>60</v>
      </c>
      <c r="D534" s="2" t="s">
        <v>63</v>
      </c>
      <c r="E534" s="2" t="s">
        <v>53</v>
      </c>
      <c r="F534" s="2" t="s">
        <v>40</v>
      </c>
      <c r="G534" s="38" t="s">
        <v>1552</v>
      </c>
      <c r="H534" s="29">
        <v>60.449325982848201</v>
      </c>
      <c r="I534" s="29">
        <v>71.391770136619101</v>
      </c>
      <c r="J534" s="29">
        <f t="shared" si="48"/>
        <v>78.023419324488714</v>
      </c>
      <c r="K534" s="8">
        <v>2.83095770768155</v>
      </c>
      <c r="L534" s="32">
        <v>0</v>
      </c>
      <c r="M534" s="28">
        <v>1.05030031896777</v>
      </c>
      <c r="N534" s="28">
        <v>1</v>
      </c>
      <c r="O534" s="8">
        <v>392.010485631628</v>
      </c>
      <c r="P534" s="9">
        <f t="shared" si="49"/>
        <v>392.01</v>
      </c>
      <c r="Q534" s="6">
        <f t="shared" si="50"/>
        <v>393.61772862271766</v>
      </c>
      <c r="R534" s="6">
        <f t="shared" si="51"/>
        <v>399.71880341636984</v>
      </c>
      <c r="S534" s="13">
        <f>R534*Index!$D$19</f>
        <v>491.14190319566956</v>
      </c>
      <c r="U534" s="8">
        <v>12.0251754764124</v>
      </c>
      <c r="V534" s="6">
        <f t="shared" si="52"/>
        <v>12.211565696296793</v>
      </c>
      <c r="W534" s="6">
        <f>V534*Index!$H$23</f>
        <v>13.150520614913612</v>
      </c>
      <c r="Y534" s="8">
        <v>504.29</v>
      </c>
      <c r="Z534" s="9">
        <f t="shared" si="53"/>
        <v>504.29</v>
      </c>
      <c r="AA534" s="27"/>
      <c r="AB534" s="42"/>
    </row>
    <row r="535" spans="1:28" x14ac:dyDescent="0.25">
      <c r="A535" s="2" t="s">
        <v>769</v>
      </c>
      <c r="B535" s="2" t="s">
        <v>0</v>
      </c>
      <c r="C535" s="2">
        <v>60</v>
      </c>
      <c r="D535" s="2" t="s">
        <v>1558</v>
      </c>
      <c r="E535" s="2" t="s">
        <v>53</v>
      </c>
      <c r="F535" s="2" t="s">
        <v>40</v>
      </c>
      <c r="G535" s="38" t="s">
        <v>1552</v>
      </c>
      <c r="H535" s="29">
        <v>60.449325982848201</v>
      </c>
      <c r="I535" s="29">
        <v>87.930128777193602</v>
      </c>
      <c r="J535" s="29">
        <f t="shared" si="48"/>
        <v>90.919288477248813</v>
      </c>
      <c r="K535" s="8">
        <v>2.88919153733235</v>
      </c>
      <c r="L535" s="32">
        <v>0</v>
      </c>
      <c r="M535" s="28">
        <v>1.0201453746065401</v>
      </c>
      <c r="N535" s="28">
        <v>1</v>
      </c>
      <c r="O535" s="8">
        <v>437.332919915834</v>
      </c>
      <c r="P535" s="9">
        <f t="shared" si="49"/>
        <v>437.33</v>
      </c>
      <c r="Q535" s="6">
        <f t="shared" si="50"/>
        <v>439.12598488748893</v>
      </c>
      <c r="R535" s="6">
        <f t="shared" si="51"/>
        <v>445.93243765324502</v>
      </c>
      <c r="S535" s="13">
        <f>R535*Index!$D$19</f>
        <v>547.9254522273734</v>
      </c>
      <c r="U535" s="8">
        <v>12.432454735806999</v>
      </c>
      <c r="V535" s="6">
        <f t="shared" si="52"/>
        <v>12.625157784212009</v>
      </c>
      <c r="W535" s="6">
        <f>V535*Index!$H$23</f>
        <v>13.595914056963684</v>
      </c>
      <c r="Y535" s="8">
        <v>561.52</v>
      </c>
      <c r="Z535" s="9">
        <f t="shared" si="53"/>
        <v>561.52</v>
      </c>
      <c r="AA535" s="27"/>
      <c r="AB535" s="42"/>
    </row>
    <row r="536" spans="1:28" x14ac:dyDescent="0.25">
      <c r="A536" s="2" t="s">
        <v>770</v>
      </c>
      <c r="B536" s="2" t="s">
        <v>0</v>
      </c>
      <c r="C536" s="2">
        <v>60</v>
      </c>
      <c r="D536" s="2" t="s">
        <v>1559</v>
      </c>
      <c r="E536" s="2" t="s">
        <v>53</v>
      </c>
      <c r="F536" s="2" t="s">
        <v>218</v>
      </c>
      <c r="G536" s="38" t="s">
        <v>1552</v>
      </c>
      <c r="H536" s="29">
        <v>60.449325982848201</v>
      </c>
      <c r="I536" s="29">
        <v>107.600410811201</v>
      </c>
      <c r="J536" s="29">
        <f t="shared" si="48"/>
        <v>108.01898448304902</v>
      </c>
      <c r="K536" s="8">
        <v>3.20806747334017</v>
      </c>
      <c r="L536" s="32">
        <v>0</v>
      </c>
      <c r="M536" s="28">
        <v>1.0024907725524199</v>
      </c>
      <c r="N536" s="28">
        <v>1</v>
      </c>
      <c r="O536" s="8">
        <v>540.45770709421697</v>
      </c>
      <c r="P536" s="9">
        <f t="shared" si="49"/>
        <v>540.46</v>
      </c>
      <c r="Q536" s="6">
        <f t="shared" si="50"/>
        <v>542.67358369330327</v>
      </c>
      <c r="R536" s="6">
        <f t="shared" si="51"/>
        <v>551.0850242405495</v>
      </c>
      <c r="S536" s="13">
        <f>R536*Index!$D$19</f>
        <v>677.12838454136806</v>
      </c>
      <c r="U536" s="8">
        <v>15.444308248657499</v>
      </c>
      <c r="V536" s="6">
        <f t="shared" si="52"/>
        <v>15.683695026511693</v>
      </c>
      <c r="W536" s="6">
        <f>V536*Index!$H$23</f>
        <v>16.889624139409566</v>
      </c>
      <c r="Y536" s="8">
        <v>694.02</v>
      </c>
      <c r="Z536" s="9">
        <f t="shared" si="53"/>
        <v>694.02</v>
      </c>
      <c r="AA536" s="27"/>
      <c r="AB536" s="42"/>
    </row>
    <row r="537" spans="1:28" x14ac:dyDescent="0.25">
      <c r="A537" s="2" t="s">
        <v>771</v>
      </c>
      <c r="B537" s="2" t="s">
        <v>0</v>
      </c>
      <c r="C537" s="2">
        <v>60</v>
      </c>
      <c r="D537" s="2" t="s">
        <v>1550</v>
      </c>
      <c r="E537" s="2" t="s">
        <v>53</v>
      </c>
      <c r="F537" s="2" t="s">
        <v>218</v>
      </c>
      <c r="G537" s="38" t="s">
        <v>1552</v>
      </c>
      <c r="H537" s="29">
        <v>60.449325982848201</v>
      </c>
      <c r="I537" s="29">
        <v>88.674640664899997</v>
      </c>
      <c r="J537" s="29">
        <f t="shared" si="48"/>
        <v>83.907672232797921</v>
      </c>
      <c r="K537" s="8">
        <v>3.3754040476989502</v>
      </c>
      <c r="L537" s="32">
        <v>0</v>
      </c>
      <c r="M537" s="28">
        <v>0.96803351909648205</v>
      </c>
      <c r="N537" s="28">
        <v>1</v>
      </c>
      <c r="O537" s="8">
        <v>487.26319609076199</v>
      </c>
      <c r="P537" s="9">
        <f t="shared" si="49"/>
        <v>487.26</v>
      </c>
      <c r="Q537" s="6">
        <f t="shared" si="50"/>
        <v>489.2609751947341</v>
      </c>
      <c r="R537" s="6">
        <f t="shared" si="51"/>
        <v>496.84452031025251</v>
      </c>
      <c r="S537" s="13">
        <f>R537*Index!$D$19</f>
        <v>610.48207192627513</v>
      </c>
      <c r="U537" s="8">
        <v>14.624066083119301</v>
      </c>
      <c r="V537" s="6">
        <f t="shared" si="52"/>
        <v>14.850739107407652</v>
      </c>
      <c r="W537" s="6">
        <f>V537*Index!$H$23</f>
        <v>15.992621719088167</v>
      </c>
      <c r="Y537" s="8">
        <v>626.47</v>
      </c>
      <c r="Z537" s="9">
        <f t="shared" si="53"/>
        <v>626.47</v>
      </c>
      <c r="AA537" s="27"/>
      <c r="AB537" s="42"/>
    </row>
    <row r="538" spans="1:28" x14ac:dyDescent="0.25">
      <c r="A538" s="2" t="s">
        <v>772</v>
      </c>
      <c r="B538" s="2" t="s">
        <v>0</v>
      </c>
      <c r="C538" s="2">
        <v>60</v>
      </c>
      <c r="D538" s="2" t="s">
        <v>225</v>
      </c>
      <c r="E538" s="2" t="s">
        <v>53</v>
      </c>
      <c r="F538" s="2" t="s">
        <v>40</v>
      </c>
      <c r="G538" s="38" t="s">
        <v>1552</v>
      </c>
      <c r="H538" s="29">
        <v>60.449325982848201</v>
      </c>
      <c r="I538" s="29">
        <v>64.358965061111704</v>
      </c>
      <c r="J538" s="29">
        <f t="shared" si="48"/>
        <v>69.099229707420534</v>
      </c>
      <c r="K538" s="8">
        <v>3.1826243230587798</v>
      </c>
      <c r="L538" s="32">
        <v>1</v>
      </c>
      <c r="M538" s="28">
        <v>1.0379803665818901</v>
      </c>
      <c r="N538" s="28">
        <v>1</v>
      </c>
      <c r="O538" s="8">
        <v>412.30438435698397</v>
      </c>
      <c r="P538" s="9">
        <f t="shared" si="49"/>
        <v>412.3</v>
      </c>
      <c r="Q538" s="6">
        <f t="shared" si="50"/>
        <v>413.99483233284758</v>
      </c>
      <c r="R538" s="6">
        <f t="shared" si="51"/>
        <v>420.41175223400677</v>
      </c>
      <c r="S538" s="13">
        <f>R538*Index!$D$19</f>
        <v>516.56771298535375</v>
      </c>
      <c r="U538" s="8">
        <v>11.6392331339115</v>
      </c>
      <c r="V538" s="6">
        <f t="shared" si="52"/>
        <v>11.819641247487128</v>
      </c>
      <c r="W538" s="6">
        <f>V538*Index!$H$23</f>
        <v>12.728460850282191</v>
      </c>
      <c r="Y538" s="8">
        <v>529.29999999999995</v>
      </c>
      <c r="Z538" s="9">
        <f t="shared" si="53"/>
        <v>529.29999999999995</v>
      </c>
      <c r="AA538" s="27"/>
      <c r="AB538" s="42"/>
    </row>
    <row r="539" spans="1:28" x14ac:dyDescent="0.25">
      <c r="A539" s="2" t="s">
        <v>773</v>
      </c>
      <c r="B539" s="2" t="s">
        <v>0</v>
      </c>
      <c r="C539" s="2">
        <v>60</v>
      </c>
      <c r="D539" s="2" t="s">
        <v>60</v>
      </c>
      <c r="E539" s="2" t="s">
        <v>54</v>
      </c>
      <c r="F539" s="2" t="s">
        <v>40</v>
      </c>
      <c r="G539" s="38" t="s">
        <v>1552</v>
      </c>
      <c r="H539" s="29">
        <v>60.449325982848201</v>
      </c>
      <c r="I539" s="29">
        <v>29.588183273083999</v>
      </c>
      <c r="J539" s="29">
        <f t="shared" si="48"/>
        <v>29.759099042735066</v>
      </c>
      <c r="K539" s="8">
        <v>1.9417377698701199</v>
      </c>
      <c r="L539" s="32">
        <v>0</v>
      </c>
      <c r="M539" s="28">
        <v>1.0018982729649399</v>
      </c>
      <c r="N539" s="28">
        <v>1</v>
      </c>
      <c r="O539" s="8">
        <v>175.161106032671</v>
      </c>
      <c r="P539" s="9">
        <f t="shared" si="49"/>
        <v>175.16</v>
      </c>
      <c r="Q539" s="6">
        <f t="shared" si="50"/>
        <v>175.87926656740495</v>
      </c>
      <c r="R539" s="6">
        <f t="shared" si="51"/>
        <v>178.60539519919973</v>
      </c>
      <c r="S539" s="13">
        <f>R539*Index!$D$19</f>
        <v>219.45575982267439</v>
      </c>
      <c r="U539" s="8">
        <v>9.3392870059239499</v>
      </c>
      <c r="V539" s="6">
        <f t="shared" si="52"/>
        <v>9.4840459545157714</v>
      </c>
      <c r="W539" s="6">
        <f>V539*Index!$H$23</f>
        <v>10.21328017548721</v>
      </c>
      <c r="Y539" s="8">
        <v>229.67</v>
      </c>
      <c r="Z539" s="9">
        <f t="shared" si="53"/>
        <v>229.67</v>
      </c>
      <c r="AA539" s="27"/>
      <c r="AB539" s="42"/>
    </row>
    <row r="540" spans="1:28" x14ac:dyDescent="0.25">
      <c r="A540" s="2" t="s">
        <v>774</v>
      </c>
      <c r="B540" s="2" t="s">
        <v>0</v>
      </c>
      <c r="C540" s="2">
        <v>60</v>
      </c>
      <c r="D540" s="2" t="s">
        <v>61</v>
      </c>
      <c r="E540" s="2" t="s">
        <v>54</v>
      </c>
      <c r="F540" s="2" t="s">
        <v>40</v>
      </c>
      <c r="G540" s="38" t="s">
        <v>1552</v>
      </c>
      <c r="H540" s="29">
        <v>60.449325982848201</v>
      </c>
      <c r="I540" s="29">
        <v>45.035059959784697</v>
      </c>
      <c r="J540" s="29">
        <f t="shared" si="48"/>
        <v>47.085463331210313</v>
      </c>
      <c r="K540" s="8">
        <v>2.2170990302426499</v>
      </c>
      <c r="L540" s="32">
        <v>0</v>
      </c>
      <c r="M540" s="28">
        <v>1.01943797987828</v>
      </c>
      <c r="N540" s="28">
        <v>1</v>
      </c>
      <c r="O540" s="8">
        <v>238.41527710554701</v>
      </c>
      <c r="P540" s="9">
        <f t="shared" si="49"/>
        <v>238.42</v>
      </c>
      <c r="Q540" s="6">
        <f t="shared" si="50"/>
        <v>239.39277974167976</v>
      </c>
      <c r="R540" s="6">
        <f t="shared" si="51"/>
        <v>243.10336782767581</v>
      </c>
      <c r="S540" s="13">
        <f>R540*Index!$D$19</f>
        <v>298.70561436608125</v>
      </c>
      <c r="U540" s="8">
        <v>9.9770790128018092</v>
      </c>
      <c r="V540" s="6">
        <f t="shared" si="52"/>
        <v>10.131723737500238</v>
      </c>
      <c r="W540" s="6">
        <f>V540*Index!$H$23</f>
        <v>10.910758308003965</v>
      </c>
      <c r="Y540" s="8">
        <v>309.62</v>
      </c>
      <c r="Z540" s="9">
        <f t="shared" si="53"/>
        <v>309.62</v>
      </c>
      <c r="AA540" s="27"/>
      <c r="AB540" s="42"/>
    </row>
    <row r="541" spans="1:28" x14ac:dyDescent="0.25">
      <c r="A541" s="2" t="s">
        <v>775</v>
      </c>
      <c r="B541" s="2" t="s">
        <v>0</v>
      </c>
      <c r="C541" s="2">
        <v>60</v>
      </c>
      <c r="D541" s="2" t="s">
        <v>62</v>
      </c>
      <c r="E541" s="2" t="s">
        <v>54</v>
      </c>
      <c r="F541" s="2" t="s">
        <v>40</v>
      </c>
      <c r="G541" s="38" t="s">
        <v>1552</v>
      </c>
      <c r="H541" s="29">
        <v>60.449325982848201</v>
      </c>
      <c r="I541" s="29">
        <v>59.8719159763682</v>
      </c>
      <c r="J541" s="29">
        <f t="shared" si="48"/>
        <v>63.502242446027957</v>
      </c>
      <c r="K541" s="8">
        <v>2.2542409340814902</v>
      </c>
      <c r="L541" s="32">
        <v>0</v>
      </c>
      <c r="M541" s="28">
        <v>1.0301719497783299</v>
      </c>
      <c r="N541" s="28">
        <v>1</v>
      </c>
      <c r="O541" s="8">
        <v>279.41669939597699</v>
      </c>
      <c r="P541" s="9">
        <f t="shared" si="49"/>
        <v>279.42</v>
      </c>
      <c r="Q541" s="6">
        <f t="shared" si="50"/>
        <v>280.56230786350051</v>
      </c>
      <c r="R541" s="6">
        <f t="shared" si="51"/>
        <v>284.91102363538477</v>
      </c>
      <c r="S541" s="13">
        <f>R541*Index!$D$19</f>
        <v>350.0754560298941</v>
      </c>
      <c r="U541" s="8">
        <v>10.7206413727534</v>
      </c>
      <c r="V541" s="6">
        <f t="shared" si="52"/>
        <v>10.886811314031078</v>
      </c>
      <c r="W541" s="6">
        <f>V541*Index!$H$23</f>
        <v>11.723905040223999</v>
      </c>
      <c r="Y541" s="8">
        <v>361.8</v>
      </c>
      <c r="Z541" s="9">
        <f t="shared" si="53"/>
        <v>361.8</v>
      </c>
      <c r="AA541" s="27"/>
      <c r="AB541" s="42"/>
    </row>
    <row r="542" spans="1:28" x14ac:dyDescent="0.25">
      <c r="A542" s="2" t="s">
        <v>776</v>
      </c>
      <c r="B542" s="2" t="s">
        <v>0</v>
      </c>
      <c r="C542" s="2">
        <v>60</v>
      </c>
      <c r="D542" s="2" t="s">
        <v>63</v>
      </c>
      <c r="E542" s="2" t="s">
        <v>54</v>
      </c>
      <c r="F542" s="2" t="s">
        <v>40</v>
      </c>
      <c r="G542" s="38" t="s">
        <v>1552</v>
      </c>
      <c r="H542" s="29">
        <v>60.449325982848201</v>
      </c>
      <c r="I542" s="29">
        <v>77.445599742828094</v>
      </c>
      <c r="J542" s="29">
        <f t="shared" si="48"/>
        <v>84.381758490866588</v>
      </c>
      <c r="K542" s="8">
        <v>2.2751603988423401</v>
      </c>
      <c r="L542" s="32">
        <v>0</v>
      </c>
      <c r="M542" s="28">
        <v>1.05030031896777</v>
      </c>
      <c r="N542" s="28">
        <v>1</v>
      </c>
      <c r="O542" s="8">
        <v>329.51394791598301</v>
      </c>
      <c r="P542" s="9">
        <f t="shared" si="49"/>
        <v>329.51</v>
      </c>
      <c r="Q542" s="6">
        <f t="shared" si="50"/>
        <v>330.86495510243856</v>
      </c>
      <c r="R542" s="6">
        <f t="shared" si="51"/>
        <v>335.99336190652639</v>
      </c>
      <c r="S542" s="13">
        <f>R542*Index!$D$19</f>
        <v>412.84127195784708</v>
      </c>
      <c r="U542" s="8">
        <v>10.4156647709216</v>
      </c>
      <c r="V542" s="6">
        <f t="shared" si="52"/>
        <v>10.577107574870885</v>
      </c>
      <c r="W542" s="6">
        <f>V542*Index!$H$23</f>
        <v>11.39038798699494</v>
      </c>
      <c r="Y542" s="8">
        <v>424.23</v>
      </c>
      <c r="Z542" s="9">
        <f t="shared" si="53"/>
        <v>424.23</v>
      </c>
      <c r="AA542" s="27"/>
      <c r="AB542" s="42"/>
    </row>
    <row r="543" spans="1:28" x14ac:dyDescent="0.25">
      <c r="A543" s="2" t="s">
        <v>777</v>
      </c>
      <c r="B543" s="2" t="s">
        <v>0</v>
      </c>
      <c r="C543" s="2">
        <v>60</v>
      </c>
      <c r="D543" s="2" t="s">
        <v>1558</v>
      </c>
      <c r="E543" s="2" t="s">
        <v>54</v>
      </c>
      <c r="F543" s="2" t="s">
        <v>40</v>
      </c>
      <c r="G543" s="38" t="s">
        <v>1552</v>
      </c>
      <c r="H543" s="29">
        <v>60.449325982848201</v>
      </c>
      <c r="I543" s="29">
        <v>95.013107649363704</v>
      </c>
      <c r="J543" s="29">
        <f t="shared" si="48"/>
        <v>98.144956612128993</v>
      </c>
      <c r="K543" s="8">
        <v>2.3672502475289998</v>
      </c>
      <c r="L543" s="32">
        <v>0</v>
      </c>
      <c r="M543" s="28">
        <v>1.0201453746065401</v>
      </c>
      <c r="N543" s="28">
        <v>1</v>
      </c>
      <c r="O543" s="8">
        <v>375.43235472964398</v>
      </c>
      <c r="P543" s="9">
        <f t="shared" si="49"/>
        <v>375.43</v>
      </c>
      <c r="Q543" s="6">
        <f t="shared" si="50"/>
        <v>376.97162738403551</v>
      </c>
      <c r="R543" s="6">
        <f t="shared" si="51"/>
        <v>382.8146876084881</v>
      </c>
      <c r="S543" s="13">
        <f>R543*Index!$D$19</f>
        <v>470.37150275725219</v>
      </c>
      <c r="U543" s="8">
        <v>12.31792021339</v>
      </c>
      <c r="V543" s="6">
        <f t="shared" si="52"/>
        <v>12.508847976697545</v>
      </c>
      <c r="W543" s="6">
        <f>V543*Index!$H$23</f>
        <v>13.470661115655803</v>
      </c>
      <c r="Y543" s="8">
        <v>483.84</v>
      </c>
      <c r="Z543" s="9">
        <f t="shared" si="53"/>
        <v>483.84</v>
      </c>
      <c r="AA543" s="27"/>
      <c r="AB543" s="42"/>
    </row>
    <row r="544" spans="1:28" x14ac:dyDescent="0.25">
      <c r="A544" s="2" t="s">
        <v>778</v>
      </c>
      <c r="B544" s="2" t="s">
        <v>0</v>
      </c>
      <c r="C544" s="2">
        <v>60</v>
      </c>
      <c r="D544" s="2" t="s">
        <v>1559</v>
      </c>
      <c r="E544" s="2" t="s">
        <v>54</v>
      </c>
      <c r="F544" s="2" t="s">
        <v>218</v>
      </c>
      <c r="G544" s="38" t="s">
        <v>1552</v>
      </c>
      <c r="H544" s="29">
        <v>60.449325982848201</v>
      </c>
      <c r="I544" s="29">
        <v>117.607965162599</v>
      </c>
      <c r="J544" s="29">
        <f t="shared" si="48"/>
        <v>118.05146537614235</v>
      </c>
      <c r="K544" s="8">
        <v>2.3048062817858401</v>
      </c>
      <c r="L544" s="32">
        <v>0</v>
      </c>
      <c r="M544" s="28">
        <v>1.0024907725524199</v>
      </c>
      <c r="N544" s="28">
        <v>1</v>
      </c>
      <c r="O544" s="8">
        <v>411.409745227945</v>
      </c>
      <c r="P544" s="9">
        <f t="shared" si="49"/>
        <v>411.41</v>
      </c>
      <c r="Q544" s="6">
        <f t="shared" si="50"/>
        <v>413.09652518337958</v>
      </c>
      <c r="R544" s="6">
        <f t="shared" si="51"/>
        <v>419.49952132372198</v>
      </c>
      <c r="S544" s="13">
        <f>R544*Index!$D$19</f>
        <v>515.44683795620358</v>
      </c>
      <c r="U544" s="8">
        <v>14.4641461314677</v>
      </c>
      <c r="V544" s="6">
        <f t="shared" si="52"/>
        <v>14.688340396505451</v>
      </c>
      <c r="W544" s="6">
        <f>V544*Index!$H$23</f>
        <v>15.817736069805502</v>
      </c>
      <c r="Y544" s="8">
        <v>531.26</v>
      </c>
      <c r="Z544" s="9">
        <f t="shared" si="53"/>
        <v>531.26</v>
      </c>
      <c r="AA544" s="27"/>
      <c r="AB544" s="42"/>
    </row>
    <row r="545" spans="1:28" x14ac:dyDescent="0.25">
      <c r="A545" s="2" t="s">
        <v>779</v>
      </c>
      <c r="B545" s="2" t="s">
        <v>0</v>
      </c>
      <c r="C545" s="2">
        <v>60</v>
      </c>
      <c r="D545" s="2" t="s">
        <v>1550</v>
      </c>
      <c r="E545" s="2" t="s">
        <v>54</v>
      </c>
      <c r="F545" s="2" t="s">
        <v>218</v>
      </c>
      <c r="G545" s="38" t="s">
        <v>1552</v>
      </c>
      <c r="H545" s="29">
        <v>60.449325982848201</v>
      </c>
      <c r="I545" s="29">
        <v>96.781170705205398</v>
      </c>
      <c r="J545" s="29">
        <f t="shared" si="48"/>
        <v>91.755065035376077</v>
      </c>
      <c r="K545" s="8">
        <v>2.4778724865508002</v>
      </c>
      <c r="L545" s="32">
        <v>0</v>
      </c>
      <c r="M545" s="28">
        <v>0.96803351909648205</v>
      </c>
      <c r="N545" s="28">
        <v>1</v>
      </c>
      <c r="O545" s="8">
        <v>377.14307283627801</v>
      </c>
      <c r="P545" s="9">
        <f t="shared" si="49"/>
        <v>377.14</v>
      </c>
      <c r="Q545" s="6">
        <f t="shared" si="50"/>
        <v>378.68935943490675</v>
      </c>
      <c r="R545" s="6">
        <f t="shared" si="51"/>
        <v>384.55904450614781</v>
      </c>
      <c r="S545" s="13">
        <f>R545*Index!$D$19</f>
        <v>472.51482641189813</v>
      </c>
      <c r="U545" s="8">
        <v>13.0294470451932</v>
      </c>
      <c r="V545" s="6">
        <f t="shared" si="52"/>
        <v>13.231403474393694</v>
      </c>
      <c r="W545" s="6">
        <f>V545*Index!$H$23</f>
        <v>14.248774357166996</v>
      </c>
      <c r="Y545" s="8">
        <v>486.76</v>
      </c>
      <c r="Z545" s="9">
        <f t="shared" si="53"/>
        <v>486.76</v>
      </c>
      <c r="AA545" s="27"/>
      <c r="AB545" s="42"/>
    </row>
    <row r="546" spans="1:28" x14ac:dyDescent="0.25">
      <c r="A546" s="2" t="s">
        <v>780</v>
      </c>
      <c r="B546" s="2" t="s">
        <v>0</v>
      </c>
      <c r="C546" s="2">
        <v>60</v>
      </c>
      <c r="D546" s="2" t="s">
        <v>225</v>
      </c>
      <c r="E546" s="2" t="s">
        <v>54</v>
      </c>
      <c r="F546" s="2" t="s">
        <v>40</v>
      </c>
      <c r="G546" s="38" t="s">
        <v>1552</v>
      </c>
      <c r="H546" s="29">
        <v>60.449325982848201</v>
      </c>
      <c r="I546" s="29">
        <v>70.875195294226003</v>
      </c>
      <c r="J546" s="29">
        <f t="shared" si="48"/>
        <v>75.862948753520527</v>
      </c>
      <c r="K546" s="8">
        <v>2.58130654111608</v>
      </c>
      <c r="L546" s="32">
        <v>1</v>
      </c>
      <c r="M546" s="28">
        <v>1.0379803665818901</v>
      </c>
      <c r="N546" s="28">
        <v>1</v>
      </c>
      <c r="O546" s="8">
        <v>351.86376641139998</v>
      </c>
      <c r="P546" s="9">
        <f t="shared" si="49"/>
        <v>351.86</v>
      </c>
      <c r="Q546" s="6">
        <f t="shared" si="50"/>
        <v>353.30640785368672</v>
      </c>
      <c r="R546" s="6">
        <f t="shared" si="51"/>
        <v>358.78265717541888</v>
      </c>
      <c r="S546" s="13">
        <f>R546*Index!$D$19</f>
        <v>440.84290149137911</v>
      </c>
      <c r="U546" s="8">
        <v>14.800713309767</v>
      </c>
      <c r="V546" s="6">
        <f t="shared" si="52"/>
        <v>15.030124366068389</v>
      </c>
      <c r="W546" s="6">
        <f>V546*Index!$H$23</f>
        <v>16.185800022403114</v>
      </c>
      <c r="Y546" s="8">
        <v>457.03</v>
      </c>
      <c r="Z546" s="9">
        <f t="shared" si="53"/>
        <v>457.03</v>
      </c>
      <c r="AA546" s="27"/>
      <c r="AB546" s="42"/>
    </row>
    <row r="547" spans="1:28" x14ac:dyDescent="0.25">
      <c r="A547" s="2" t="s">
        <v>781</v>
      </c>
      <c r="B547" s="2" t="s">
        <v>0</v>
      </c>
      <c r="C547" s="2">
        <v>60</v>
      </c>
      <c r="D547" s="2" t="s">
        <v>60</v>
      </c>
      <c r="E547" s="2" t="s">
        <v>55</v>
      </c>
      <c r="F547" s="2" t="s">
        <v>40</v>
      </c>
      <c r="G547" s="38" t="s">
        <v>1552</v>
      </c>
      <c r="H547" s="29">
        <v>60.449325982848201</v>
      </c>
      <c r="I547" s="29">
        <v>24.7519349012587</v>
      </c>
      <c r="J547" s="29">
        <f t="shared" si="48"/>
        <v>24.9136701513738</v>
      </c>
      <c r="K547" s="8">
        <v>1.3576610205459601</v>
      </c>
      <c r="L547" s="32">
        <v>1</v>
      </c>
      <c r="M547" s="28">
        <v>1.0018982729649399</v>
      </c>
      <c r="N547" s="28">
        <v>1</v>
      </c>
      <c r="O547" s="8">
        <v>115.894012448448</v>
      </c>
      <c r="P547" s="9">
        <f t="shared" si="49"/>
        <v>115.89</v>
      </c>
      <c r="Q547" s="6">
        <f t="shared" si="50"/>
        <v>116.36917789948663</v>
      </c>
      <c r="R547" s="6">
        <f t="shared" si="51"/>
        <v>118.17290015692868</v>
      </c>
      <c r="S547" s="13">
        <f>R547*Index!$D$19</f>
        <v>145.2012329496753</v>
      </c>
      <c r="U547" s="8">
        <v>8.6078677148469698</v>
      </c>
      <c r="V547" s="6">
        <f t="shared" si="52"/>
        <v>8.7412896644270983</v>
      </c>
      <c r="W547" s="6">
        <f>V547*Index!$H$23</f>
        <v>9.4134128900309371</v>
      </c>
      <c r="Y547" s="8">
        <v>154.61000000000001</v>
      </c>
      <c r="Z547" s="9">
        <f t="shared" si="53"/>
        <v>154.61000000000001</v>
      </c>
      <c r="AA547" s="27"/>
      <c r="AB547" s="42"/>
    </row>
    <row r="548" spans="1:28" x14ac:dyDescent="0.25">
      <c r="A548" s="2" t="s">
        <v>782</v>
      </c>
      <c r="B548" s="2" t="s">
        <v>0</v>
      </c>
      <c r="C548" s="2">
        <v>60</v>
      </c>
      <c r="D548" s="2" t="s">
        <v>61</v>
      </c>
      <c r="E548" s="2" t="s">
        <v>55</v>
      </c>
      <c r="F548" s="2" t="s">
        <v>40</v>
      </c>
      <c r="G548" s="38" t="s">
        <v>1552</v>
      </c>
      <c r="H548" s="29">
        <v>60.449325982848201</v>
      </c>
      <c r="I548" s="29">
        <v>37.812853829163402</v>
      </c>
      <c r="J548" s="29">
        <f t="shared" si="48"/>
        <v>39.722872103145214</v>
      </c>
      <c r="K548" s="8">
        <v>1.68094073480696</v>
      </c>
      <c r="L548" s="32">
        <v>0</v>
      </c>
      <c r="M548" s="28">
        <v>1.01943797987828</v>
      </c>
      <c r="N548" s="28">
        <v>1</v>
      </c>
      <c r="O548" s="8">
        <v>168.38352825789801</v>
      </c>
      <c r="P548" s="9">
        <f t="shared" si="49"/>
        <v>168.38</v>
      </c>
      <c r="Q548" s="6">
        <f t="shared" si="50"/>
        <v>169.0739007237554</v>
      </c>
      <c r="R548" s="6">
        <f t="shared" si="51"/>
        <v>171.69454618497363</v>
      </c>
      <c r="S548" s="13">
        <f>R548*Index!$D$19</f>
        <v>210.96427153507105</v>
      </c>
      <c r="U548" s="8">
        <v>9.7215138617708092</v>
      </c>
      <c r="V548" s="6">
        <f t="shared" si="52"/>
        <v>9.8721973266282568</v>
      </c>
      <c r="W548" s="6">
        <f>V548*Index!$H$23</f>
        <v>10.631276749196031</v>
      </c>
      <c r="Y548" s="8">
        <v>221.6</v>
      </c>
      <c r="Z548" s="9">
        <f t="shared" si="53"/>
        <v>221.6</v>
      </c>
      <c r="AA548" s="27"/>
      <c r="AB548" s="42"/>
    </row>
    <row r="549" spans="1:28" x14ac:dyDescent="0.25">
      <c r="A549" s="2" t="s">
        <v>783</v>
      </c>
      <c r="B549" s="2" t="s">
        <v>0</v>
      </c>
      <c r="C549" s="2">
        <v>60</v>
      </c>
      <c r="D549" s="2" t="s">
        <v>62</v>
      </c>
      <c r="E549" s="2" t="s">
        <v>55</v>
      </c>
      <c r="F549" s="2" t="s">
        <v>40</v>
      </c>
      <c r="G549" s="38" t="s">
        <v>1552</v>
      </c>
      <c r="H549" s="29">
        <v>60.449325982848201</v>
      </c>
      <c r="I549" s="29">
        <v>50.4808494837335</v>
      </c>
      <c r="J549" s="29">
        <f t="shared" si="48"/>
        <v>53.827829166812528</v>
      </c>
      <c r="K549" s="8">
        <v>1.72495538430699</v>
      </c>
      <c r="L549" s="32">
        <v>0</v>
      </c>
      <c r="M549" s="28">
        <v>1.0301719497783299</v>
      </c>
      <c r="N549" s="28">
        <v>1</v>
      </c>
      <c r="O549" s="8">
        <v>197.12299407869401</v>
      </c>
      <c r="P549" s="9">
        <f t="shared" si="49"/>
        <v>197.12</v>
      </c>
      <c r="Q549" s="6">
        <f t="shared" si="50"/>
        <v>197.93119835441664</v>
      </c>
      <c r="R549" s="6">
        <f t="shared" si="51"/>
        <v>200.99913192891012</v>
      </c>
      <c r="S549" s="13">
        <f>R549*Index!$D$19</f>
        <v>246.9713592467927</v>
      </c>
      <c r="U549" s="8">
        <v>11.105366281933</v>
      </c>
      <c r="V549" s="6">
        <f t="shared" si="52"/>
        <v>11.277499459302962</v>
      </c>
      <c r="W549" s="6">
        <f>V549*Index!$H$23</f>
        <v>12.144633441165928</v>
      </c>
      <c r="Y549" s="8">
        <v>259.12</v>
      </c>
      <c r="Z549" s="9">
        <f t="shared" si="53"/>
        <v>259.12</v>
      </c>
      <c r="AA549" s="27"/>
      <c r="AB549" s="42"/>
    </row>
    <row r="550" spans="1:28" x14ac:dyDescent="0.25">
      <c r="A550" s="2" t="s">
        <v>784</v>
      </c>
      <c r="B550" s="2" t="s">
        <v>0</v>
      </c>
      <c r="C550" s="2">
        <v>60</v>
      </c>
      <c r="D550" s="2" t="s">
        <v>63</v>
      </c>
      <c r="E550" s="2" t="s">
        <v>55</v>
      </c>
      <c r="F550" s="2" t="s">
        <v>40</v>
      </c>
      <c r="G550" s="38" t="s">
        <v>1552</v>
      </c>
      <c r="H550" s="29">
        <v>60.449325982848201</v>
      </c>
      <c r="I550" s="29">
        <v>65.508446643415496</v>
      </c>
      <c r="J550" s="29">
        <f t="shared" si="48"/>
        <v>71.844162782986416</v>
      </c>
      <c r="K550" s="8">
        <v>1.7125059286733599</v>
      </c>
      <c r="L550" s="32">
        <v>0</v>
      </c>
      <c r="M550" s="28">
        <v>1.05030031896777</v>
      </c>
      <c r="N550" s="28">
        <v>1</v>
      </c>
      <c r="O550" s="8">
        <v>226.553383836374</v>
      </c>
      <c r="P550" s="9">
        <f t="shared" si="49"/>
        <v>226.55</v>
      </c>
      <c r="Q550" s="6">
        <f t="shared" si="50"/>
        <v>227.48225271010313</v>
      </c>
      <c r="R550" s="6">
        <f t="shared" si="51"/>
        <v>231.00822762710973</v>
      </c>
      <c r="S550" s="13">
        <f>R550*Index!$D$19</f>
        <v>283.84409139855501</v>
      </c>
      <c r="U550" s="8">
        <v>10.019404308609399</v>
      </c>
      <c r="V550" s="6">
        <f t="shared" si="52"/>
        <v>10.174705075392845</v>
      </c>
      <c r="W550" s="6">
        <f>V550*Index!$H$23</f>
        <v>10.957044507830473</v>
      </c>
      <c r="Y550" s="8">
        <v>294.8</v>
      </c>
      <c r="Z550" s="9">
        <f t="shared" si="53"/>
        <v>294.8</v>
      </c>
      <c r="AA550" s="27"/>
      <c r="AB550" s="42"/>
    </row>
    <row r="551" spans="1:28" x14ac:dyDescent="0.25">
      <c r="A551" s="2" t="s">
        <v>785</v>
      </c>
      <c r="B551" s="2" t="s">
        <v>0</v>
      </c>
      <c r="C551" s="2">
        <v>60</v>
      </c>
      <c r="D551" s="2" t="s">
        <v>1558</v>
      </c>
      <c r="E551" s="2" t="s">
        <v>55</v>
      </c>
      <c r="F551" s="2" t="s">
        <v>40</v>
      </c>
      <c r="G551" s="38" t="s">
        <v>1552</v>
      </c>
      <c r="H551" s="29">
        <v>60.449325982848201</v>
      </c>
      <c r="I551" s="29">
        <v>80.681584673263799</v>
      </c>
      <c r="J551" s="29">
        <f t="shared" si="48"/>
        <v>83.524719736993319</v>
      </c>
      <c r="K551" s="8">
        <v>1.71032257984653</v>
      </c>
      <c r="L551" s="32">
        <v>0</v>
      </c>
      <c r="M551" s="28">
        <v>1.0201453746065401</v>
      </c>
      <c r="N551" s="28">
        <v>1</v>
      </c>
      <c r="O551" s="8">
        <v>246.24206130650199</v>
      </c>
      <c r="P551" s="9">
        <f t="shared" si="49"/>
        <v>246.24</v>
      </c>
      <c r="Q551" s="6">
        <f t="shared" si="50"/>
        <v>247.25165375785866</v>
      </c>
      <c r="R551" s="6">
        <f t="shared" si="51"/>
        <v>251.0840543911055</v>
      </c>
      <c r="S551" s="13">
        <f>R551*Index!$D$19</f>
        <v>308.51163188156954</v>
      </c>
      <c r="U551" s="8">
        <v>11.3049794891877</v>
      </c>
      <c r="V551" s="6">
        <f t="shared" si="52"/>
        <v>11.480206671270111</v>
      </c>
      <c r="W551" s="6">
        <f>V551*Index!$H$23</f>
        <v>12.362926937353237</v>
      </c>
      <c r="Y551" s="8">
        <v>320.87</v>
      </c>
      <c r="Z551" s="9">
        <f t="shared" si="53"/>
        <v>320.87</v>
      </c>
      <c r="AA551" s="27"/>
      <c r="AB551" s="42"/>
    </row>
    <row r="552" spans="1:28" x14ac:dyDescent="0.25">
      <c r="A552" s="2" t="s">
        <v>786</v>
      </c>
      <c r="B552" s="2" t="s">
        <v>0</v>
      </c>
      <c r="C552" s="2">
        <v>60</v>
      </c>
      <c r="D552" s="2" t="s">
        <v>1559</v>
      </c>
      <c r="E552" s="2" t="s">
        <v>55</v>
      </c>
      <c r="F552" s="2" t="s">
        <v>218</v>
      </c>
      <c r="G552" s="38" t="s">
        <v>1552</v>
      </c>
      <c r="H552" s="29">
        <v>60.449325982848201</v>
      </c>
      <c r="I552" s="29">
        <v>98.738577607687901</v>
      </c>
      <c r="J552" s="29">
        <f t="shared" si="48"/>
        <v>99.135078468628478</v>
      </c>
      <c r="K552" s="8">
        <v>1.5596666135627999</v>
      </c>
      <c r="L552" s="32">
        <v>0</v>
      </c>
      <c r="M552" s="28">
        <v>1.0024907725524199</v>
      </c>
      <c r="N552" s="28">
        <v>1</v>
      </c>
      <c r="O552" s="8">
        <v>248.89846766827199</v>
      </c>
      <c r="P552" s="9">
        <f t="shared" si="49"/>
        <v>248.9</v>
      </c>
      <c r="Q552" s="6">
        <f t="shared" si="50"/>
        <v>249.91895138571189</v>
      </c>
      <c r="R552" s="6">
        <f t="shared" si="51"/>
        <v>253.79269513219043</v>
      </c>
      <c r="S552" s="13">
        <f>R552*Index!$D$19</f>
        <v>311.83978896920109</v>
      </c>
      <c r="U552" s="8">
        <v>14.8588790160341</v>
      </c>
      <c r="V552" s="6">
        <f t="shared" si="52"/>
        <v>15.08919164078263</v>
      </c>
      <c r="W552" s="6">
        <f>V552*Index!$H$23</f>
        <v>16.24940901678718</v>
      </c>
      <c r="Y552" s="8">
        <v>328.09</v>
      </c>
      <c r="Z552" s="9">
        <f t="shared" si="53"/>
        <v>328.09</v>
      </c>
      <c r="AA552" s="27"/>
      <c r="AB552" s="42"/>
    </row>
    <row r="553" spans="1:28" x14ac:dyDescent="0.25">
      <c r="A553" s="2" t="s">
        <v>787</v>
      </c>
      <c r="B553" s="2" t="s">
        <v>0</v>
      </c>
      <c r="C553" s="2">
        <v>60</v>
      </c>
      <c r="D553" s="2" t="s">
        <v>1550</v>
      </c>
      <c r="E553" s="2" t="s">
        <v>55</v>
      </c>
      <c r="F553" s="2" t="s">
        <v>218</v>
      </c>
      <c r="G553" s="38" t="s">
        <v>1552</v>
      </c>
      <c r="H553" s="29">
        <v>60.449325982848201</v>
      </c>
      <c r="I553" s="29">
        <v>81.370653068161502</v>
      </c>
      <c r="J553" s="29">
        <f t="shared" si="48"/>
        <v>76.837167416090097</v>
      </c>
      <c r="K553" s="8">
        <v>1.6195317733252701</v>
      </c>
      <c r="L553" s="32">
        <v>0</v>
      </c>
      <c r="M553" s="28">
        <v>0.96803351909648205</v>
      </c>
      <c r="N553" s="28">
        <v>1</v>
      </c>
      <c r="O553" s="8">
        <v>222.33983810799</v>
      </c>
      <c r="P553" s="9">
        <f t="shared" si="49"/>
        <v>222.34</v>
      </c>
      <c r="Q553" s="6">
        <f t="shared" si="50"/>
        <v>223.25143144423276</v>
      </c>
      <c r="R553" s="6">
        <f t="shared" si="51"/>
        <v>226.71182863161837</v>
      </c>
      <c r="S553" s="13">
        <f>R553*Index!$D$19</f>
        <v>278.56502631205331</v>
      </c>
      <c r="U553" s="8">
        <v>11.7185604983943</v>
      </c>
      <c r="V553" s="6">
        <f t="shared" si="52"/>
        <v>11.900198186119413</v>
      </c>
      <c r="W553" s="6">
        <f>V553*Index!$H$23</f>
        <v>12.815211862273999</v>
      </c>
      <c r="Y553" s="8">
        <v>291.38</v>
      </c>
      <c r="Z553" s="9">
        <f t="shared" si="53"/>
        <v>291.38</v>
      </c>
      <c r="AA553" s="27"/>
      <c r="AB553" s="42"/>
    </row>
    <row r="554" spans="1:28" x14ac:dyDescent="0.25">
      <c r="A554" s="2" t="s">
        <v>788</v>
      </c>
      <c r="B554" s="2" t="s">
        <v>0</v>
      </c>
      <c r="C554" s="2">
        <v>60</v>
      </c>
      <c r="D554" s="2" t="s">
        <v>225</v>
      </c>
      <c r="E554" s="2" t="s">
        <v>55</v>
      </c>
      <c r="F554" s="2" t="s">
        <v>40</v>
      </c>
      <c r="G554" s="38" t="s">
        <v>1552</v>
      </c>
      <c r="H554" s="29">
        <v>60.449325982848201</v>
      </c>
      <c r="I554" s="29">
        <v>59.061641459417203</v>
      </c>
      <c r="J554" s="29">
        <f t="shared" si="48"/>
        <v>63.600711813430785</v>
      </c>
      <c r="K554" s="8">
        <v>1.9911383412028201</v>
      </c>
      <c r="L554" s="32">
        <v>1</v>
      </c>
      <c r="M554" s="28">
        <v>1.0379803665818901</v>
      </c>
      <c r="N554" s="28">
        <v>1</v>
      </c>
      <c r="O554" s="8">
        <v>247.00078648383001</v>
      </c>
      <c r="P554" s="9">
        <f t="shared" si="49"/>
        <v>247</v>
      </c>
      <c r="Q554" s="6">
        <f t="shared" si="50"/>
        <v>248.01348970841372</v>
      </c>
      <c r="R554" s="6">
        <f t="shared" si="51"/>
        <v>251.85769879889415</v>
      </c>
      <c r="S554" s="13">
        <f>R554*Index!$D$19</f>
        <v>309.46222310617657</v>
      </c>
      <c r="U554" s="8">
        <v>11.2300777683575</v>
      </c>
      <c r="V554" s="6">
        <f t="shared" si="52"/>
        <v>11.404143973767042</v>
      </c>
      <c r="W554" s="6">
        <f>V554*Index!$H$23</f>
        <v>12.281015731499972</v>
      </c>
      <c r="Y554" s="8">
        <v>321.74</v>
      </c>
      <c r="Z554" s="9">
        <f t="shared" si="53"/>
        <v>321.74</v>
      </c>
      <c r="AA554" s="27"/>
      <c r="AB554" s="42"/>
    </row>
    <row r="555" spans="1:28" x14ac:dyDescent="0.25">
      <c r="A555" s="2" t="s">
        <v>789</v>
      </c>
      <c r="B555" s="2" t="s">
        <v>0</v>
      </c>
      <c r="C555" s="2">
        <v>60</v>
      </c>
      <c r="D555" s="2" t="s">
        <v>60</v>
      </c>
      <c r="E555" s="2" t="s">
        <v>56</v>
      </c>
      <c r="F555" s="2" t="s">
        <v>40</v>
      </c>
      <c r="G555" s="38" t="s">
        <v>1552</v>
      </c>
      <c r="H555" s="29">
        <v>60.449325982848201</v>
      </c>
      <c r="I555" s="29">
        <v>26.6882805613598</v>
      </c>
      <c r="J555" s="29">
        <f t="shared" si="48"/>
        <v>26.853691524092234</v>
      </c>
      <c r="K555" s="8">
        <v>1.38548412822206</v>
      </c>
      <c r="L555" s="32">
        <v>1</v>
      </c>
      <c r="M555" s="28">
        <v>1.0018982729649399</v>
      </c>
      <c r="N555" s="28">
        <v>1</v>
      </c>
      <c r="O555" s="8">
        <v>120.956945101758</v>
      </c>
      <c r="P555" s="9">
        <f t="shared" si="49"/>
        <v>120.96</v>
      </c>
      <c r="Q555" s="6">
        <f t="shared" si="50"/>
        <v>121.4528685766752</v>
      </c>
      <c r="R555" s="6">
        <f t="shared" si="51"/>
        <v>123.33538803961368</v>
      </c>
      <c r="S555" s="13">
        <f>R555*Index!$D$19</f>
        <v>151.54447750623763</v>
      </c>
      <c r="U555" s="8">
        <v>8.6518747950037191</v>
      </c>
      <c r="V555" s="6">
        <f t="shared" si="52"/>
        <v>8.7859788543262773</v>
      </c>
      <c r="W555" s="6">
        <f>V555*Index!$H$23</f>
        <v>9.4615382596722082</v>
      </c>
      <c r="Y555" s="8">
        <v>161.01</v>
      </c>
      <c r="Z555" s="9">
        <f t="shared" si="53"/>
        <v>161.01</v>
      </c>
      <c r="AA555" s="27"/>
      <c r="AB555" s="42"/>
    </row>
    <row r="556" spans="1:28" x14ac:dyDescent="0.25">
      <c r="A556" s="2" t="s">
        <v>790</v>
      </c>
      <c r="B556" s="2" t="s">
        <v>0</v>
      </c>
      <c r="C556" s="2">
        <v>60</v>
      </c>
      <c r="D556" s="2" t="s">
        <v>61</v>
      </c>
      <c r="E556" s="2" t="s">
        <v>56</v>
      </c>
      <c r="F556" s="2" t="s">
        <v>40</v>
      </c>
      <c r="G556" s="38" t="s">
        <v>1552</v>
      </c>
      <c r="H556" s="29">
        <v>60.449325982848201</v>
      </c>
      <c r="I556" s="29">
        <v>40.768506609878301</v>
      </c>
      <c r="J556" s="29">
        <f t="shared" si="48"/>
        <v>42.735976803138819</v>
      </c>
      <c r="K556" s="8">
        <v>1.68565834366484</v>
      </c>
      <c r="L556" s="32">
        <v>0</v>
      </c>
      <c r="M556" s="28">
        <v>1.01943797987828</v>
      </c>
      <c r="N556" s="28">
        <v>1</v>
      </c>
      <c r="O556" s="8">
        <v>173.935166584782</v>
      </c>
      <c r="P556" s="9">
        <f t="shared" si="49"/>
        <v>173.94</v>
      </c>
      <c r="Q556" s="6">
        <f t="shared" si="50"/>
        <v>174.6483007677796</v>
      </c>
      <c r="R556" s="6">
        <f t="shared" si="51"/>
        <v>177.35534942968019</v>
      </c>
      <c r="S556" s="13">
        <f>R556*Index!$D$19</f>
        <v>217.91980541403478</v>
      </c>
      <c r="U556" s="8">
        <v>10.4969573278604</v>
      </c>
      <c r="V556" s="6">
        <f t="shared" si="52"/>
        <v>10.659660166442237</v>
      </c>
      <c r="W556" s="6">
        <f>V556*Index!$H$23</f>
        <v>11.479288098927583</v>
      </c>
      <c r="Y556" s="8">
        <v>229.4</v>
      </c>
      <c r="Z556" s="9">
        <f t="shared" si="53"/>
        <v>229.4</v>
      </c>
      <c r="AA556" s="27"/>
      <c r="AB556" s="42"/>
    </row>
    <row r="557" spans="1:28" x14ac:dyDescent="0.25">
      <c r="A557" s="2" t="s">
        <v>791</v>
      </c>
      <c r="B557" s="2" t="s">
        <v>0</v>
      </c>
      <c r="C557" s="2">
        <v>60</v>
      </c>
      <c r="D557" s="2" t="s">
        <v>62</v>
      </c>
      <c r="E557" s="2" t="s">
        <v>56</v>
      </c>
      <c r="F557" s="2" t="s">
        <v>40</v>
      </c>
      <c r="G557" s="38" t="s">
        <v>1552</v>
      </c>
      <c r="H557" s="29">
        <v>60.449325982848201</v>
      </c>
      <c r="I557" s="29">
        <v>54.422971596059803</v>
      </c>
      <c r="J557" s="29">
        <f t="shared" si="48"/>
        <v>57.888892789531987</v>
      </c>
      <c r="K557" s="8">
        <v>1.7710778905786499</v>
      </c>
      <c r="L557" s="32">
        <v>0</v>
      </c>
      <c r="M557" s="28">
        <v>1.0301719497783299</v>
      </c>
      <c r="N557" s="28">
        <v>1</v>
      </c>
      <c r="O557" s="8">
        <v>209.586202878222</v>
      </c>
      <c r="P557" s="9">
        <f t="shared" si="49"/>
        <v>209.59</v>
      </c>
      <c r="Q557" s="6">
        <f t="shared" si="50"/>
        <v>210.44550631002269</v>
      </c>
      <c r="R557" s="6">
        <f t="shared" si="51"/>
        <v>213.70741165782806</v>
      </c>
      <c r="S557" s="13">
        <f>R557*Index!$D$19</f>
        <v>262.58625811834298</v>
      </c>
      <c r="U557" s="8">
        <v>13.0802437534778</v>
      </c>
      <c r="V557" s="6">
        <f t="shared" si="52"/>
        <v>13.282987531656707</v>
      </c>
      <c r="W557" s="6">
        <f>V557*Index!$H$23</f>
        <v>14.304324744832996</v>
      </c>
      <c r="Y557" s="8">
        <v>276.89</v>
      </c>
      <c r="Z557" s="9">
        <f t="shared" si="53"/>
        <v>276.89</v>
      </c>
      <c r="AA557" s="27"/>
      <c r="AB557" s="42"/>
    </row>
    <row r="558" spans="1:28" x14ac:dyDescent="0.25">
      <c r="A558" s="2" t="s">
        <v>792</v>
      </c>
      <c r="B558" s="2" t="s">
        <v>0</v>
      </c>
      <c r="C558" s="2">
        <v>60</v>
      </c>
      <c r="D558" s="2" t="s">
        <v>63</v>
      </c>
      <c r="E558" s="2" t="s">
        <v>56</v>
      </c>
      <c r="F558" s="2" t="s">
        <v>40</v>
      </c>
      <c r="G558" s="38" t="s">
        <v>1552</v>
      </c>
      <c r="H558" s="29">
        <v>60.449325982848201</v>
      </c>
      <c r="I558" s="29">
        <v>70.620357613055205</v>
      </c>
      <c r="J558" s="29">
        <f t="shared" si="48"/>
        <v>77.213204504933827</v>
      </c>
      <c r="K558" s="8">
        <v>1.71522300535737</v>
      </c>
      <c r="L558" s="32">
        <v>0</v>
      </c>
      <c r="M558" s="28">
        <v>1.05030031896777</v>
      </c>
      <c r="N558" s="28">
        <v>1</v>
      </c>
      <c r="O558" s="8">
        <v>236.121939268354</v>
      </c>
      <c r="P558" s="9">
        <f t="shared" si="49"/>
        <v>236.12</v>
      </c>
      <c r="Q558" s="6">
        <f t="shared" si="50"/>
        <v>237.09003921935425</v>
      </c>
      <c r="R558" s="6">
        <f t="shared" si="51"/>
        <v>240.76493482725425</v>
      </c>
      <c r="S558" s="13">
        <f>R558*Index!$D$19</f>
        <v>295.83233839180525</v>
      </c>
      <c r="U558" s="8">
        <v>9.3353138334043901</v>
      </c>
      <c r="V558" s="6">
        <f t="shared" si="52"/>
        <v>9.480011197822158</v>
      </c>
      <c r="W558" s="6">
        <f>V558*Index!$H$23</f>
        <v>10.208935183829702</v>
      </c>
      <c r="Y558" s="8">
        <v>306.04000000000002</v>
      </c>
      <c r="Z558" s="9">
        <f t="shared" si="53"/>
        <v>306.04000000000002</v>
      </c>
      <c r="AA558" s="27"/>
      <c r="AB558" s="42"/>
    </row>
    <row r="559" spans="1:28" x14ac:dyDescent="0.25">
      <c r="A559" s="2" t="s">
        <v>793</v>
      </c>
      <c r="B559" s="2" t="s">
        <v>0</v>
      </c>
      <c r="C559" s="2">
        <v>60</v>
      </c>
      <c r="D559" s="2" t="s">
        <v>1558</v>
      </c>
      <c r="E559" s="2" t="s">
        <v>56</v>
      </c>
      <c r="F559" s="2" t="s">
        <v>40</v>
      </c>
      <c r="G559" s="38" t="s">
        <v>1552</v>
      </c>
      <c r="H559" s="29">
        <v>60.449325982848201</v>
      </c>
      <c r="I559" s="29">
        <v>86.971932869699401</v>
      </c>
      <c r="J559" s="29">
        <f t="shared" si="48"/>
        <v>89.941789354251682</v>
      </c>
      <c r="K559" s="8">
        <v>1.7353047471854199</v>
      </c>
      <c r="L559" s="32">
        <v>0</v>
      </c>
      <c r="M559" s="28">
        <v>1.0201453746065401</v>
      </c>
      <c r="N559" s="28">
        <v>1</v>
      </c>
      <c r="O559" s="8">
        <v>260.97441637897902</v>
      </c>
      <c r="P559" s="9">
        <f t="shared" si="49"/>
        <v>260.97000000000003</v>
      </c>
      <c r="Q559" s="6">
        <f t="shared" si="50"/>
        <v>262.04441148613284</v>
      </c>
      <c r="R559" s="6">
        <f t="shared" si="51"/>
        <v>266.1060998641679</v>
      </c>
      <c r="S559" s="13">
        <f>R559*Index!$D$19</f>
        <v>326.9694976123605</v>
      </c>
      <c r="U559" s="8">
        <v>12.8923011233558</v>
      </c>
      <c r="V559" s="6">
        <f t="shared" si="52"/>
        <v>13.092131790767816</v>
      </c>
      <c r="W559" s="6">
        <f>V559*Index!$H$23</f>
        <v>14.09879398674232</v>
      </c>
      <c r="Y559" s="8">
        <v>341.07</v>
      </c>
      <c r="Z559" s="9">
        <f t="shared" si="53"/>
        <v>341.07</v>
      </c>
      <c r="AA559" s="27"/>
      <c r="AB559" s="42"/>
    </row>
    <row r="560" spans="1:28" x14ac:dyDescent="0.25">
      <c r="A560" s="2" t="s">
        <v>794</v>
      </c>
      <c r="B560" s="2" t="s">
        <v>0</v>
      </c>
      <c r="C560" s="2">
        <v>60</v>
      </c>
      <c r="D560" s="2" t="s">
        <v>1559</v>
      </c>
      <c r="E560" s="2" t="s">
        <v>56</v>
      </c>
      <c r="F560" s="2" t="s">
        <v>218</v>
      </c>
      <c r="G560" s="38" t="s">
        <v>1552</v>
      </c>
      <c r="H560" s="29">
        <v>60.449325982848201</v>
      </c>
      <c r="I560" s="29">
        <v>106.456662114662</v>
      </c>
      <c r="J560" s="29">
        <f t="shared" si="48"/>
        <v>106.87238696864981</v>
      </c>
      <c r="K560" s="8">
        <v>2.1206243827464801</v>
      </c>
      <c r="L560" s="32">
        <v>0</v>
      </c>
      <c r="M560" s="28">
        <v>1.0024907725524199</v>
      </c>
      <c r="N560" s="28">
        <v>1</v>
      </c>
      <c r="O560" s="8">
        <v>354.82650424785402</v>
      </c>
      <c r="P560" s="9">
        <f t="shared" si="49"/>
        <v>354.83</v>
      </c>
      <c r="Q560" s="6">
        <f t="shared" si="50"/>
        <v>356.28129291527023</v>
      </c>
      <c r="R560" s="6">
        <f t="shared" si="51"/>
        <v>361.80365295545693</v>
      </c>
      <c r="S560" s="13">
        <f>R560*Index!$D$19</f>
        <v>444.55485500538089</v>
      </c>
      <c r="U560" s="8">
        <v>16.900692784387299</v>
      </c>
      <c r="V560" s="6">
        <f t="shared" si="52"/>
        <v>17.162653522545305</v>
      </c>
      <c r="W560" s="6">
        <f>V560*Index!$H$23</f>
        <v>18.482300678552264</v>
      </c>
      <c r="Y560" s="8">
        <v>463.04</v>
      </c>
      <c r="Z560" s="9">
        <f t="shared" si="53"/>
        <v>463.04</v>
      </c>
      <c r="AA560" s="27"/>
      <c r="AB560" s="42"/>
    </row>
    <row r="561" spans="1:28" x14ac:dyDescent="0.25">
      <c r="A561" s="2" t="s">
        <v>795</v>
      </c>
      <c r="B561" s="2" t="s">
        <v>0</v>
      </c>
      <c r="C561" s="2">
        <v>60</v>
      </c>
      <c r="D561" s="2" t="s">
        <v>1550</v>
      </c>
      <c r="E561" s="2" t="s">
        <v>56</v>
      </c>
      <c r="F561" s="2" t="s">
        <v>218</v>
      </c>
      <c r="G561" s="38" t="s">
        <v>1552</v>
      </c>
      <c r="H561" s="29">
        <v>60.449325982848201</v>
      </c>
      <c r="I561" s="29">
        <v>87.729068755473506</v>
      </c>
      <c r="J561" s="29">
        <f t="shared" si="48"/>
        <v>82.992326929757013</v>
      </c>
      <c r="K561" s="8">
        <v>2.1009570833217301</v>
      </c>
      <c r="L561" s="32">
        <v>0</v>
      </c>
      <c r="M561" s="28">
        <v>0.96803351909648205</v>
      </c>
      <c r="N561" s="28">
        <v>1</v>
      </c>
      <c r="O561" s="8">
        <v>301.36475673011603</v>
      </c>
      <c r="P561" s="9">
        <f t="shared" si="49"/>
        <v>301.36</v>
      </c>
      <c r="Q561" s="6">
        <f t="shared" si="50"/>
        <v>302.6003522327095</v>
      </c>
      <c r="R561" s="6">
        <f t="shared" si="51"/>
        <v>307.29065769231653</v>
      </c>
      <c r="S561" s="13">
        <f>R561*Index!$D$19</f>
        <v>377.57372723855337</v>
      </c>
      <c r="U561" s="8">
        <v>14.963648312354</v>
      </c>
      <c r="V561" s="6">
        <f t="shared" si="52"/>
        <v>15.195584861195488</v>
      </c>
      <c r="W561" s="6">
        <f>V561*Index!$H$23</f>
        <v>16.363982878413346</v>
      </c>
      <c r="Y561" s="8">
        <v>393.94</v>
      </c>
      <c r="Z561" s="9">
        <f t="shared" si="53"/>
        <v>393.94</v>
      </c>
      <c r="AA561" s="27"/>
      <c r="AB561" s="42"/>
    </row>
    <row r="562" spans="1:28" x14ac:dyDescent="0.25">
      <c r="A562" s="2" t="s">
        <v>796</v>
      </c>
      <c r="B562" s="2" t="s">
        <v>0</v>
      </c>
      <c r="C562" s="2">
        <v>60</v>
      </c>
      <c r="D562" s="2" t="s">
        <v>225</v>
      </c>
      <c r="E562" s="2" t="s">
        <v>56</v>
      </c>
      <c r="F562" s="2" t="s">
        <v>40</v>
      </c>
      <c r="G562" s="38" t="s">
        <v>1552</v>
      </c>
      <c r="H562" s="29">
        <v>60.449325982848201</v>
      </c>
      <c r="I562" s="29">
        <v>63.686045057497303</v>
      </c>
      <c r="J562" s="29">
        <f t="shared" si="48"/>
        <v>68.400751955388586</v>
      </c>
      <c r="K562" s="8">
        <v>2.01896144887893</v>
      </c>
      <c r="L562" s="32">
        <v>1</v>
      </c>
      <c r="M562" s="28">
        <v>1.0379803665818901</v>
      </c>
      <c r="N562" s="28">
        <v>1</v>
      </c>
      <c r="O562" s="8">
        <v>260.14334004234502</v>
      </c>
      <c r="P562" s="9">
        <f t="shared" si="49"/>
        <v>260.14</v>
      </c>
      <c r="Q562" s="6">
        <f t="shared" si="50"/>
        <v>261.20992773651864</v>
      </c>
      <c r="R562" s="6">
        <f t="shared" si="51"/>
        <v>265.25868161643467</v>
      </c>
      <c r="S562" s="13">
        <f>R562*Index!$D$19</f>
        <v>325.92825910309551</v>
      </c>
      <c r="U562" s="8">
        <v>11.218769431885899</v>
      </c>
      <c r="V562" s="6">
        <f t="shared" si="52"/>
        <v>11.392660358080132</v>
      </c>
      <c r="W562" s="6">
        <f>V562*Index!$H$23</f>
        <v>12.268649133425635</v>
      </c>
      <c r="Y562" s="8">
        <v>338.2</v>
      </c>
      <c r="Z562" s="9">
        <f t="shared" si="53"/>
        <v>338.2</v>
      </c>
      <c r="AA562" s="27"/>
      <c r="AB562" s="42"/>
    </row>
    <row r="563" spans="1:28" x14ac:dyDescent="0.25">
      <c r="A563" s="2" t="s">
        <v>797</v>
      </c>
      <c r="B563" s="2" t="s">
        <v>0</v>
      </c>
      <c r="C563" s="2">
        <v>60</v>
      </c>
      <c r="D563" s="2" t="s">
        <v>60</v>
      </c>
      <c r="E563" s="2" t="s">
        <v>57</v>
      </c>
      <c r="F563" s="2" t="s">
        <v>40</v>
      </c>
      <c r="G563" s="38" t="s">
        <v>1552</v>
      </c>
      <c r="H563" s="29">
        <v>60.449325982848201</v>
      </c>
      <c r="I563" s="29">
        <v>27.563613615967299</v>
      </c>
      <c r="J563" s="29">
        <f t="shared" si="48"/>
        <v>27.730686199772627</v>
      </c>
      <c r="K563" s="8">
        <v>1.48291849520289</v>
      </c>
      <c r="L563" s="32">
        <v>0</v>
      </c>
      <c r="M563" s="28">
        <v>1.0018982729649399</v>
      </c>
      <c r="N563" s="28">
        <v>1</v>
      </c>
      <c r="O563" s="8">
        <v>130.76377097282401</v>
      </c>
      <c r="P563" s="9">
        <f t="shared" si="49"/>
        <v>130.76</v>
      </c>
      <c r="Q563" s="6">
        <f t="shared" si="50"/>
        <v>131.29990243381258</v>
      </c>
      <c r="R563" s="6">
        <f t="shared" si="51"/>
        <v>133.33505092153669</v>
      </c>
      <c r="S563" s="13">
        <f>R563*Index!$D$19</f>
        <v>163.83124864926771</v>
      </c>
      <c r="U563" s="8">
        <v>8.7520882656180898</v>
      </c>
      <c r="V563" s="6">
        <f t="shared" si="52"/>
        <v>8.8877456337351717</v>
      </c>
      <c r="W563" s="6">
        <f>V563*Index!$H$23</f>
        <v>9.5711299503540896</v>
      </c>
      <c r="Y563" s="8">
        <v>173.4</v>
      </c>
      <c r="Z563" s="9">
        <f t="shared" si="53"/>
        <v>173.4</v>
      </c>
      <c r="AA563" s="27"/>
      <c r="AB563" s="42"/>
    </row>
    <row r="564" spans="1:28" x14ac:dyDescent="0.25">
      <c r="A564" s="2" t="s">
        <v>798</v>
      </c>
      <c r="B564" s="2" t="s">
        <v>0</v>
      </c>
      <c r="C564" s="2">
        <v>60</v>
      </c>
      <c r="D564" s="2" t="s">
        <v>61</v>
      </c>
      <c r="E564" s="2" t="s">
        <v>57</v>
      </c>
      <c r="F564" s="2" t="s">
        <v>40</v>
      </c>
      <c r="G564" s="38" t="s">
        <v>1552</v>
      </c>
      <c r="H564" s="29">
        <v>60.449325982848201</v>
      </c>
      <c r="I564" s="29">
        <v>42.003625215311502</v>
      </c>
      <c r="J564" s="29">
        <f t="shared" si="48"/>
        <v>43.995103619171722</v>
      </c>
      <c r="K564" s="8">
        <v>1.7720697395993601</v>
      </c>
      <c r="L564" s="32">
        <v>0</v>
      </c>
      <c r="M564" s="28">
        <v>1.01943797987828</v>
      </c>
      <c r="N564" s="28">
        <v>1</v>
      </c>
      <c r="O564" s="8">
        <v>185.08281316745499</v>
      </c>
      <c r="P564" s="9">
        <f t="shared" si="49"/>
        <v>185.08</v>
      </c>
      <c r="Q564" s="6">
        <f t="shared" si="50"/>
        <v>185.84165270144155</v>
      </c>
      <c r="R564" s="6">
        <f t="shared" si="51"/>
        <v>188.7221983183139</v>
      </c>
      <c r="S564" s="13">
        <f>R564*Index!$D$19</f>
        <v>231.886463346526</v>
      </c>
      <c r="U564" s="8">
        <v>9.9714031034278605</v>
      </c>
      <c r="V564" s="6">
        <f t="shared" si="52"/>
        <v>10.125959851530993</v>
      </c>
      <c r="W564" s="6">
        <f>V564*Index!$H$23</f>
        <v>10.904551233240117</v>
      </c>
      <c r="Y564" s="8">
        <v>242.79</v>
      </c>
      <c r="Z564" s="9">
        <f t="shared" si="53"/>
        <v>242.79</v>
      </c>
      <c r="AA564" s="27"/>
      <c r="AB564" s="42"/>
    </row>
    <row r="565" spans="1:28" x14ac:dyDescent="0.25">
      <c r="A565" s="2" t="s">
        <v>799</v>
      </c>
      <c r="B565" s="2" t="s">
        <v>0</v>
      </c>
      <c r="C565" s="2">
        <v>60</v>
      </c>
      <c r="D565" s="2" t="s">
        <v>62</v>
      </c>
      <c r="E565" s="2" t="s">
        <v>57</v>
      </c>
      <c r="F565" s="2" t="s">
        <v>40</v>
      </c>
      <c r="G565" s="38" t="s">
        <v>1552</v>
      </c>
      <c r="H565" s="29">
        <v>60.449325982848201</v>
      </c>
      <c r="I565" s="29">
        <v>55.9172944820683</v>
      </c>
      <c r="J565" s="29">
        <f t="shared" si="48"/>
        <v>59.428302310609745</v>
      </c>
      <c r="K565" s="8">
        <v>1.8389836004909701</v>
      </c>
      <c r="L565" s="32">
        <v>0</v>
      </c>
      <c r="M565" s="28">
        <v>1.0301719497783299</v>
      </c>
      <c r="N565" s="28">
        <v>1</v>
      </c>
      <c r="O565" s="8">
        <v>220.452992497423</v>
      </c>
      <c r="P565" s="9">
        <f t="shared" si="49"/>
        <v>220.45</v>
      </c>
      <c r="Q565" s="6">
        <f t="shared" si="50"/>
        <v>221.35684976666244</v>
      </c>
      <c r="R565" s="6">
        <f t="shared" si="51"/>
        <v>224.78788093804573</v>
      </c>
      <c r="S565" s="13">
        <f>R565*Index!$D$19</f>
        <v>276.20103611746174</v>
      </c>
      <c r="U565" s="8">
        <v>10.7035682857768</v>
      </c>
      <c r="V565" s="6">
        <f t="shared" si="52"/>
        <v>10.869473594206342</v>
      </c>
      <c r="W565" s="6">
        <f>V565*Index!$H$23</f>
        <v>11.705234212285863</v>
      </c>
      <c r="Y565" s="8">
        <v>287.91000000000003</v>
      </c>
      <c r="Z565" s="9">
        <f t="shared" si="53"/>
        <v>287.91000000000003</v>
      </c>
      <c r="AA565" s="27"/>
      <c r="AB565" s="42"/>
    </row>
    <row r="566" spans="1:28" x14ac:dyDescent="0.25">
      <c r="A566" s="2" t="s">
        <v>800</v>
      </c>
      <c r="B566" s="2" t="s">
        <v>0</v>
      </c>
      <c r="C566" s="2">
        <v>60</v>
      </c>
      <c r="D566" s="2" t="s">
        <v>63</v>
      </c>
      <c r="E566" s="2" t="s">
        <v>57</v>
      </c>
      <c r="F566" s="2" t="s">
        <v>40</v>
      </c>
      <c r="G566" s="38" t="s">
        <v>1552</v>
      </c>
      <c r="H566" s="29">
        <v>60.449325982848201</v>
      </c>
      <c r="I566" s="29">
        <v>72.4053183138343</v>
      </c>
      <c r="J566" s="29">
        <f t="shared" si="48"/>
        <v>79.087949298307052</v>
      </c>
      <c r="K566" s="8">
        <v>1.8344606200168601</v>
      </c>
      <c r="L566" s="32">
        <v>0</v>
      </c>
      <c r="M566" s="28">
        <v>1.05030031896777</v>
      </c>
      <c r="N566" s="28">
        <v>1</v>
      </c>
      <c r="O566" s="8">
        <v>255.97563652772999</v>
      </c>
      <c r="P566" s="9">
        <f t="shared" si="49"/>
        <v>255.98</v>
      </c>
      <c r="Q566" s="6">
        <f t="shared" si="50"/>
        <v>257.02513663749369</v>
      </c>
      <c r="R566" s="6">
        <f t="shared" si="51"/>
        <v>261.00902625537486</v>
      </c>
      <c r="S566" s="13">
        <f>R566*Index!$D$19</f>
        <v>320.70662878668912</v>
      </c>
      <c r="U566" s="8">
        <v>10.4602038943046</v>
      </c>
      <c r="V566" s="6">
        <f t="shared" si="52"/>
        <v>10.622337054666323</v>
      </c>
      <c r="W566" s="6">
        <f>V566*Index!$H$23</f>
        <v>11.439095189760275</v>
      </c>
      <c r="Y566" s="8">
        <v>332.15</v>
      </c>
      <c r="Z566" s="9">
        <f t="shared" si="53"/>
        <v>332.15</v>
      </c>
      <c r="AA566" s="27"/>
      <c r="AB566" s="42"/>
    </row>
    <row r="567" spans="1:28" x14ac:dyDescent="0.25">
      <c r="A567" s="2" t="s">
        <v>801</v>
      </c>
      <c r="B567" s="2" t="s">
        <v>0</v>
      </c>
      <c r="C567" s="2">
        <v>60</v>
      </c>
      <c r="D567" s="2" t="s">
        <v>1558</v>
      </c>
      <c r="E567" s="2" t="s">
        <v>57</v>
      </c>
      <c r="F567" s="2" t="s">
        <v>40</v>
      </c>
      <c r="G567" s="38" t="s">
        <v>1552</v>
      </c>
      <c r="H567" s="29">
        <v>60.449325982848201</v>
      </c>
      <c r="I567" s="29">
        <v>88.9408505631868</v>
      </c>
      <c r="J567" s="29">
        <f t="shared" si="48"/>
        <v>91.950371632243844</v>
      </c>
      <c r="K567" s="8">
        <v>1.85145447937592</v>
      </c>
      <c r="L567" s="32">
        <v>0</v>
      </c>
      <c r="M567" s="28">
        <v>1.0201453746065401</v>
      </c>
      <c r="N567" s="28">
        <v>1</v>
      </c>
      <c r="O567" s="8">
        <v>282.161102804998</v>
      </c>
      <c r="P567" s="9">
        <f t="shared" si="49"/>
        <v>282.16000000000003</v>
      </c>
      <c r="Q567" s="6">
        <f t="shared" si="50"/>
        <v>283.3179633264985</v>
      </c>
      <c r="R567" s="6">
        <f t="shared" si="51"/>
        <v>287.70939175805927</v>
      </c>
      <c r="S567" s="13">
        <f>R567*Index!$D$19</f>
        <v>353.51386281452767</v>
      </c>
      <c r="U567" s="8">
        <v>12.0131043286208</v>
      </c>
      <c r="V567" s="6">
        <f t="shared" si="52"/>
        <v>12.199307445714423</v>
      </c>
      <c r="W567" s="6">
        <f>V567*Index!$H$23</f>
        <v>13.137319819782556</v>
      </c>
      <c r="Y567" s="8">
        <v>366.65</v>
      </c>
      <c r="Z567" s="9">
        <f t="shared" si="53"/>
        <v>366.65</v>
      </c>
      <c r="AA567" s="27"/>
      <c r="AB567" s="42"/>
    </row>
    <row r="568" spans="1:28" x14ac:dyDescent="0.25">
      <c r="A568" s="2" t="s">
        <v>802</v>
      </c>
      <c r="B568" s="2" t="s">
        <v>0</v>
      </c>
      <c r="C568" s="2">
        <v>60</v>
      </c>
      <c r="D568" s="2" t="s">
        <v>1559</v>
      </c>
      <c r="E568" s="2" t="s">
        <v>57</v>
      </c>
      <c r="F568" s="2" t="s">
        <v>218</v>
      </c>
      <c r="G568" s="38" t="s">
        <v>1552</v>
      </c>
      <c r="H568" s="29">
        <v>60.449325982848201</v>
      </c>
      <c r="I568" s="29">
        <v>109.688290827421</v>
      </c>
      <c r="J568" s="29">
        <f t="shared" si="48"/>
        <v>110.11206493350616</v>
      </c>
      <c r="K568" s="8">
        <v>1.8569099782944101</v>
      </c>
      <c r="L568" s="32">
        <v>0</v>
      </c>
      <c r="M568" s="28">
        <v>1.0024907725524199</v>
      </c>
      <c r="N568" s="28">
        <v>1</v>
      </c>
      <c r="O568" s="8">
        <v>316.71714870435102</v>
      </c>
      <c r="P568" s="9">
        <f t="shared" si="49"/>
        <v>316.72000000000003</v>
      </c>
      <c r="Q568" s="6">
        <f t="shared" si="50"/>
        <v>318.01568901403886</v>
      </c>
      <c r="R568" s="6">
        <f t="shared" si="51"/>
        <v>322.94493219375647</v>
      </c>
      <c r="S568" s="13">
        <f>R568*Index!$D$19</f>
        <v>396.80842449590483</v>
      </c>
      <c r="U568" s="8">
        <v>13.5775902723291</v>
      </c>
      <c r="V568" s="6">
        <f t="shared" si="52"/>
        <v>13.788042921550202</v>
      </c>
      <c r="W568" s="6">
        <f>V568*Index!$H$23</f>
        <v>14.848214159315022</v>
      </c>
      <c r="Y568" s="8">
        <v>411.66</v>
      </c>
      <c r="Z568" s="9">
        <f t="shared" si="53"/>
        <v>411.66</v>
      </c>
      <c r="AA568" s="27"/>
      <c r="AB568" s="42"/>
    </row>
    <row r="569" spans="1:28" x14ac:dyDescent="0.25">
      <c r="A569" s="2" t="s">
        <v>803</v>
      </c>
      <c r="B569" s="2" t="s">
        <v>0</v>
      </c>
      <c r="C569" s="2">
        <v>60</v>
      </c>
      <c r="D569" s="2" t="s">
        <v>1550</v>
      </c>
      <c r="E569" s="2" t="s">
        <v>57</v>
      </c>
      <c r="F569" s="2" t="s">
        <v>218</v>
      </c>
      <c r="G569" s="38" t="s">
        <v>1552</v>
      </c>
      <c r="H569" s="29">
        <v>60.449325982848201</v>
      </c>
      <c r="I569" s="29">
        <v>90.306151115204798</v>
      </c>
      <c r="J569" s="29">
        <f t="shared" si="48"/>
        <v>85.487029035449154</v>
      </c>
      <c r="K569" s="8">
        <v>1.7611774327483201</v>
      </c>
      <c r="L569" s="32">
        <v>0</v>
      </c>
      <c r="M569" s="28">
        <v>0.96803351909648205</v>
      </c>
      <c r="N569" s="28">
        <v>1</v>
      </c>
      <c r="O569" s="8">
        <v>257.01981507577199</v>
      </c>
      <c r="P569" s="9">
        <f t="shared" si="49"/>
        <v>257.02</v>
      </c>
      <c r="Q569" s="6">
        <f t="shared" si="50"/>
        <v>258.07359631758266</v>
      </c>
      <c r="R569" s="6">
        <f t="shared" si="51"/>
        <v>262.07373706050521</v>
      </c>
      <c r="S569" s="13">
        <f>R569*Index!$D$19</f>
        <v>322.01485868909884</v>
      </c>
      <c r="U569" s="8">
        <v>13.165879913476299</v>
      </c>
      <c r="V569" s="6">
        <f t="shared" si="52"/>
        <v>13.369951052135184</v>
      </c>
      <c r="W569" s="6">
        <f>V569*Index!$H$23</f>
        <v>14.397974944753264</v>
      </c>
      <c r="Y569" s="8">
        <v>336.41</v>
      </c>
      <c r="Z569" s="9">
        <f t="shared" si="53"/>
        <v>336.41</v>
      </c>
      <c r="AA569" s="27"/>
      <c r="AB569" s="42"/>
    </row>
    <row r="570" spans="1:28" x14ac:dyDescent="0.25">
      <c r="A570" s="2" t="s">
        <v>804</v>
      </c>
      <c r="B570" s="2" t="s">
        <v>0</v>
      </c>
      <c r="C570" s="2">
        <v>60</v>
      </c>
      <c r="D570" s="2" t="s">
        <v>225</v>
      </c>
      <c r="E570" s="2" t="s">
        <v>57</v>
      </c>
      <c r="F570" s="2" t="s">
        <v>40</v>
      </c>
      <c r="G570" s="38" t="s">
        <v>1552</v>
      </c>
      <c r="H570" s="29">
        <v>60.449325982848201</v>
      </c>
      <c r="I570" s="29">
        <v>65.942596545513595</v>
      </c>
      <c r="J570" s="29">
        <f t="shared" si="48"/>
        <v>70.743008096130637</v>
      </c>
      <c r="K570" s="8">
        <v>2.0746636389816202</v>
      </c>
      <c r="L570" s="32">
        <v>1</v>
      </c>
      <c r="M570" s="28">
        <v>1.0379803665818901</v>
      </c>
      <c r="N570" s="28">
        <v>1</v>
      </c>
      <c r="O570" s="8">
        <v>272.17996522678601</v>
      </c>
      <c r="P570" s="9">
        <f t="shared" si="49"/>
        <v>272.18</v>
      </c>
      <c r="Q570" s="6">
        <f t="shared" si="50"/>
        <v>273.29590308421581</v>
      </c>
      <c r="R570" s="6">
        <f t="shared" si="51"/>
        <v>277.5319895820212</v>
      </c>
      <c r="S570" s="13">
        <f>R570*Index!$D$19</f>
        <v>341.00870010613158</v>
      </c>
      <c r="U570" s="8">
        <v>12.6069426878807</v>
      </c>
      <c r="V570" s="6">
        <f t="shared" si="52"/>
        <v>12.802350299542852</v>
      </c>
      <c r="W570" s="6">
        <f>V570*Index!$H$23</f>
        <v>13.786731015543637</v>
      </c>
      <c r="Y570" s="8">
        <v>354.8</v>
      </c>
      <c r="Z570" s="9">
        <f t="shared" si="53"/>
        <v>354.8</v>
      </c>
      <c r="AA570" s="27"/>
      <c r="AB570" s="42"/>
    </row>
    <row r="571" spans="1:28" x14ac:dyDescent="0.25">
      <c r="A571" s="2" t="s">
        <v>805</v>
      </c>
      <c r="B571" s="2" t="s">
        <v>0</v>
      </c>
      <c r="C571" s="2">
        <v>60</v>
      </c>
      <c r="D571" s="2" t="s">
        <v>60</v>
      </c>
      <c r="E571" s="2" t="s">
        <v>58</v>
      </c>
      <c r="F571" s="2" t="s">
        <v>40</v>
      </c>
      <c r="G571" s="38" t="s">
        <v>1552</v>
      </c>
      <c r="H571" s="29">
        <v>60.449325982848201</v>
      </c>
      <c r="I571" s="29">
        <v>25.7442392466189</v>
      </c>
      <c r="J571" s="29">
        <f t="shared" si="48"/>
        <v>25.907858161245777</v>
      </c>
      <c r="K571" s="8">
        <v>1.75144670638897</v>
      </c>
      <c r="L571" s="32">
        <v>0</v>
      </c>
      <c r="M571" s="28">
        <v>1.0018982729649399</v>
      </c>
      <c r="N571" s="28">
        <v>1</v>
      </c>
      <c r="O571" s="8">
        <v>151.250005742198</v>
      </c>
      <c r="P571" s="9">
        <f t="shared" si="49"/>
        <v>151.25</v>
      </c>
      <c r="Q571" s="6">
        <f t="shared" si="50"/>
        <v>151.87013076574101</v>
      </c>
      <c r="R571" s="6">
        <f t="shared" si="51"/>
        <v>154.22411779261</v>
      </c>
      <c r="S571" s="13">
        <f>R571*Index!$D$19</f>
        <v>189.49803232657618</v>
      </c>
      <c r="U571" s="8">
        <v>9.0032379743024293</v>
      </c>
      <c r="V571" s="6">
        <f t="shared" si="52"/>
        <v>9.1427881629041181</v>
      </c>
      <c r="W571" s="6">
        <f>V571*Index!$H$23</f>
        <v>9.8457828589924166</v>
      </c>
      <c r="Y571" s="8">
        <v>199.34</v>
      </c>
      <c r="Z571" s="9">
        <f t="shared" si="53"/>
        <v>199.34</v>
      </c>
      <c r="AA571" s="27"/>
      <c r="AB571" s="42"/>
    </row>
    <row r="572" spans="1:28" x14ac:dyDescent="0.25">
      <c r="A572" s="2" t="s">
        <v>806</v>
      </c>
      <c r="B572" s="2" t="s">
        <v>0</v>
      </c>
      <c r="C572" s="2">
        <v>60</v>
      </c>
      <c r="D572" s="2" t="s">
        <v>61</v>
      </c>
      <c r="E572" s="2" t="s">
        <v>58</v>
      </c>
      <c r="F572" s="2" t="s">
        <v>40</v>
      </c>
      <c r="G572" s="38" t="s">
        <v>1552</v>
      </c>
      <c r="H572" s="29">
        <v>60.449325982848201</v>
      </c>
      <c r="I572" s="29">
        <v>39.099680551308701</v>
      </c>
      <c r="J572" s="29">
        <f t="shared" si="48"/>
        <v>41.034712137222407</v>
      </c>
      <c r="K572" s="8">
        <v>2.0578318235603001</v>
      </c>
      <c r="L572" s="32">
        <v>0</v>
      </c>
      <c r="M572" s="28">
        <v>1.01943797987828</v>
      </c>
      <c r="N572" s="28">
        <v>1</v>
      </c>
      <c r="O572" s="8">
        <v>208.83708322688801</v>
      </c>
      <c r="P572" s="9">
        <f t="shared" si="49"/>
        <v>208.84</v>
      </c>
      <c r="Q572" s="6">
        <f t="shared" si="50"/>
        <v>209.69331526811825</v>
      </c>
      <c r="R572" s="6">
        <f t="shared" si="51"/>
        <v>212.9435616547741</v>
      </c>
      <c r="S572" s="13">
        <f>R572*Index!$D$19</f>
        <v>261.64770146038876</v>
      </c>
      <c r="U572" s="8">
        <v>9.6831364751632094</v>
      </c>
      <c r="V572" s="6">
        <f t="shared" si="52"/>
        <v>9.8332250905282397</v>
      </c>
      <c r="W572" s="6">
        <f>V572*Index!$H$23</f>
        <v>10.589307913504637</v>
      </c>
      <c r="Y572" s="8">
        <v>272.24</v>
      </c>
      <c r="Z572" s="9">
        <f t="shared" si="53"/>
        <v>272.24</v>
      </c>
      <c r="AA572" s="27"/>
      <c r="AB572" s="42"/>
    </row>
    <row r="573" spans="1:28" x14ac:dyDescent="0.25">
      <c r="A573" s="2" t="s">
        <v>807</v>
      </c>
      <c r="B573" s="2" t="s">
        <v>0</v>
      </c>
      <c r="C573" s="2">
        <v>60</v>
      </c>
      <c r="D573" s="2" t="s">
        <v>62</v>
      </c>
      <c r="E573" s="2" t="s">
        <v>58</v>
      </c>
      <c r="F573" s="2" t="s">
        <v>40</v>
      </c>
      <c r="G573" s="38" t="s">
        <v>1552</v>
      </c>
      <c r="H573" s="29">
        <v>60.449325982848201</v>
      </c>
      <c r="I573" s="29">
        <v>51.854377520841297</v>
      </c>
      <c r="J573" s="29">
        <f t="shared" si="48"/>
        <v>55.242799222875071</v>
      </c>
      <c r="K573" s="8">
        <v>2.0629829288416199</v>
      </c>
      <c r="L573" s="32">
        <v>0</v>
      </c>
      <c r="M573" s="28">
        <v>1.0301719497783299</v>
      </c>
      <c r="N573" s="28">
        <v>1</v>
      </c>
      <c r="O573" s="8">
        <v>238.67087930081499</v>
      </c>
      <c r="P573" s="9">
        <f t="shared" si="49"/>
        <v>238.67</v>
      </c>
      <c r="Q573" s="6">
        <f t="shared" si="50"/>
        <v>239.64942990594832</v>
      </c>
      <c r="R573" s="6">
        <f t="shared" si="51"/>
        <v>243.36399606949053</v>
      </c>
      <c r="S573" s="13">
        <f>R573*Index!$D$19</f>
        <v>299.02585311796719</v>
      </c>
      <c r="U573" s="8">
        <v>10.3683041263969</v>
      </c>
      <c r="V573" s="6">
        <f t="shared" si="52"/>
        <v>10.529012840356053</v>
      </c>
      <c r="W573" s="6">
        <f>V573*Index!$H$23</f>
        <v>11.338595218284054</v>
      </c>
      <c r="Y573" s="8">
        <v>310.36</v>
      </c>
      <c r="Z573" s="9">
        <f t="shared" si="53"/>
        <v>310.36</v>
      </c>
      <c r="AA573" s="27"/>
      <c r="AB573" s="42"/>
    </row>
    <row r="574" spans="1:28" x14ac:dyDescent="0.25">
      <c r="A574" s="2" t="s">
        <v>808</v>
      </c>
      <c r="B574" s="2" t="s">
        <v>0</v>
      </c>
      <c r="C574" s="2">
        <v>60</v>
      </c>
      <c r="D574" s="2" t="s">
        <v>63</v>
      </c>
      <c r="E574" s="2" t="s">
        <v>58</v>
      </c>
      <c r="F574" s="2" t="s">
        <v>40</v>
      </c>
      <c r="G574" s="38" t="s">
        <v>1552</v>
      </c>
      <c r="H574" s="29">
        <v>60.449325982848201</v>
      </c>
      <c r="I574" s="29">
        <v>66.949543780246699</v>
      </c>
      <c r="J574" s="29">
        <f t="shared" si="48"/>
        <v>73.357747565463768</v>
      </c>
      <c r="K574" s="8">
        <v>1.99640340970764</v>
      </c>
      <c r="L574" s="32">
        <v>0</v>
      </c>
      <c r="M574" s="28">
        <v>1.05030031896777</v>
      </c>
      <c r="N574" s="28">
        <v>1</v>
      </c>
      <c r="O574" s="8">
        <v>267.13289787485002</v>
      </c>
      <c r="P574" s="9">
        <f t="shared" si="49"/>
        <v>267.13</v>
      </c>
      <c r="Q574" s="6">
        <f t="shared" si="50"/>
        <v>268.22814275613689</v>
      </c>
      <c r="R574" s="6">
        <f t="shared" si="51"/>
        <v>272.38567896885701</v>
      </c>
      <c r="S574" s="13">
        <f>R574*Index!$D$19</f>
        <v>334.68533286050149</v>
      </c>
      <c r="U574" s="8">
        <v>10.125171626683001</v>
      </c>
      <c r="V574" s="6">
        <f t="shared" si="52"/>
        <v>10.282111786896587</v>
      </c>
      <c r="W574" s="6">
        <f>V574*Index!$H$23</f>
        <v>11.072709788510931</v>
      </c>
      <c r="Y574" s="8">
        <v>345.76</v>
      </c>
      <c r="Z574" s="9">
        <f t="shared" si="53"/>
        <v>345.76</v>
      </c>
      <c r="AA574" s="27"/>
      <c r="AB574" s="42"/>
    </row>
    <row r="575" spans="1:28" x14ac:dyDescent="0.25">
      <c r="A575" s="2" t="s">
        <v>809</v>
      </c>
      <c r="B575" s="2" t="s">
        <v>0</v>
      </c>
      <c r="C575" s="2">
        <v>60</v>
      </c>
      <c r="D575" s="2" t="s">
        <v>1558</v>
      </c>
      <c r="E575" s="2" t="s">
        <v>58</v>
      </c>
      <c r="F575" s="2" t="s">
        <v>40</v>
      </c>
      <c r="G575" s="38" t="s">
        <v>1552</v>
      </c>
      <c r="H575" s="29">
        <v>60.449325982848201</v>
      </c>
      <c r="I575" s="29">
        <v>81.951736489745798</v>
      </c>
      <c r="J575" s="29">
        <f t="shared" si="48"/>
        <v>84.820459237625528</v>
      </c>
      <c r="K575" s="8">
        <v>2.00321240878153</v>
      </c>
      <c r="L575" s="32">
        <v>0</v>
      </c>
      <c r="M575" s="28">
        <v>1.0201453746065401</v>
      </c>
      <c r="N575" s="28">
        <v>1</v>
      </c>
      <c r="O575" s="8">
        <v>291.00623637468101</v>
      </c>
      <c r="P575" s="9">
        <f t="shared" si="49"/>
        <v>291.01</v>
      </c>
      <c r="Q575" s="6">
        <f t="shared" si="50"/>
        <v>292.19936194381722</v>
      </c>
      <c r="R575" s="6">
        <f t="shared" si="51"/>
        <v>296.7284520539464</v>
      </c>
      <c r="S575" s="13">
        <f>R575*Index!$D$19</f>
        <v>364.595749383032</v>
      </c>
      <c r="U575" s="8">
        <v>11.723899167488</v>
      </c>
      <c r="V575" s="6">
        <f t="shared" si="52"/>
        <v>11.905619604584064</v>
      </c>
      <c r="W575" s="6">
        <f>V575*Index!$H$23</f>
        <v>12.821050136992785</v>
      </c>
      <c r="Y575" s="8">
        <v>377.42</v>
      </c>
      <c r="Z575" s="9">
        <f t="shared" si="53"/>
        <v>377.42</v>
      </c>
      <c r="AA575" s="27"/>
      <c r="AB575" s="42"/>
    </row>
    <row r="576" spans="1:28" x14ac:dyDescent="0.25">
      <c r="A576" s="2" t="s">
        <v>810</v>
      </c>
      <c r="B576" s="2" t="s">
        <v>0</v>
      </c>
      <c r="C576" s="2">
        <v>60</v>
      </c>
      <c r="D576" s="2" t="s">
        <v>1559</v>
      </c>
      <c r="E576" s="2" t="s">
        <v>58</v>
      </c>
      <c r="F576" s="2" t="s">
        <v>218</v>
      </c>
      <c r="G576" s="38" t="s">
        <v>1552</v>
      </c>
      <c r="H576" s="29">
        <v>60.449325982848201</v>
      </c>
      <c r="I576" s="29">
        <v>102.11318310934</v>
      </c>
      <c r="J576" s="29">
        <f t="shared" si="48"/>
        <v>102.51808934503936</v>
      </c>
      <c r="K576" s="8">
        <v>2.1055805790753501</v>
      </c>
      <c r="L576" s="32">
        <v>0</v>
      </c>
      <c r="M576" s="28">
        <v>1.0024907725524199</v>
      </c>
      <c r="N576" s="28">
        <v>1</v>
      </c>
      <c r="O576" s="8">
        <v>343.14102473650598</v>
      </c>
      <c r="P576" s="9">
        <f t="shared" si="49"/>
        <v>343.14</v>
      </c>
      <c r="Q576" s="6">
        <f t="shared" si="50"/>
        <v>344.54790293792564</v>
      </c>
      <c r="R576" s="6">
        <f t="shared" si="51"/>
        <v>349.88839543346353</v>
      </c>
      <c r="S576" s="13">
        <f>R576*Index!$D$19</f>
        <v>429.91435721943486</v>
      </c>
      <c r="U576" s="8">
        <v>21.408429671912799</v>
      </c>
      <c r="V576" s="6">
        <f t="shared" si="52"/>
        <v>21.74026033182745</v>
      </c>
      <c r="W576" s="6">
        <f>V576*Index!$H$23</f>
        <v>23.411882536404367</v>
      </c>
      <c r="Y576" s="8">
        <v>453.33</v>
      </c>
      <c r="Z576" s="9">
        <f t="shared" si="53"/>
        <v>453.33</v>
      </c>
      <c r="AA576" s="27"/>
      <c r="AB576" s="42"/>
    </row>
    <row r="577" spans="1:28" x14ac:dyDescent="0.25">
      <c r="A577" s="2" t="s">
        <v>811</v>
      </c>
      <c r="B577" s="2" t="s">
        <v>0</v>
      </c>
      <c r="C577" s="2">
        <v>60</v>
      </c>
      <c r="D577" s="2" t="s">
        <v>1550</v>
      </c>
      <c r="E577" s="2" t="s">
        <v>58</v>
      </c>
      <c r="F577" s="2" t="s">
        <v>218</v>
      </c>
      <c r="G577" s="38" t="s">
        <v>1552</v>
      </c>
      <c r="H577" s="29">
        <v>60.449325982848201</v>
      </c>
      <c r="I577" s="29">
        <v>83.959323224985098</v>
      </c>
      <c r="J577" s="29">
        <f t="shared" si="48"/>
        <v>79.343086897780069</v>
      </c>
      <c r="K577" s="8">
        <v>2.2509742251575999</v>
      </c>
      <c r="L577" s="32">
        <v>0</v>
      </c>
      <c r="M577" s="28">
        <v>0.96803351909648205</v>
      </c>
      <c r="N577" s="28">
        <v>1</v>
      </c>
      <c r="O577" s="8">
        <v>314.669118266883</v>
      </c>
      <c r="P577" s="9">
        <f t="shared" si="49"/>
        <v>314.67</v>
      </c>
      <c r="Q577" s="6">
        <f t="shared" si="50"/>
        <v>315.95926165177724</v>
      </c>
      <c r="R577" s="6">
        <f t="shared" si="51"/>
        <v>320.85663020737979</v>
      </c>
      <c r="S577" s="13">
        <f>R577*Index!$D$19</f>
        <v>394.24248913517084</v>
      </c>
      <c r="U577" s="8">
        <v>12.9048791862469</v>
      </c>
      <c r="V577" s="6">
        <f t="shared" si="52"/>
        <v>13.104904813633727</v>
      </c>
      <c r="W577" s="6">
        <f>V577*Index!$H$23</f>
        <v>14.112549135319531</v>
      </c>
      <c r="Y577" s="8">
        <v>408.36</v>
      </c>
      <c r="Z577" s="9">
        <f t="shared" si="53"/>
        <v>408.36</v>
      </c>
      <c r="AA577" s="27"/>
      <c r="AB577" s="42"/>
    </row>
    <row r="578" spans="1:28" x14ac:dyDescent="0.25">
      <c r="A578" s="2" t="s">
        <v>812</v>
      </c>
      <c r="B578" s="2" t="s">
        <v>0</v>
      </c>
      <c r="C578" s="2">
        <v>60</v>
      </c>
      <c r="D578" s="2" t="s">
        <v>225</v>
      </c>
      <c r="E578" s="2" t="s">
        <v>58</v>
      </c>
      <c r="F578" s="2" t="s">
        <v>40</v>
      </c>
      <c r="G578" s="38" t="s">
        <v>1552</v>
      </c>
      <c r="H578" s="29">
        <v>60.449325982848201</v>
      </c>
      <c r="I578" s="29">
        <v>61.808660087233399</v>
      </c>
      <c r="J578" s="29">
        <f t="shared" si="48"/>
        <v>66.452063215738718</v>
      </c>
      <c r="K578" s="8">
        <v>2.3555020474448698</v>
      </c>
      <c r="L578" s="32">
        <v>1</v>
      </c>
      <c r="M578" s="28">
        <v>1.0379803665818901</v>
      </c>
      <c r="N578" s="28">
        <v>1</v>
      </c>
      <c r="O578" s="8">
        <v>298.916482080869</v>
      </c>
      <c r="P578" s="9">
        <f t="shared" si="49"/>
        <v>298.92</v>
      </c>
      <c r="Q578" s="6">
        <f t="shared" si="50"/>
        <v>300.14203965740057</v>
      </c>
      <c r="R578" s="6">
        <f t="shared" si="51"/>
        <v>304.79424127209029</v>
      </c>
      <c r="S578" s="13">
        <f>R578*Index!$D$19</f>
        <v>374.50633410788379</v>
      </c>
      <c r="U578" s="8">
        <v>12.0957125374309</v>
      </c>
      <c r="V578" s="6">
        <f t="shared" si="52"/>
        <v>12.28319608176108</v>
      </c>
      <c r="W578" s="6">
        <f>V578*Index!$H$23</f>
        <v>13.227658705485238</v>
      </c>
      <c r="Y578" s="8">
        <v>387.73</v>
      </c>
      <c r="Z578" s="9">
        <f t="shared" si="53"/>
        <v>387.73</v>
      </c>
      <c r="AA578" s="27"/>
      <c r="AB578" s="42"/>
    </row>
    <row r="579" spans="1:28" x14ac:dyDescent="0.25">
      <c r="A579" s="2" t="s">
        <v>813</v>
      </c>
      <c r="B579" s="2" t="s">
        <v>0</v>
      </c>
      <c r="C579" s="2">
        <v>60</v>
      </c>
      <c r="D579" s="2" t="s">
        <v>60</v>
      </c>
      <c r="E579" s="2" t="s">
        <v>59</v>
      </c>
      <c r="F579" s="2" t="s">
        <v>40</v>
      </c>
      <c r="G579" s="38" t="s">
        <v>1552</v>
      </c>
      <c r="H579" s="29">
        <v>60.449325982848201</v>
      </c>
      <c r="I579" s="29">
        <v>23.928888757537202</v>
      </c>
      <c r="J579" s="29">
        <f t="shared" ref="J579:J642" si="54">(H579+I579)*M579*N579-H579</f>
        <v>24.089061641408769</v>
      </c>
      <c r="K579" s="8">
        <v>1.26336143529088</v>
      </c>
      <c r="L579" s="32">
        <v>1</v>
      </c>
      <c r="M579" s="28">
        <v>1.0018982729649399</v>
      </c>
      <c r="N579" s="28">
        <v>1</v>
      </c>
      <c r="O579" s="8">
        <v>106.80253872615801</v>
      </c>
      <c r="P579" s="9">
        <f t="shared" ref="P579:P642" si="55">ROUND(K579*SUM(H579:I579)*M579*$N579,2)</f>
        <v>106.8</v>
      </c>
      <c r="Q579" s="6">
        <f t="shared" ref="Q579:Q642" si="56">O579*(1.0041)</f>
        <v>107.24042913493525</v>
      </c>
      <c r="R579" s="6">
        <f t="shared" ref="R579:R642" si="57">Q579*(1.0155)</f>
        <v>108.90265578652676</v>
      </c>
      <c r="S579" s="13">
        <f>R579*Index!$D$19</f>
        <v>133.81071185270937</v>
      </c>
      <c r="U579" s="8">
        <v>8.8157901820835001</v>
      </c>
      <c r="V579" s="6">
        <f t="shared" ref="V579:V642" si="58">U579*(1.0155)</f>
        <v>8.9524349299057953</v>
      </c>
      <c r="W579" s="6">
        <f>V579*Index!$H$23</f>
        <v>9.6407932469380828</v>
      </c>
      <c r="Y579" s="8">
        <v>143.44999999999999</v>
      </c>
      <c r="Z579" s="9">
        <f t="shared" ref="Z579:Z642" si="59">ROUND(S579+W579,2)</f>
        <v>143.44999999999999</v>
      </c>
      <c r="AA579" s="27"/>
      <c r="AB579" s="42"/>
    </row>
    <row r="580" spans="1:28" x14ac:dyDescent="0.25">
      <c r="A580" s="2" t="s">
        <v>814</v>
      </c>
      <c r="B580" s="2" t="s">
        <v>0</v>
      </c>
      <c r="C580" s="2">
        <v>60</v>
      </c>
      <c r="D580" s="2" t="s">
        <v>61</v>
      </c>
      <c r="E580" s="2" t="s">
        <v>59</v>
      </c>
      <c r="F580" s="2" t="s">
        <v>40</v>
      </c>
      <c r="G580" s="38" t="s">
        <v>1552</v>
      </c>
      <c r="H580" s="29">
        <v>60.449325982848201</v>
      </c>
      <c r="I580" s="29">
        <v>36.447801173430001</v>
      </c>
      <c r="J580" s="29">
        <f t="shared" si="54"/>
        <v>38.331285581356873</v>
      </c>
      <c r="K580" s="8">
        <v>1.5217772529945199</v>
      </c>
      <c r="L580" s="32">
        <v>0</v>
      </c>
      <c r="M580" s="28">
        <v>1.01943797987828</v>
      </c>
      <c r="N580" s="28">
        <v>1</v>
      </c>
      <c r="O580" s="8">
        <v>150.322087715295</v>
      </c>
      <c r="P580" s="9">
        <f t="shared" si="55"/>
        <v>150.32</v>
      </c>
      <c r="Q580" s="6">
        <f t="shared" si="56"/>
        <v>150.9384082749277</v>
      </c>
      <c r="R580" s="6">
        <f t="shared" si="57"/>
        <v>153.27795360318908</v>
      </c>
      <c r="S580" s="13">
        <f>R580*Index!$D$19</f>
        <v>188.33546284834293</v>
      </c>
      <c r="U580" s="8">
        <v>10.160629336744</v>
      </c>
      <c r="V580" s="6">
        <f t="shared" si="58"/>
        <v>10.318119091463533</v>
      </c>
      <c r="W580" s="6">
        <f>V580*Index!$H$23</f>
        <v>11.111485717230595</v>
      </c>
      <c r="Y580" s="8">
        <v>199.45</v>
      </c>
      <c r="Z580" s="9">
        <f t="shared" si="59"/>
        <v>199.45</v>
      </c>
      <c r="AA580" s="27"/>
      <c r="AB580" s="42"/>
    </row>
    <row r="581" spans="1:28" x14ac:dyDescent="0.25">
      <c r="A581" s="2" t="s">
        <v>815</v>
      </c>
      <c r="B581" s="2" t="s">
        <v>0</v>
      </c>
      <c r="C581" s="2">
        <v>60</v>
      </c>
      <c r="D581" s="2" t="s">
        <v>62</v>
      </c>
      <c r="E581" s="2" t="s">
        <v>59</v>
      </c>
      <c r="F581" s="2" t="s">
        <v>40</v>
      </c>
      <c r="G581" s="38" t="s">
        <v>1552</v>
      </c>
      <c r="H581" s="29">
        <v>60.449325982848201</v>
      </c>
      <c r="I581" s="29">
        <v>48.495553530025902</v>
      </c>
      <c r="J581" s="29">
        <f t="shared" si="54"/>
        <v>51.782632963294553</v>
      </c>
      <c r="K581" s="8">
        <v>1.6008509563523601</v>
      </c>
      <c r="L581" s="32">
        <v>0</v>
      </c>
      <c r="M581" s="28">
        <v>1.0301719497783299</v>
      </c>
      <c r="N581" s="28">
        <v>1</v>
      </c>
      <c r="O581" s="8">
        <v>179.66663881223201</v>
      </c>
      <c r="P581" s="9">
        <f t="shared" si="55"/>
        <v>179.67</v>
      </c>
      <c r="Q581" s="6">
        <f t="shared" si="56"/>
        <v>180.40327203136215</v>
      </c>
      <c r="R581" s="6">
        <f t="shared" si="57"/>
        <v>183.19952274784828</v>
      </c>
      <c r="S581" s="13">
        <f>R581*Index!$D$19</f>
        <v>225.10064950132315</v>
      </c>
      <c r="U581" s="8">
        <v>10.2656106827052</v>
      </c>
      <c r="V581" s="6">
        <f t="shared" si="58"/>
        <v>10.424727648287131</v>
      </c>
      <c r="W581" s="6">
        <f>V581*Index!$H$23</f>
        <v>11.226291472618708</v>
      </c>
      <c r="Y581" s="8">
        <v>236.33</v>
      </c>
      <c r="Z581" s="9">
        <f t="shared" si="59"/>
        <v>236.33</v>
      </c>
      <c r="AA581" s="27"/>
      <c r="AB581" s="42"/>
    </row>
    <row r="582" spans="1:28" x14ac:dyDescent="0.25">
      <c r="A582" s="2" t="s">
        <v>816</v>
      </c>
      <c r="B582" s="2" t="s">
        <v>0</v>
      </c>
      <c r="C582" s="2">
        <v>60</v>
      </c>
      <c r="D582" s="2" t="s">
        <v>63</v>
      </c>
      <c r="E582" s="2" t="s">
        <v>59</v>
      </c>
      <c r="F582" s="2" t="s">
        <v>40</v>
      </c>
      <c r="G582" s="38" t="s">
        <v>1552</v>
      </c>
      <c r="H582" s="29">
        <v>60.449325982848201</v>
      </c>
      <c r="I582" s="29">
        <v>62.769753745613897</v>
      </c>
      <c r="J582" s="29">
        <f t="shared" si="54"/>
        <v>68.967712758870647</v>
      </c>
      <c r="K582" s="8">
        <v>1.6133897658630501</v>
      </c>
      <c r="L582" s="32">
        <v>0</v>
      </c>
      <c r="M582" s="28">
        <v>1.05030031896777</v>
      </c>
      <c r="N582" s="28">
        <v>1</v>
      </c>
      <c r="O582" s="8">
        <v>208.80012583419</v>
      </c>
      <c r="P582" s="9">
        <f t="shared" si="55"/>
        <v>208.8</v>
      </c>
      <c r="Q582" s="6">
        <f t="shared" si="56"/>
        <v>209.65620635011018</v>
      </c>
      <c r="R582" s="6">
        <f t="shared" si="57"/>
        <v>212.90587754853689</v>
      </c>
      <c r="S582" s="13">
        <f>R582*Index!$D$19</f>
        <v>261.60139830051889</v>
      </c>
      <c r="U582" s="8">
        <v>9.9872817526731907</v>
      </c>
      <c r="V582" s="6">
        <f t="shared" si="58"/>
        <v>10.142084619839626</v>
      </c>
      <c r="W582" s="6">
        <f>V582*Index!$H$23</f>
        <v>10.92191584506198</v>
      </c>
      <c r="Y582" s="8">
        <v>272.52</v>
      </c>
      <c r="Z582" s="9">
        <f t="shared" si="59"/>
        <v>272.52</v>
      </c>
      <c r="AA582" s="27"/>
      <c r="AB582" s="42"/>
    </row>
    <row r="583" spans="1:28" x14ac:dyDescent="0.25">
      <c r="A583" s="2" t="s">
        <v>817</v>
      </c>
      <c r="B583" s="2" t="s">
        <v>0</v>
      </c>
      <c r="C583" s="2">
        <v>60</v>
      </c>
      <c r="D583" s="2" t="s">
        <v>1558</v>
      </c>
      <c r="E583" s="2" t="s">
        <v>59</v>
      </c>
      <c r="F583" s="2" t="s">
        <v>40</v>
      </c>
      <c r="G583" s="38" t="s">
        <v>1552</v>
      </c>
      <c r="H583" s="29">
        <v>60.449325982848201</v>
      </c>
      <c r="I583" s="29">
        <v>77.067075360679993</v>
      </c>
      <c r="J583" s="29">
        <f t="shared" si="54"/>
        <v>79.83739478028869</v>
      </c>
      <c r="K583" s="8">
        <v>1.61585884481968</v>
      </c>
      <c r="L583" s="32">
        <v>0</v>
      </c>
      <c r="M583" s="28">
        <v>1.0201453746065401</v>
      </c>
      <c r="N583" s="28">
        <v>1</v>
      </c>
      <c r="O583" s="8">
        <v>226.683538555864</v>
      </c>
      <c r="P583" s="9">
        <f t="shared" si="55"/>
        <v>226.68</v>
      </c>
      <c r="Q583" s="6">
        <f t="shared" si="56"/>
        <v>227.61294106394305</v>
      </c>
      <c r="R583" s="6">
        <f t="shared" si="57"/>
        <v>231.1409416504342</v>
      </c>
      <c r="S583" s="13">
        <f>R583*Index!$D$19</f>
        <v>284.00715957908398</v>
      </c>
      <c r="U583" s="8">
        <v>10.4573710249472</v>
      </c>
      <c r="V583" s="6">
        <f t="shared" si="58"/>
        <v>10.619460275833882</v>
      </c>
      <c r="W583" s="6">
        <f>V583*Index!$H$23</f>
        <v>11.43599721360542</v>
      </c>
      <c r="Y583" s="8">
        <v>295.44</v>
      </c>
      <c r="Z583" s="9">
        <f t="shared" si="59"/>
        <v>295.44</v>
      </c>
      <c r="AA583" s="27"/>
      <c r="AB583" s="42"/>
    </row>
    <row r="584" spans="1:28" x14ac:dyDescent="0.25">
      <c r="A584" s="2" t="s">
        <v>818</v>
      </c>
      <c r="B584" s="2" t="s">
        <v>0</v>
      </c>
      <c r="C584" s="2">
        <v>60</v>
      </c>
      <c r="D584" s="2" t="s">
        <v>1559</v>
      </c>
      <c r="E584" s="2" t="s">
        <v>59</v>
      </c>
      <c r="F584" s="2" t="s">
        <v>218</v>
      </c>
      <c r="G584" s="38" t="s">
        <v>1552</v>
      </c>
      <c r="H584" s="29">
        <v>60.449325982848201</v>
      </c>
      <c r="I584" s="29">
        <v>95.180875783473198</v>
      </c>
      <c r="J584" s="29">
        <f t="shared" si="54"/>
        <v>95.568515218360318</v>
      </c>
      <c r="K584" s="8">
        <v>1.5532060502087901</v>
      </c>
      <c r="L584" s="32">
        <v>0</v>
      </c>
      <c r="M584" s="28">
        <v>1.0024907725524199</v>
      </c>
      <c r="N584" s="28">
        <v>1</v>
      </c>
      <c r="O584" s="8">
        <v>242.327854894231</v>
      </c>
      <c r="P584" s="9">
        <f t="shared" si="55"/>
        <v>242.33</v>
      </c>
      <c r="Q584" s="6">
        <f t="shared" si="56"/>
        <v>243.32139909929734</v>
      </c>
      <c r="R584" s="6">
        <f t="shared" si="57"/>
        <v>247.09288078533646</v>
      </c>
      <c r="S584" s="13">
        <f>R584*Index!$D$19</f>
        <v>303.60760288926861</v>
      </c>
      <c r="U584" s="8">
        <v>13.5958135060462</v>
      </c>
      <c r="V584" s="6">
        <f t="shared" si="58"/>
        <v>13.806548615389918</v>
      </c>
      <c r="W584" s="6">
        <f>V584*Index!$H$23</f>
        <v>14.868142767520132</v>
      </c>
      <c r="Y584" s="8">
        <v>318.48</v>
      </c>
      <c r="Z584" s="9">
        <f t="shared" si="59"/>
        <v>318.48</v>
      </c>
      <c r="AA584" s="27"/>
      <c r="AB584" s="42"/>
    </row>
    <row r="585" spans="1:28" x14ac:dyDescent="0.25">
      <c r="A585" s="2" t="s">
        <v>819</v>
      </c>
      <c r="B585" s="2" t="s">
        <v>0</v>
      </c>
      <c r="C585" s="2">
        <v>60</v>
      </c>
      <c r="D585" s="2" t="s">
        <v>1550</v>
      </c>
      <c r="E585" s="2" t="s">
        <v>59</v>
      </c>
      <c r="F585" s="2" t="s">
        <v>218</v>
      </c>
      <c r="G585" s="38" t="s">
        <v>1552</v>
      </c>
      <c r="H585" s="29">
        <v>60.449325982848201</v>
      </c>
      <c r="I585" s="29">
        <v>78.347958584850602</v>
      </c>
      <c r="J585" s="29">
        <f t="shared" si="54"/>
        <v>73.91109783825712</v>
      </c>
      <c r="K585" s="8">
        <v>1.6121571827980801</v>
      </c>
      <c r="L585" s="32">
        <v>0</v>
      </c>
      <c r="M585" s="28">
        <v>0.96803351909648205</v>
      </c>
      <c r="N585" s="28">
        <v>1</v>
      </c>
      <c r="O585" s="8">
        <v>216.61012234698899</v>
      </c>
      <c r="P585" s="9">
        <f t="shared" si="55"/>
        <v>216.61</v>
      </c>
      <c r="Q585" s="6">
        <f t="shared" si="56"/>
        <v>217.49822384861164</v>
      </c>
      <c r="R585" s="6">
        <f t="shared" si="57"/>
        <v>220.86944631826515</v>
      </c>
      <c r="S585" s="13">
        <f>R585*Index!$D$19</f>
        <v>271.38638286558017</v>
      </c>
      <c r="U585" s="8">
        <v>12.103370392452399</v>
      </c>
      <c r="V585" s="6">
        <f t="shared" si="58"/>
        <v>12.290972633535413</v>
      </c>
      <c r="W585" s="6">
        <f>V585*Index!$H$23</f>
        <v>13.236033201185846</v>
      </c>
      <c r="Y585" s="8">
        <v>284.62</v>
      </c>
      <c r="Z585" s="9">
        <f t="shared" si="59"/>
        <v>284.62</v>
      </c>
      <c r="AA585" s="27"/>
      <c r="AB585" s="42"/>
    </row>
    <row r="586" spans="1:28" x14ac:dyDescent="0.25">
      <c r="A586" s="2" t="s">
        <v>820</v>
      </c>
      <c r="B586" s="2" t="s">
        <v>0</v>
      </c>
      <c r="C586" s="2">
        <v>60</v>
      </c>
      <c r="D586" s="2" t="s">
        <v>225</v>
      </c>
      <c r="E586" s="2" t="s">
        <v>59</v>
      </c>
      <c r="F586" s="2" t="s">
        <v>40</v>
      </c>
      <c r="G586" s="38" t="s">
        <v>1552</v>
      </c>
      <c r="H586" s="29">
        <v>60.449325982848201</v>
      </c>
      <c r="I586" s="29">
        <v>57.2749802484323</v>
      </c>
      <c r="J586" s="29">
        <f t="shared" si="54"/>
        <v>61.746192554695021</v>
      </c>
      <c r="K586" s="8">
        <v>1.89683875594775</v>
      </c>
      <c r="L586" s="32">
        <v>1</v>
      </c>
      <c r="M586" s="28">
        <v>1.0379803665818901</v>
      </c>
      <c r="N586" s="28">
        <v>1</v>
      </c>
      <c r="O586" s="8">
        <v>231.78519536514301</v>
      </c>
      <c r="P586" s="9">
        <f t="shared" si="55"/>
        <v>231.79</v>
      </c>
      <c r="Q586" s="6">
        <f t="shared" si="56"/>
        <v>232.73551466614009</v>
      </c>
      <c r="R586" s="6">
        <f t="shared" si="57"/>
        <v>236.34291514346529</v>
      </c>
      <c r="S586" s="13">
        <f>R586*Index!$D$19</f>
        <v>290.39892083700857</v>
      </c>
      <c r="U586" s="8">
        <v>10.968736627159499</v>
      </c>
      <c r="V586" s="6">
        <f t="shared" si="58"/>
        <v>11.138752044880473</v>
      </c>
      <c r="W586" s="6">
        <f>V586*Index!$H$23</f>
        <v>11.995217651331359</v>
      </c>
      <c r="Y586" s="8">
        <v>302.39</v>
      </c>
      <c r="Z586" s="9">
        <f t="shared" si="59"/>
        <v>302.39</v>
      </c>
      <c r="AA586" s="27"/>
      <c r="AB586" s="42"/>
    </row>
    <row r="587" spans="1:28" x14ac:dyDescent="0.25">
      <c r="A587" s="2" t="s">
        <v>821</v>
      </c>
      <c r="B587" s="2" t="s">
        <v>51</v>
      </c>
      <c r="C587" s="2">
        <v>60</v>
      </c>
      <c r="D587" s="2" t="s">
        <v>60</v>
      </c>
      <c r="E587" s="2" t="s">
        <v>52</v>
      </c>
      <c r="F587" s="2" t="s">
        <v>40</v>
      </c>
      <c r="G587" s="38" t="s">
        <v>1552</v>
      </c>
      <c r="H587" s="29">
        <v>60.449325982848201</v>
      </c>
      <c r="I587" s="29">
        <v>17.487741492823599</v>
      </c>
      <c r="J587" s="29">
        <f t="shared" si="54"/>
        <v>17.609470265266815</v>
      </c>
      <c r="K587" s="8">
        <v>1.2587502235454899</v>
      </c>
      <c r="L587" s="32">
        <v>1</v>
      </c>
      <c r="M587" s="28">
        <v>1.0018982729649399</v>
      </c>
      <c r="N587" s="28">
        <v>0.99966424983997204</v>
      </c>
      <c r="O587" s="8">
        <v>98.256527227006032</v>
      </c>
      <c r="P587" s="9">
        <f t="shared" si="55"/>
        <v>98.26</v>
      </c>
      <c r="Q587" s="6">
        <f t="shared" si="56"/>
        <v>98.65937898863676</v>
      </c>
      <c r="R587" s="6">
        <f t="shared" si="57"/>
        <v>100.18859936296063</v>
      </c>
      <c r="S587" s="13">
        <f>R587*Index!$D$19</f>
        <v>123.10358919586855</v>
      </c>
      <c r="U587" s="8">
        <v>8.3791895585716905</v>
      </c>
      <c r="V587" s="6">
        <f t="shared" si="58"/>
        <v>8.5090669967295529</v>
      </c>
      <c r="W587" s="6">
        <f>V587*Index!$H$23</f>
        <v>9.1633344762749598</v>
      </c>
      <c r="Y587" s="8">
        <v>132.27000000000001</v>
      </c>
      <c r="Z587" s="9">
        <f t="shared" si="59"/>
        <v>132.27000000000001</v>
      </c>
      <c r="AA587" s="27"/>
      <c r="AB587" s="43"/>
    </row>
    <row r="588" spans="1:28" x14ac:dyDescent="0.25">
      <c r="A588" s="2" t="s">
        <v>822</v>
      </c>
      <c r="B588" s="2" t="s">
        <v>51</v>
      </c>
      <c r="C588" s="2">
        <v>60</v>
      </c>
      <c r="D588" s="2" t="s">
        <v>61</v>
      </c>
      <c r="E588" s="2" t="s">
        <v>52</v>
      </c>
      <c r="F588" s="2" t="s">
        <v>40</v>
      </c>
      <c r="G588" s="38" t="s">
        <v>1552</v>
      </c>
      <c r="H588" s="29">
        <v>60.449325982848201</v>
      </c>
      <c r="I588" s="29">
        <v>26.658378684553899</v>
      </c>
      <c r="J588" s="29">
        <f t="shared" si="54"/>
        <v>27.444483374125745</v>
      </c>
      <c r="K588" s="8">
        <v>1.53565477916352</v>
      </c>
      <c r="L588" s="32">
        <v>0</v>
      </c>
      <c r="M588" s="28">
        <v>1.01943797987828</v>
      </c>
      <c r="N588" s="28">
        <v>0.98978509119069702</v>
      </c>
      <c r="O588" s="8">
        <v>134.97454839792474</v>
      </c>
      <c r="P588" s="9">
        <f t="shared" si="55"/>
        <v>134.97</v>
      </c>
      <c r="Q588" s="6">
        <f t="shared" si="56"/>
        <v>135.52794404635623</v>
      </c>
      <c r="R588" s="6">
        <f t="shared" si="57"/>
        <v>137.62862717907475</v>
      </c>
      <c r="S588" s="13">
        <f>R588*Index!$D$19</f>
        <v>169.10684538532215</v>
      </c>
      <c r="U588" s="8">
        <v>8.5365695335306295</v>
      </c>
      <c r="V588" s="6">
        <f t="shared" si="58"/>
        <v>8.6688863613003555</v>
      </c>
      <c r="W588" s="6">
        <f>V588*Index!$H$23</f>
        <v>9.3354424516747141</v>
      </c>
      <c r="Y588" s="8">
        <v>178.44</v>
      </c>
      <c r="Z588" s="9">
        <f t="shared" si="59"/>
        <v>178.44</v>
      </c>
      <c r="AA588" s="27"/>
      <c r="AB588" s="43"/>
    </row>
    <row r="589" spans="1:28" x14ac:dyDescent="0.25">
      <c r="A589" s="2" t="s">
        <v>823</v>
      </c>
      <c r="B589" s="2" t="s">
        <v>51</v>
      </c>
      <c r="C589" s="2">
        <v>60</v>
      </c>
      <c r="D589" s="2" t="s">
        <v>62</v>
      </c>
      <c r="E589" s="2" t="s">
        <v>52</v>
      </c>
      <c r="F589" s="2" t="s">
        <v>40</v>
      </c>
      <c r="G589" s="38" t="s">
        <v>1552</v>
      </c>
      <c r="H589" s="29">
        <v>60.449325982848201</v>
      </c>
      <c r="I589" s="29">
        <v>35.502799828972499</v>
      </c>
      <c r="J589" s="29">
        <f t="shared" si="54"/>
        <v>33.022643193634757</v>
      </c>
      <c r="K589" s="8">
        <v>1.63822086325829</v>
      </c>
      <c r="L589" s="32">
        <v>0</v>
      </c>
      <c r="M589" s="28">
        <v>1.0301719497783299</v>
      </c>
      <c r="N589" s="28">
        <v>0.94562091814412297</v>
      </c>
      <c r="O589" s="8">
        <v>153.12773003475002</v>
      </c>
      <c r="P589" s="9">
        <f t="shared" si="55"/>
        <v>153.13</v>
      </c>
      <c r="Q589" s="6">
        <f t="shared" si="56"/>
        <v>153.75555372789248</v>
      </c>
      <c r="R589" s="6">
        <f t="shared" si="57"/>
        <v>156.13876481067481</v>
      </c>
      <c r="S589" s="13">
        <f>R589*Index!$D$19</f>
        <v>191.85059460876815</v>
      </c>
      <c r="U589" s="8">
        <v>9.3280563417245208</v>
      </c>
      <c r="V589" s="6">
        <f t="shared" si="58"/>
        <v>9.4726412150212518</v>
      </c>
      <c r="W589" s="6">
        <f>V589*Index!$H$23</f>
        <v>10.200998518444994</v>
      </c>
      <c r="Y589" s="8">
        <v>202.05</v>
      </c>
      <c r="Z589" s="9">
        <f t="shared" si="59"/>
        <v>202.05</v>
      </c>
      <c r="AA589" s="27"/>
      <c r="AB589" s="43"/>
    </row>
    <row r="590" spans="1:28" x14ac:dyDescent="0.25">
      <c r="A590" s="2" t="s">
        <v>824</v>
      </c>
      <c r="B590" s="2" t="s">
        <v>51</v>
      </c>
      <c r="C590" s="2">
        <v>60</v>
      </c>
      <c r="D590" s="2" t="s">
        <v>63</v>
      </c>
      <c r="E590" s="2" t="s">
        <v>52</v>
      </c>
      <c r="F590" s="2" t="s">
        <v>40</v>
      </c>
      <c r="G590" s="38" t="s">
        <v>1552</v>
      </c>
      <c r="H590" s="29">
        <v>60.449325982848201</v>
      </c>
      <c r="I590" s="29">
        <v>45.985114879246602</v>
      </c>
      <c r="J590" s="29">
        <f t="shared" si="54"/>
        <v>50.010794316094497</v>
      </c>
      <c r="K590" s="8">
        <v>1.7227046512587001</v>
      </c>
      <c r="L590" s="32">
        <v>0</v>
      </c>
      <c r="M590" s="28">
        <v>1.05030031896777</v>
      </c>
      <c r="N590" s="28">
        <v>0.98812032260407401</v>
      </c>
      <c r="O590" s="8">
        <v>190.29016301758335</v>
      </c>
      <c r="P590" s="9">
        <f t="shared" si="55"/>
        <v>190.29</v>
      </c>
      <c r="Q590" s="6">
        <f t="shared" si="56"/>
        <v>191.07035268595544</v>
      </c>
      <c r="R590" s="6">
        <f t="shared" si="57"/>
        <v>194.03194315258776</v>
      </c>
      <c r="S590" s="13">
        <f>R590*Index!$D$19</f>
        <v>238.41064524915259</v>
      </c>
      <c r="U590" s="8">
        <v>8.9167399616358498</v>
      </c>
      <c r="V590" s="6">
        <f t="shared" si="58"/>
        <v>9.0549494310412069</v>
      </c>
      <c r="W590" s="6">
        <f>V590*Index!$H$23</f>
        <v>9.7511901521373581</v>
      </c>
      <c r="Y590" s="8">
        <v>248.16</v>
      </c>
      <c r="Z590" s="9">
        <f t="shared" si="59"/>
        <v>248.16</v>
      </c>
      <c r="AA590" s="27"/>
      <c r="AB590" s="43"/>
    </row>
    <row r="591" spans="1:28" x14ac:dyDescent="0.25">
      <c r="A591" s="2" t="s">
        <v>825</v>
      </c>
      <c r="B591" s="2" t="s">
        <v>51</v>
      </c>
      <c r="C591" s="2">
        <v>60</v>
      </c>
      <c r="D591" s="2" t="s">
        <v>1558</v>
      </c>
      <c r="E591" s="2" t="s">
        <v>52</v>
      </c>
      <c r="F591" s="2" t="s">
        <v>40</v>
      </c>
      <c r="G591" s="38" t="s">
        <v>1552</v>
      </c>
      <c r="H591" s="29">
        <v>60.449325982848201</v>
      </c>
      <c r="I591" s="29">
        <v>56.507443662590198</v>
      </c>
      <c r="J591" s="29">
        <f t="shared" si="54"/>
        <v>40.967951933617634</v>
      </c>
      <c r="K591" s="8">
        <v>1.7219519439596001</v>
      </c>
      <c r="L591" s="32">
        <v>0</v>
      </c>
      <c r="M591" s="28">
        <v>1.0201453746065401</v>
      </c>
      <c r="N591" s="28">
        <v>0.850010949956574</v>
      </c>
      <c r="O591" s="8">
        <v>174.63567885934944</v>
      </c>
      <c r="P591" s="9">
        <f t="shared" si="55"/>
        <v>174.64</v>
      </c>
      <c r="Q591" s="6">
        <f t="shared" si="56"/>
        <v>175.35168514267278</v>
      </c>
      <c r="R591" s="6">
        <f t="shared" si="57"/>
        <v>178.06963626238422</v>
      </c>
      <c r="S591" s="13">
        <f>R591*Index!$D$19</f>
        <v>218.7974628858461</v>
      </c>
      <c r="U591" s="8">
        <v>10.1868924939815</v>
      </c>
      <c r="V591" s="6">
        <f t="shared" si="58"/>
        <v>10.344789327638214</v>
      </c>
      <c r="W591" s="6">
        <f>V591*Index!$H$23</f>
        <v>11.140206644533645</v>
      </c>
      <c r="Y591" s="8">
        <v>229.94</v>
      </c>
      <c r="Z591" s="9">
        <f t="shared" si="59"/>
        <v>229.94</v>
      </c>
      <c r="AA591" s="27"/>
      <c r="AB591" s="43"/>
    </row>
    <row r="592" spans="1:28" x14ac:dyDescent="0.25">
      <c r="A592" s="2" t="s">
        <v>826</v>
      </c>
      <c r="B592" s="2" t="s">
        <v>51</v>
      </c>
      <c r="C592" s="2">
        <v>60</v>
      </c>
      <c r="D592" s="2" t="s">
        <v>1559</v>
      </c>
      <c r="E592" s="2" t="s">
        <v>52</v>
      </c>
      <c r="F592" s="2" t="s">
        <v>218</v>
      </c>
      <c r="G592" s="38" t="s">
        <v>1552</v>
      </c>
      <c r="H592" s="29">
        <v>60.449325982848201</v>
      </c>
      <c r="I592" s="29">
        <v>69.615127388435397</v>
      </c>
      <c r="J592" s="29">
        <f t="shared" si="54"/>
        <v>64.036879797371057</v>
      </c>
      <c r="K592" s="8">
        <v>1.72514542480225</v>
      </c>
      <c r="L592" s="32">
        <v>0</v>
      </c>
      <c r="M592" s="28">
        <v>1.0024907725524199</v>
      </c>
      <c r="N592" s="28">
        <v>0.95473364262183902</v>
      </c>
      <c r="O592" s="8">
        <v>214.75680835273599</v>
      </c>
      <c r="P592" s="9">
        <f t="shared" si="55"/>
        <v>214.76</v>
      </c>
      <c r="Q592" s="6">
        <f t="shared" si="56"/>
        <v>215.63731126698221</v>
      </c>
      <c r="R592" s="6">
        <f t="shared" si="57"/>
        <v>218.97968959162046</v>
      </c>
      <c r="S592" s="13">
        <f>R592*Index!$D$19</f>
        <v>269.06440374583809</v>
      </c>
      <c r="U592" s="8">
        <v>11.4069911018185</v>
      </c>
      <c r="V592" s="6">
        <f t="shared" si="58"/>
        <v>11.583799463896687</v>
      </c>
      <c r="W592" s="6">
        <f>V592*Index!$H$23</f>
        <v>12.474485044550367</v>
      </c>
      <c r="Y592" s="8">
        <v>281.54000000000002</v>
      </c>
      <c r="Z592" s="9">
        <f t="shared" si="59"/>
        <v>281.54000000000002</v>
      </c>
      <c r="AA592" s="27"/>
      <c r="AB592" s="43"/>
    </row>
    <row r="593" spans="1:28" x14ac:dyDescent="0.25">
      <c r="A593" s="2" t="s">
        <v>827</v>
      </c>
      <c r="B593" s="2" t="s">
        <v>51</v>
      </c>
      <c r="C593" s="2">
        <v>60</v>
      </c>
      <c r="D593" s="2" t="s">
        <v>1550</v>
      </c>
      <c r="E593" s="2" t="s">
        <v>52</v>
      </c>
      <c r="F593" s="2" t="s">
        <v>218</v>
      </c>
      <c r="G593" s="38" t="s">
        <v>1552</v>
      </c>
      <c r="H593" s="29">
        <v>60.449325982848201</v>
      </c>
      <c r="I593" s="29">
        <v>57.321724700033798</v>
      </c>
      <c r="J593" s="29">
        <f t="shared" si="54"/>
        <v>37.166724504895079</v>
      </c>
      <c r="K593" s="8">
        <v>1.74782042953938</v>
      </c>
      <c r="L593" s="32">
        <v>0</v>
      </c>
      <c r="M593" s="28">
        <v>0.96803351909648205</v>
      </c>
      <c r="N593" s="28">
        <v>0.85623364138596303</v>
      </c>
      <c r="O593" s="8">
        <v>170.61532729342613</v>
      </c>
      <c r="P593" s="9">
        <f t="shared" si="55"/>
        <v>170.62</v>
      </c>
      <c r="Q593" s="6">
        <f t="shared" si="56"/>
        <v>171.31485013532918</v>
      </c>
      <c r="R593" s="6">
        <f t="shared" si="57"/>
        <v>173.97023031242679</v>
      </c>
      <c r="S593" s="13">
        <f>R593*Index!$D$19</f>
        <v>213.76044680597838</v>
      </c>
      <c r="U593" s="8">
        <v>10.414621891450301</v>
      </c>
      <c r="V593" s="6">
        <f t="shared" si="58"/>
        <v>10.576048530767782</v>
      </c>
      <c r="W593" s="6">
        <f>V593*Index!$H$23</f>
        <v>11.389247512328847</v>
      </c>
      <c r="Y593" s="8">
        <v>225.15</v>
      </c>
      <c r="Z593" s="9">
        <f t="shared" si="59"/>
        <v>225.15</v>
      </c>
      <c r="AA593" s="27"/>
      <c r="AB593" s="43"/>
    </row>
    <row r="594" spans="1:28" x14ac:dyDescent="0.25">
      <c r="A594" s="2" t="s">
        <v>828</v>
      </c>
      <c r="B594" s="2" t="s">
        <v>51</v>
      </c>
      <c r="C594" s="2">
        <v>60</v>
      </c>
      <c r="D594" s="2" t="s">
        <v>225</v>
      </c>
      <c r="E594" s="2" t="s">
        <v>52</v>
      </c>
      <c r="F594" s="2" t="s">
        <v>40</v>
      </c>
      <c r="G594" s="38" t="s">
        <v>1552</v>
      </c>
      <c r="H594" s="29">
        <v>60.449325982848201</v>
      </c>
      <c r="I594" s="29">
        <v>41.822157478101097</v>
      </c>
      <c r="J594" s="29">
        <f t="shared" si="54"/>
        <v>28.955024362536285</v>
      </c>
      <c r="K594" s="8">
        <v>1.89222754420235</v>
      </c>
      <c r="L594" s="32">
        <v>1</v>
      </c>
      <c r="M594" s="28">
        <v>1.0379803665818901</v>
      </c>
      <c r="N594" s="28">
        <v>0.842199457519338</v>
      </c>
      <c r="O594" s="8">
        <v>169.17337429505372</v>
      </c>
      <c r="P594" s="9">
        <f t="shared" si="55"/>
        <v>169.17</v>
      </c>
      <c r="Q594" s="6">
        <f t="shared" si="56"/>
        <v>169.86698512966345</v>
      </c>
      <c r="R594" s="6">
        <f t="shared" si="57"/>
        <v>172.49992339917324</v>
      </c>
      <c r="S594" s="13">
        <f>R594*Index!$D$19</f>
        <v>211.95385344713435</v>
      </c>
      <c r="U594" s="8">
        <v>10.236064876832399</v>
      </c>
      <c r="V594" s="6">
        <f t="shared" si="58"/>
        <v>10.394723882423301</v>
      </c>
      <c r="W594" s="6">
        <f>V594*Index!$H$23</f>
        <v>11.193980698445255</v>
      </c>
      <c r="Y594" s="8">
        <v>223.15</v>
      </c>
      <c r="Z594" s="9">
        <f t="shared" si="59"/>
        <v>223.15</v>
      </c>
      <c r="AA594" s="27"/>
      <c r="AB594" s="43"/>
    </row>
    <row r="595" spans="1:28" x14ac:dyDescent="0.25">
      <c r="A595" s="2" t="s">
        <v>829</v>
      </c>
      <c r="B595" s="2" t="s">
        <v>51</v>
      </c>
      <c r="C595" s="2">
        <v>60</v>
      </c>
      <c r="D595" s="2" t="s">
        <v>60</v>
      </c>
      <c r="E595" s="2" t="s">
        <v>53</v>
      </c>
      <c r="F595" s="2" t="s">
        <v>40</v>
      </c>
      <c r="G595" s="38" t="s">
        <v>1553</v>
      </c>
      <c r="H595" s="29">
        <v>60.449325982848201</v>
      </c>
      <c r="I595" s="29">
        <v>16.596041807753998</v>
      </c>
      <c r="J595" s="29">
        <f t="shared" si="54"/>
        <v>16.701388660239665</v>
      </c>
      <c r="K595" s="8">
        <v>2.4874483183634801</v>
      </c>
      <c r="L595" s="32">
        <v>0</v>
      </c>
      <c r="M595" s="28">
        <v>1.0018982729649399</v>
      </c>
      <c r="N595" s="28">
        <v>0.999470068308288</v>
      </c>
      <c r="O595" s="8">
        <v>191.90841539948943</v>
      </c>
      <c r="P595" s="9">
        <f t="shared" si="55"/>
        <v>191.91</v>
      </c>
      <c r="Q595" s="6">
        <f t="shared" si="56"/>
        <v>192.69523990262732</v>
      </c>
      <c r="R595" s="6">
        <f t="shared" si="57"/>
        <v>195.68201612111807</v>
      </c>
      <c r="S595" s="13">
        <f>R595*Index!$D$19</f>
        <v>240.43812049237133</v>
      </c>
      <c r="U595" s="8">
        <v>9.3890507502920304</v>
      </c>
      <c r="V595" s="6">
        <f t="shared" si="58"/>
        <v>9.5345810369215567</v>
      </c>
      <c r="W595" s="6">
        <f>V595*Index!$H$23</f>
        <v>10.267700931963603</v>
      </c>
      <c r="Y595" s="8">
        <v>250.71</v>
      </c>
      <c r="Z595" s="9">
        <f t="shared" si="59"/>
        <v>250.71</v>
      </c>
      <c r="AA595" s="27"/>
      <c r="AB595" s="43"/>
    </row>
    <row r="596" spans="1:28" x14ac:dyDescent="0.25">
      <c r="A596" s="2" t="s">
        <v>830</v>
      </c>
      <c r="B596" s="2" t="s">
        <v>51</v>
      </c>
      <c r="C596" s="2">
        <v>60</v>
      </c>
      <c r="D596" s="2" t="s">
        <v>60</v>
      </c>
      <c r="E596" s="2" t="s">
        <v>53</v>
      </c>
      <c r="F596" s="2" t="s">
        <v>40</v>
      </c>
      <c r="G596" s="38" t="s">
        <v>1554</v>
      </c>
      <c r="H596" s="29">
        <v>60.449325982848201</v>
      </c>
      <c r="I596" s="29">
        <v>18.1072918986264</v>
      </c>
      <c r="J596" s="29">
        <f t="shared" si="54"/>
        <v>18.214705136735994</v>
      </c>
      <c r="K596" s="8">
        <v>1.9749645370391899</v>
      </c>
      <c r="L596" s="32">
        <v>1</v>
      </c>
      <c r="M596" s="28">
        <v>1.0018982729649399</v>
      </c>
      <c r="N596" s="28">
        <v>0.999470068308288</v>
      </c>
      <c r="O596" s="8">
        <v>155.30838918750777</v>
      </c>
      <c r="P596" s="9">
        <f t="shared" si="55"/>
        <v>155.36000000000001</v>
      </c>
      <c r="Q596" s="6">
        <f t="shared" si="56"/>
        <v>155.94515358317656</v>
      </c>
      <c r="R596" s="6">
        <f t="shared" si="57"/>
        <v>158.36230346371582</v>
      </c>
      <c r="S596" s="13">
        <f>R596*Index!$D$19</f>
        <v>194.5826977686641</v>
      </c>
      <c r="U596" s="8">
        <v>8.2334962868720307</v>
      </c>
      <c r="V596" s="6">
        <f t="shared" si="58"/>
        <v>8.3611154793185474</v>
      </c>
      <c r="W596" s="6">
        <f>V596*Index!$H$23</f>
        <v>9.0040068742205239</v>
      </c>
      <c r="Y596" s="8">
        <v>203.59</v>
      </c>
      <c r="Z596" s="9">
        <f t="shared" si="59"/>
        <v>203.59</v>
      </c>
      <c r="AA596" s="27"/>
      <c r="AB596" s="43"/>
    </row>
    <row r="597" spans="1:28" x14ac:dyDescent="0.25">
      <c r="A597" s="2" t="s">
        <v>831</v>
      </c>
      <c r="B597" s="2" t="s">
        <v>51</v>
      </c>
      <c r="C597" s="2">
        <v>60</v>
      </c>
      <c r="D597" s="2" t="s">
        <v>61</v>
      </c>
      <c r="E597" s="2" t="s">
        <v>53</v>
      </c>
      <c r="F597" s="2" t="s">
        <v>40</v>
      </c>
      <c r="G597" s="38" t="s">
        <v>1552</v>
      </c>
      <c r="H597" s="29">
        <v>60.449325982848201</v>
      </c>
      <c r="I597" s="29">
        <v>25.353989060518799</v>
      </c>
      <c r="J597" s="29">
        <f t="shared" si="54"/>
        <v>26.956690380932066</v>
      </c>
      <c r="K597" s="8">
        <v>2.8458860577245102</v>
      </c>
      <c r="L597" s="32">
        <v>0</v>
      </c>
      <c r="M597" s="28">
        <v>1.01943797987828</v>
      </c>
      <c r="N597" s="28">
        <v>0.99925527691339999</v>
      </c>
      <c r="O597" s="8">
        <v>248.74756333092259</v>
      </c>
      <c r="P597" s="9">
        <f t="shared" si="55"/>
        <v>248.75</v>
      </c>
      <c r="Q597" s="6">
        <f t="shared" si="56"/>
        <v>249.76742834057936</v>
      </c>
      <c r="R597" s="6">
        <f t="shared" si="57"/>
        <v>253.63882347985836</v>
      </c>
      <c r="S597" s="13">
        <f>R597*Index!$D$19</f>
        <v>311.65072401771937</v>
      </c>
      <c r="U597" s="8">
        <v>9.7875465876994294</v>
      </c>
      <c r="V597" s="6">
        <f t="shared" si="58"/>
        <v>9.9392535598087708</v>
      </c>
      <c r="W597" s="6">
        <f>V597*Index!$H$23</f>
        <v>10.70348897805594</v>
      </c>
      <c r="Y597" s="8">
        <v>322.35000000000002</v>
      </c>
      <c r="Z597" s="9">
        <f t="shared" si="59"/>
        <v>322.35000000000002</v>
      </c>
      <c r="AA597" s="27"/>
      <c r="AB597" s="43"/>
    </row>
    <row r="598" spans="1:28" x14ac:dyDescent="0.25">
      <c r="A598" s="2" t="s">
        <v>832</v>
      </c>
      <c r="B598" s="2" t="s">
        <v>51</v>
      </c>
      <c r="C598" s="2">
        <v>60</v>
      </c>
      <c r="D598" s="2" t="s">
        <v>62</v>
      </c>
      <c r="E598" s="2" t="s">
        <v>53</v>
      </c>
      <c r="F598" s="2" t="s">
        <v>40</v>
      </c>
      <c r="G598" s="38" t="s">
        <v>1552</v>
      </c>
      <c r="H598" s="29">
        <v>60.449325982848201</v>
      </c>
      <c r="I598" s="29">
        <v>33.849057744418801</v>
      </c>
      <c r="J598" s="29">
        <f t="shared" si="54"/>
        <v>36.129202928089846</v>
      </c>
      <c r="K598" s="8">
        <v>2.8945843207270898</v>
      </c>
      <c r="L598" s="32">
        <v>0</v>
      </c>
      <c r="M598" s="28">
        <v>1.0301719497783299</v>
      </c>
      <c r="N598" s="28">
        <v>0.994183649708683</v>
      </c>
      <c r="O598" s="8">
        <v>279.55469550449084</v>
      </c>
      <c r="P598" s="9">
        <f t="shared" si="55"/>
        <v>279.55</v>
      </c>
      <c r="Q598" s="6">
        <f t="shared" si="56"/>
        <v>280.70086975605926</v>
      </c>
      <c r="R598" s="6">
        <f t="shared" si="57"/>
        <v>285.0517332372782</v>
      </c>
      <c r="S598" s="13">
        <f>R598*Index!$D$19</f>
        <v>350.24834852602186</v>
      </c>
      <c r="U598" s="8">
        <v>11.490992368117199</v>
      </c>
      <c r="V598" s="6">
        <f t="shared" si="58"/>
        <v>11.669102749823017</v>
      </c>
      <c r="W598" s="6">
        <f>V598*Index!$H$23</f>
        <v>12.566347353446126</v>
      </c>
      <c r="Y598" s="8">
        <v>362.81</v>
      </c>
      <c r="Z598" s="9">
        <f t="shared" si="59"/>
        <v>362.81</v>
      </c>
      <c r="AA598" s="27"/>
      <c r="AB598" s="43"/>
    </row>
    <row r="599" spans="1:28" x14ac:dyDescent="0.25">
      <c r="A599" s="2" t="s">
        <v>833</v>
      </c>
      <c r="B599" s="2" t="s">
        <v>51</v>
      </c>
      <c r="C599" s="2">
        <v>60</v>
      </c>
      <c r="D599" s="2" t="s">
        <v>63</v>
      </c>
      <c r="E599" s="2" t="s">
        <v>53</v>
      </c>
      <c r="F599" s="2" t="s">
        <v>40</v>
      </c>
      <c r="G599" s="38" t="s">
        <v>1552</v>
      </c>
      <c r="H599" s="29">
        <v>60.449325982848201</v>
      </c>
      <c r="I599" s="29">
        <v>43.926575022446002</v>
      </c>
      <c r="J599" s="29">
        <f t="shared" si="54"/>
        <v>49.064893661043165</v>
      </c>
      <c r="K599" s="8">
        <v>2.83095770768155</v>
      </c>
      <c r="L599" s="32">
        <v>0</v>
      </c>
      <c r="M599" s="28">
        <v>1.05030031896777</v>
      </c>
      <c r="N599" s="28">
        <v>0.99897996431909197</v>
      </c>
      <c r="O599" s="8">
        <v>310.03012420160269</v>
      </c>
      <c r="P599" s="9">
        <f t="shared" si="55"/>
        <v>310.02999999999997</v>
      </c>
      <c r="Q599" s="6">
        <f t="shared" si="56"/>
        <v>311.30124771082927</v>
      </c>
      <c r="R599" s="6">
        <f t="shared" si="57"/>
        <v>316.12641705034713</v>
      </c>
      <c r="S599" s="13">
        <f>R599*Index!$D$19</f>
        <v>388.43038854693248</v>
      </c>
      <c r="U599" s="8">
        <v>9.5200856336932507</v>
      </c>
      <c r="V599" s="6">
        <f t="shared" si="58"/>
        <v>9.667646961015496</v>
      </c>
      <c r="W599" s="6">
        <f>V599*Index!$H$23</f>
        <v>10.410998378127328</v>
      </c>
      <c r="Y599" s="8">
        <v>398.84</v>
      </c>
      <c r="Z599" s="9">
        <f t="shared" si="59"/>
        <v>398.84</v>
      </c>
      <c r="AA599" s="27"/>
      <c r="AB599" s="43"/>
    </row>
    <row r="600" spans="1:28" x14ac:dyDescent="0.25">
      <c r="A600" s="2" t="s">
        <v>834</v>
      </c>
      <c r="B600" s="2" t="s">
        <v>51</v>
      </c>
      <c r="C600" s="2">
        <v>60</v>
      </c>
      <c r="D600" s="2" t="s">
        <v>1558</v>
      </c>
      <c r="E600" s="2" t="s">
        <v>53</v>
      </c>
      <c r="F600" s="2" t="s">
        <v>40</v>
      </c>
      <c r="G600" s="38" t="s">
        <v>1552</v>
      </c>
      <c r="H600" s="29">
        <v>60.449325982848201</v>
      </c>
      <c r="I600" s="29">
        <v>54.1024259253766</v>
      </c>
      <c r="J600" s="29">
        <f t="shared" si="54"/>
        <v>55.353764225953505</v>
      </c>
      <c r="K600" s="8">
        <v>2.88919153733235</v>
      </c>
      <c r="L600" s="32">
        <v>0</v>
      </c>
      <c r="M600" s="28">
        <v>1.0201453746065401</v>
      </c>
      <c r="N600" s="28">
        <v>0.99096051072386704</v>
      </c>
      <c r="O600" s="8">
        <v>334.57730822820406</v>
      </c>
      <c r="P600" s="9">
        <f t="shared" si="55"/>
        <v>334.58</v>
      </c>
      <c r="Q600" s="6">
        <f t="shared" si="56"/>
        <v>335.9490751919397</v>
      </c>
      <c r="R600" s="6">
        <f t="shared" si="57"/>
        <v>341.15628585741479</v>
      </c>
      <c r="S600" s="13">
        <f>R600*Index!$D$19</f>
        <v>419.1850523194941</v>
      </c>
      <c r="U600" s="8">
        <v>9.5980907384350296</v>
      </c>
      <c r="V600" s="6">
        <f t="shared" si="58"/>
        <v>9.7468611448807732</v>
      </c>
      <c r="W600" s="6">
        <f>V600*Index!$H$23</f>
        <v>10.49630339009887</v>
      </c>
      <c r="Y600" s="8">
        <v>429.68</v>
      </c>
      <c r="Z600" s="9">
        <f t="shared" si="59"/>
        <v>429.68</v>
      </c>
      <c r="AA600" s="27"/>
      <c r="AB600" s="43"/>
    </row>
    <row r="601" spans="1:28" x14ac:dyDescent="0.25">
      <c r="A601" s="2" t="s">
        <v>835</v>
      </c>
      <c r="B601" s="2" t="s">
        <v>51</v>
      </c>
      <c r="C601" s="2">
        <v>60</v>
      </c>
      <c r="D601" s="2" t="s">
        <v>1559</v>
      </c>
      <c r="E601" s="2" t="s">
        <v>53</v>
      </c>
      <c r="F601" s="2" t="s">
        <v>218</v>
      </c>
      <c r="G601" s="38" t="s">
        <v>1552</v>
      </c>
      <c r="H601" s="29">
        <v>60.449325982848201</v>
      </c>
      <c r="I601" s="29">
        <v>66.205402735093799</v>
      </c>
      <c r="J601" s="29">
        <f t="shared" si="54"/>
        <v>66.122285933599045</v>
      </c>
      <c r="K601" s="8">
        <v>3.20806747334017</v>
      </c>
      <c r="L601" s="32">
        <v>0</v>
      </c>
      <c r="M601" s="28">
        <v>1.0024907725524199</v>
      </c>
      <c r="N601" s="28">
        <v>0.996860799358118</v>
      </c>
      <c r="O601" s="8">
        <v>406.05027123738887</v>
      </c>
      <c r="P601" s="9">
        <f t="shared" si="55"/>
        <v>406.05</v>
      </c>
      <c r="Q601" s="6">
        <f t="shared" si="56"/>
        <v>407.71507734946215</v>
      </c>
      <c r="R601" s="6">
        <f t="shared" si="57"/>
        <v>414.03466104837884</v>
      </c>
      <c r="S601" s="13">
        <f>R601*Index!$D$19</f>
        <v>508.73206283581823</v>
      </c>
      <c r="U601" s="8">
        <v>11.6399746217232</v>
      </c>
      <c r="V601" s="6">
        <f t="shared" si="58"/>
        <v>11.820394228359911</v>
      </c>
      <c r="W601" s="6">
        <f>V601*Index!$H$23</f>
        <v>12.729271728324896</v>
      </c>
      <c r="Y601" s="8">
        <v>521.46</v>
      </c>
      <c r="Z601" s="9">
        <f t="shared" si="59"/>
        <v>521.46</v>
      </c>
      <c r="AA601" s="27"/>
      <c r="AB601" s="43"/>
    </row>
    <row r="602" spans="1:28" x14ac:dyDescent="0.25">
      <c r="A602" s="2" t="s">
        <v>836</v>
      </c>
      <c r="B602" s="2" t="s">
        <v>51</v>
      </c>
      <c r="C602" s="2">
        <v>60</v>
      </c>
      <c r="D602" s="2" t="s">
        <v>1550</v>
      </c>
      <c r="E602" s="2" t="s">
        <v>53</v>
      </c>
      <c r="F602" s="2" t="s">
        <v>218</v>
      </c>
      <c r="G602" s="38" t="s">
        <v>1552</v>
      </c>
      <c r="H602" s="29">
        <v>60.449325982848201</v>
      </c>
      <c r="I602" s="29">
        <v>54.560567633784103</v>
      </c>
      <c r="J602" s="29">
        <f t="shared" si="54"/>
        <v>48.469749299304944</v>
      </c>
      <c r="K602" s="8">
        <v>3.3754040476989502</v>
      </c>
      <c r="L602" s="32">
        <v>0</v>
      </c>
      <c r="M602" s="28">
        <v>0.96803351909648205</v>
      </c>
      <c r="N602" s="28">
        <v>0.97831418000827397</v>
      </c>
      <c r="O602" s="8">
        <v>367.6458875790064</v>
      </c>
      <c r="P602" s="9">
        <f t="shared" si="55"/>
        <v>367.65</v>
      </c>
      <c r="Q602" s="6">
        <f t="shared" si="56"/>
        <v>369.15323571808034</v>
      </c>
      <c r="R602" s="6">
        <f t="shared" si="57"/>
        <v>374.8751108717106</v>
      </c>
      <c r="S602" s="13">
        <f>R602*Index!$D$19</f>
        <v>460.61599764780885</v>
      </c>
      <c r="U602" s="8">
        <v>11.2786182011578</v>
      </c>
      <c r="V602" s="6">
        <f t="shared" si="58"/>
        <v>11.453436783275746</v>
      </c>
      <c r="W602" s="6">
        <f>V602*Index!$H$23</f>
        <v>12.334098695939806</v>
      </c>
      <c r="Y602" s="8">
        <v>472.95</v>
      </c>
      <c r="Z602" s="9">
        <f t="shared" si="59"/>
        <v>472.95</v>
      </c>
      <c r="AA602" s="27"/>
      <c r="AB602" s="43"/>
    </row>
    <row r="603" spans="1:28" x14ac:dyDescent="0.25">
      <c r="A603" s="2" t="s">
        <v>837</v>
      </c>
      <c r="B603" s="2" t="s">
        <v>51</v>
      </c>
      <c r="C603" s="2">
        <v>60</v>
      </c>
      <c r="D603" s="2" t="s">
        <v>225</v>
      </c>
      <c r="E603" s="2" t="s">
        <v>53</v>
      </c>
      <c r="F603" s="2" t="s">
        <v>40</v>
      </c>
      <c r="G603" s="38" t="s">
        <v>1552</v>
      </c>
      <c r="H603" s="29">
        <v>60.449325982848201</v>
      </c>
      <c r="I603" s="29">
        <v>39.599423264498903</v>
      </c>
      <c r="J603" s="29">
        <f t="shared" si="54"/>
        <v>42.862277792341636</v>
      </c>
      <c r="K603" s="8">
        <v>3.1826243230587798</v>
      </c>
      <c r="L603" s="32">
        <v>1</v>
      </c>
      <c r="M603" s="28">
        <v>1.0379803665818901</v>
      </c>
      <c r="N603" s="28">
        <v>0.99482868858009099</v>
      </c>
      <c r="O603" s="8">
        <v>328.80202302913011</v>
      </c>
      <c r="P603" s="9">
        <f t="shared" si="55"/>
        <v>328.8</v>
      </c>
      <c r="Q603" s="6">
        <f t="shared" si="56"/>
        <v>330.15011132354954</v>
      </c>
      <c r="R603" s="6">
        <f t="shared" si="57"/>
        <v>335.26743804906459</v>
      </c>
      <c r="S603" s="13">
        <f>R603*Index!$D$19</f>
        <v>411.9493158580047</v>
      </c>
      <c r="U603" s="8">
        <v>9.3302352552521501</v>
      </c>
      <c r="V603" s="6">
        <f t="shared" si="58"/>
        <v>9.4748539017085598</v>
      </c>
      <c r="W603" s="6">
        <f>V603*Index!$H$23</f>
        <v>10.203381339994618</v>
      </c>
      <c r="Y603" s="8">
        <v>422.15</v>
      </c>
      <c r="Z603" s="9">
        <f t="shared" si="59"/>
        <v>422.15</v>
      </c>
      <c r="AA603" s="27"/>
      <c r="AB603" s="43"/>
    </row>
    <row r="604" spans="1:28" x14ac:dyDescent="0.25">
      <c r="A604" s="2" t="s">
        <v>838</v>
      </c>
      <c r="B604" s="2" t="s">
        <v>51</v>
      </c>
      <c r="C604" s="2">
        <v>60</v>
      </c>
      <c r="D604" s="2" t="s">
        <v>60</v>
      </c>
      <c r="E604" s="2" t="s">
        <v>54</v>
      </c>
      <c r="F604" s="2" t="s">
        <v>40</v>
      </c>
      <c r="G604" s="38" t="s">
        <v>1552</v>
      </c>
      <c r="H604" s="29">
        <v>60.449325982848201</v>
      </c>
      <c r="I604" s="29">
        <v>18.205273447962298</v>
      </c>
      <c r="J604" s="29">
        <f t="shared" si="54"/>
        <v>18.257430108671066</v>
      </c>
      <c r="K604" s="8">
        <v>1.9417377698701199</v>
      </c>
      <c r="L604" s="32">
        <v>0</v>
      </c>
      <c r="M604" s="28">
        <v>1.0018982729649399</v>
      </c>
      <c r="N604" s="28">
        <v>0.99876717738688403</v>
      </c>
      <c r="O604" s="8">
        <v>152.82788104685679</v>
      </c>
      <c r="P604" s="9">
        <f t="shared" si="55"/>
        <v>152.83000000000001</v>
      </c>
      <c r="Q604" s="6">
        <f t="shared" si="56"/>
        <v>153.45447535914889</v>
      </c>
      <c r="R604" s="6">
        <f t="shared" si="57"/>
        <v>155.83301972721571</v>
      </c>
      <c r="S604" s="13">
        <f>R604*Index!$D$19</f>
        <v>191.47491995723971</v>
      </c>
      <c r="U604" s="8">
        <v>8.1585761810922506</v>
      </c>
      <c r="V604" s="6">
        <f t="shared" si="58"/>
        <v>8.285034111899181</v>
      </c>
      <c r="W604" s="6">
        <f>V604*Index!$H$23</f>
        <v>8.9220755629094288</v>
      </c>
      <c r="Y604" s="8">
        <v>200.4</v>
      </c>
      <c r="Z604" s="9">
        <f t="shared" si="59"/>
        <v>200.4</v>
      </c>
      <c r="AA604" s="27"/>
      <c r="AB604" s="43"/>
    </row>
    <row r="605" spans="1:28" x14ac:dyDescent="0.25">
      <c r="A605" s="2" t="s">
        <v>839</v>
      </c>
      <c r="B605" s="2" t="s">
        <v>51</v>
      </c>
      <c r="C605" s="2">
        <v>60</v>
      </c>
      <c r="D605" s="2" t="s">
        <v>61</v>
      </c>
      <c r="E605" s="2" t="s">
        <v>54</v>
      </c>
      <c r="F605" s="2" t="s">
        <v>40</v>
      </c>
      <c r="G605" s="38" t="s">
        <v>1552</v>
      </c>
      <c r="H605" s="29">
        <v>60.449325982848201</v>
      </c>
      <c r="I605" s="29">
        <v>27.709519403518801</v>
      </c>
      <c r="J605" s="29">
        <f t="shared" si="54"/>
        <v>29.304900766887592</v>
      </c>
      <c r="K605" s="8">
        <v>2.2170990302426499</v>
      </c>
      <c r="L605" s="32">
        <v>0</v>
      </c>
      <c r="M605" s="28">
        <v>1.01943797987828</v>
      </c>
      <c r="N605" s="28">
        <v>0.99868426346313399</v>
      </c>
      <c r="O605" s="8">
        <v>198.99400908701821</v>
      </c>
      <c r="P605" s="9">
        <f t="shared" si="55"/>
        <v>198.99</v>
      </c>
      <c r="Q605" s="6">
        <f t="shared" si="56"/>
        <v>199.80988452427499</v>
      </c>
      <c r="R605" s="6">
        <f t="shared" si="57"/>
        <v>202.90693773440125</v>
      </c>
      <c r="S605" s="13">
        <f>R605*Index!$D$19</f>
        <v>249.31551560428241</v>
      </c>
      <c r="U605" s="8">
        <v>8.3383693068612992</v>
      </c>
      <c r="V605" s="6">
        <f t="shared" si="58"/>
        <v>8.46761403111765</v>
      </c>
      <c r="W605" s="6">
        <f>V605*Index!$H$23</f>
        <v>9.118694166229055</v>
      </c>
      <c r="Y605" s="8">
        <v>258.43</v>
      </c>
      <c r="Z605" s="9">
        <f t="shared" si="59"/>
        <v>258.43</v>
      </c>
      <c r="AA605" s="27"/>
      <c r="AB605" s="43"/>
    </row>
    <row r="606" spans="1:28" x14ac:dyDescent="0.25">
      <c r="A606" s="2" t="s">
        <v>840</v>
      </c>
      <c r="B606" s="2" t="s">
        <v>51</v>
      </c>
      <c r="C606" s="2">
        <v>60</v>
      </c>
      <c r="D606" s="2" t="s">
        <v>62</v>
      </c>
      <c r="E606" s="2" t="s">
        <v>54</v>
      </c>
      <c r="F606" s="2" t="s">
        <v>40</v>
      </c>
      <c r="G606" s="38" t="s">
        <v>1552</v>
      </c>
      <c r="H606" s="29">
        <v>60.449325982848201</v>
      </c>
      <c r="I606" s="29">
        <v>36.838391554120399</v>
      </c>
      <c r="J606" s="29">
        <f t="shared" si="54"/>
        <v>35.86708573048427</v>
      </c>
      <c r="K606" s="8">
        <v>2.2542409340814902</v>
      </c>
      <c r="L606" s="32">
        <v>0</v>
      </c>
      <c r="M606" s="28">
        <v>1.0301719497783299</v>
      </c>
      <c r="N606" s="28">
        <v>0.96102029550234003</v>
      </c>
      <c r="O606" s="8">
        <v>217.12039790804121</v>
      </c>
      <c r="P606" s="9">
        <f t="shared" si="55"/>
        <v>217.12</v>
      </c>
      <c r="Q606" s="6">
        <f t="shared" si="56"/>
        <v>218.01059153946417</v>
      </c>
      <c r="R606" s="6">
        <f t="shared" si="57"/>
        <v>221.38975570832588</v>
      </c>
      <c r="S606" s="13">
        <f>R606*Index!$D$19</f>
        <v>272.02569665792834</v>
      </c>
      <c r="U606" s="8">
        <v>8.6683507642075206</v>
      </c>
      <c r="V606" s="6">
        <f t="shared" si="58"/>
        <v>8.8027102010527383</v>
      </c>
      <c r="W606" s="6">
        <f>V606*Index!$H$23</f>
        <v>9.4795560901055573</v>
      </c>
      <c r="Y606" s="8">
        <v>281.51</v>
      </c>
      <c r="Z606" s="9">
        <f t="shared" si="59"/>
        <v>281.51</v>
      </c>
      <c r="AA606" s="27"/>
      <c r="AB606" s="43"/>
    </row>
    <row r="607" spans="1:28" x14ac:dyDescent="0.25">
      <c r="A607" s="2" t="s">
        <v>841</v>
      </c>
      <c r="B607" s="2" t="s">
        <v>51</v>
      </c>
      <c r="C607" s="2">
        <v>60</v>
      </c>
      <c r="D607" s="2" t="s">
        <v>63</v>
      </c>
      <c r="E607" s="2" t="s">
        <v>54</v>
      </c>
      <c r="F607" s="2" t="s">
        <v>40</v>
      </c>
      <c r="G607" s="38" t="s">
        <v>1552</v>
      </c>
      <c r="H607" s="29">
        <v>60.449325982848201</v>
      </c>
      <c r="I607" s="29">
        <v>47.651182170008099</v>
      </c>
      <c r="J607" s="29">
        <f t="shared" si="54"/>
        <v>52.295993533635432</v>
      </c>
      <c r="K607" s="8">
        <v>2.2751603988423401</v>
      </c>
      <c r="L607" s="32">
        <v>0</v>
      </c>
      <c r="M607" s="28">
        <v>1.05030031896777</v>
      </c>
      <c r="N607" s="28">
        <v>0.99301838424446898</v>
      </c>
      <c r="O607" s="8">
        <v>256.51368611872834</v>
      </c>
      <c r="P607" s="9">
        <f t="shared" si="55"/>
        <v>256.51</v>
      </c>
      <c r="Q607" s="6">
        <f t="shared" si="56"/>
        <v>257.56539223181511</v>
      </c>
      <c r="R607" s="6">
        <f t="shared" si="57"/>
        <v>261.55765581140827</v>
      </c>
      <c r="S607" s="13">
        <f>R607*Index!$D$19</f>
        <v>321.38074009192832</v>
      </c>
      <c r="U607" s="8">
        <v>8.1651927985104802</v>
      </c>
      <c r="V607" s="6">
        <f t="shared" si="58"/>
        <v>8.2917532868873938</v>
      </c>
      <c r="W607" s="6">
        <f>V607*Index!$H$23</f>
        <v>8.9293113794619696</v>
      </c>
      <c r="Y607" s="8">
        <v>330.31</v>
      </c>
      <c r="Z607" s="9">
        <f t="shared" si="59"/>
        <v>330.31</v>
      </c>
      <c r="AA607" s="27"/>
      <c r="AB607" s="43"/>
    </row>
    <row r="608" spans="1:28" x14ac:dyDescent="0.25">
      <c r="A608" s="2" t="s">
        <v>842</v>
      </c>
      <c r="B608" s="2" t="s">
        <v>51</v>
      </c>
      <c r="C608" s="2">
        <v>60</v>
      </c>
      <c r="D608" s="2" t="s">
        <v>1558</v>
      </c>
      <c r="E608" s="2" t="s">
        <v>54</v>
      </c>
      <c r="F608" s="2" t="s">
        <v>40</v>
      </c>
      <c r="G608" s="38" t="s">
        <v>1552</v>
      </c>
      <c r="H608" s="29">
        <v>60.449325982848201</v>
      </c>
      <c r="I608" s="29">
        <v>58.460128616625198</v>
      </c>
      <c r="J608" s="29">
        <f t="shared" si="54"/>
        <v>54.249821109206842</v>
      </c>
      <c r="K608" s="8">
        <v>2.3672502475289998</v>
      </c>
      <c r="L608" s="32">
        <v>0</v>
      </c>
      <c r="M608" s="28">
        <v>1.0201453746065401</v>
      </c>
      <c r="N608" s="28">
        <v>0.94554398565023701</v>
      </c>
      <c r="O608" s="8">
        <v>271.52158434503281</v>
      </c>
      <c r="P608" s="9">
        <f t="shared" si="55"/>
        <v>271.52</v>
      </c>
      <c r="Q608" s="6">
        <f t="shared" si="56"/>
        <v>272.63482284084745</v>
      </c>
      <c r="R608" s="6">
        <f t="shared" si="57"/>
        <v>276.86066259488058</v>
      </c>
      <c r="S608" s="13">
        <f>R608*Index!$D$19</f>
        <v>340.18382819289457</v>
      </c>
      <c r="U608" s="8">
        <v>9.4216791809603109</v>
      </c>
      <c r="V608" s="6">
        <f t="shared" si="58"/>
        <v>9.5677152082651968</v>
      </c>
      <c r="W608" s="6">
        <f>V608*Index!$H$23</f>
        <v>10.303382810450712</v>
      </c>
      <c r="Y608" s="8">
        <v>350.49</v>
      </c>
      <c r="Z608" s="9">
        <f t="shared" si="59"/>
        <v>350.49</v>
      </c>
      <c r="AA608" s="27"/>
      <c r="AB608" s="43"/>
    </row>
    <row r="609" spans="1:28" x14ac:dyDescent="0.25">
      <c r="A609" s="2" t="s">
        <v>843</v>
      </c>
      <c r="B609" s="2" t="s">
        <v>51</v>
      </c>
      <c r="C609" s="2">
        <v>60</v>
      </c>
      <c r="D609" s="2" t="s">
        <v>1559</v>
      </c>
      <c r="E609" s="2" t="s">
        <v>54</v>
      </c>
      <c r="F609" s="2" t="s">
        <v>218</v>
      </c>
      <c r="G609" s="38" t="s">
        <v>1552</v>
      </c>
      <c r="H609" s="29">
        <v>60.449325982848201</v>
      </c>
      <c r="I609" s="29">
        <v>72.362739488961907</v>
      </c>
      <c r="J609" s="29">
        <f t="shared" si="54"/>
        <v>66.677246260962107</v>
      </c>
      <c r="K609" s="8">
        <v>2.3048062817858401</v>
      </c>
      <c r="L609" s="32">
        <v>0</v>
      </c>
      <c r="M609" s="28">
        <v>1.0024907725524199</v>
      </c>
      <c r="N609" s="28">
        <v>0.95481321778684303</v>
      </c>
      <c r="O609" s="8">
        <v>293.00212228943417</v>
      </c>
      <c r="P609" s="9">
        <f t="shared" si="55"/>
        <v>293</v>
      </c>
      <c r="Q609" s="6">
        <f t="shared" si="56"/>
        <v>294.20343099082083</v>
      </c>
      <c r="R609" s="6">
        <f t="shared" si="57"/>
        <v>298.76358417117859</v>
      </c>
      <c r="S609" s="13">
        <f>R609*Index!$D$19</f>
        <v>367.09635393995819</v>
      </c>
      <c r="U609" s="8">
        <v>10.7887360896506</v>
      </c>
      <c r="V609" s="6">
        <f t="shared" si="58"/>
        <v>10.955961499040185</v>
      </c>
      <c r="W609" s="6">
        <f>V609*Index!$H$23</f>
        <v>11.798372226177321</v>
      </c>
      <c r="Y609" s="8">
        <v>378.89</v>
      </c>
      <c r="Z609" s="9">
        <f t="shared" si="59"/>
        <v>378.89</v>
      </c>
      <c r="AA609" s="27"/>
      <c r="AB609" s="43"/>
    </row>
    <row r="610" spans="1:28" x14ac:dyDescent="0.25">
      <c r="A610" s="2" t="s">
        <v>844</v>
      </c>
      <c r="B610" s="2" t="s">
        <v>51</v>
      </c>
      <c r="C610" s="2">
        <v>60</v>
      </c>
      <c r="D610" s="2" t="s">
        <v>1550</v>
      </c>
      <c r="E610" s="2" t="s">
        <v>54</v>
      </c>
      <c r="F610" s="2" t="s">
        <v>218</v>
      </c>
      <c r="G610" s="38" t="s">
        <v>1552</v>
      </c>
      <c r="H610" s="29">
        <v>60.449325982848201</v>
      </c>
      <c r="I610" s="29">
        <v>59.548232804032502</v>
      </c>
      <c r="J610" s="29">
        <f t="shared" si="54"/>
        <v>51.450443919953678</v>
      </c>
      <c r="K610" s="8">
        <v>2.4778724865508002</v>
      </c>
      <c r="L610" s="32">
        <v>0</v>
      </c>
      <c r="M610" s="28">
        <v>0.96803351909648205</v>
      </c>
      <c r="N610" s="28">
        <v>0.96331070643185801</v>
      </c>
      <c r="O610" s="8">
        <v>277.27336109351785</v>
      </c>
      <c r="P610" s="9">
        <f t="shared" si="55"/>
        <v>277.27</v>
      </c>
      <c r="Q610" s="6">
        <f t="shared" si="56"/>
        <v>278.4101818740013</v>
      </c>
      <c r="R610" s="6">
        <f t="shared" si="57"/>
        <v>282.72553969304835</v>
      </c>
      <c r="S610" s="13">
        <f>R610*Index!$D$19</f>
        <v>347.39011139844683</v>
      </c>
      <c r="U610" s="8">
        <v>9.9440113126916092</v>
      </c>
      <c r="V610" s="6">
        <f t="shared" si="58"/>
        <v>10.09814348803833</v>
      </c>
      <c r="W610" s="6">
        <f>V610*Index!$H$23</f>
        <v>10.874596052173276</v>
      </c>
      <c r="Y610" s="8">
        <v>358.26</v>
      </c>
      <c r="Z610" s="9">
        <f t="shared" si="59"/>
        <v>358.26</v>
      </c>
      <c r="AA610" s="27"/>
      <c r="AB610" s="43"/>
    </row>
    <row r="611" spans="1:28" x14ac:dyDescent="0.25">
      <c r="A611" s="2" t="s">
        <v>845</v>
      </c>
      <c r="B611" s="2" t="s">
        <v>51</v>
      </c>
      <c r="C611" s="2">
        <v>60</v>
      </c>
      <c r="D611" s="2" t="s">
        <v>225</v>
      </c>
      <c r="E611" s="2" t="s">
        <v>54</v>
      </c>
      <c r="F611" s="2" t="s">
        <v>40</v>
      </c>
      <c r="G611" s="38" t="s">
        <v>1552</v>
      </c>
      <c r="H611" s="29">
        <v>60.449325982848201</v>
      </c>
      <c r="I611" s="29">
        <v>43.608773233246701</v>
      </c>
      <c r="J611" s="29">
        <f t="shared" si="54"/>
        <v>45.971698914607266</v>
      </c>
      <c r="K611" s="8">
        <v>2.58130654111608</v>
      </c>
      <c r="L611" s="32">
        <v>1</v>
      </c>
      <c r="M611" s="28">
        <v>1.0379803665818901</v>
      </c>
      <c r="N611" s="28">
        <v>0.98528622175091796</v>
      </c>
      <c r="O611" s="8">
        <v>274.70528768007824</v>
      </c>
      <c r="P611" s="9">
        <f t="shared" si="55"/>
        <v>274.70999999999998</v>
      </c>
      <c r="Q611" s="6">
        <f t="shared" si="56"/>
        <v>275.83157935956655</v>
      </c>
      <c r="R611" s="6">
        <f t="shared" si="57"/>
        <v>280.10696883963982</v>
      </c>
      <c r="S611" s="13">
        <f>R611*Index!$D$19</f>
        <v>344.17262485139508</v>
      </c>
      <c r="U611" s="8">
        <v>11.727696237378799</v>
      </c>
      <c r="V611" s="6">
        <f t="shared" si="58"/>
        <v>11.909475529058172</v>
      </c>
      <c r="W611" s="6">
        <f>V611*Index!$H$23</f>
        <v>12.82520254590966</v>
      </c>
      <c r="Y611" s="8">
        <v>357</v>
      </c>
      <c r="Z611" s="9">
        <f t="shared" si="59"/>
        <v>357</v>
      </c>
      <c r="AA611" s="27"/>
      <c r="AB611" s="43"/>
    </row>
    <row r="612" spans="1:28" x14ac:dyDescent="0.25">
      <c r="A612" s="2" t="s">
        <v>846</v>
      </c>
      <c r="B612" s="2" t="s">
        <v>51</v>
      </c>
      <c r="C612" s="2">
        <v>60</v>
      </c>
      <c r="D612" s="2" t="s">
        <v>60</v>
      </c>
      <c r="E612" s="2" t="s">
        <v>55</v>
      </c>
      <c r="F612" s="2" t="s">
        <v>40</v>
      </c>
      <c r="G612" s="38" t="s">
        <v>1552</v>
      </c>
      <c r="H612" s="29">
        <v>60.449325982848201</v>
      </c>
      <c r="I612" s="29">
        <v>15.2296105967564</v>
      </c>
      <c r="J612" s="29">
        <f t="shared" si="54"/>
        <v>15.373269876080862</v>
      </c>
      <c r="K612" s="8">
        <v>1.3576610205459601</v>
      </c>
      <c r="L612" s="32">
        <v>1</v>
      </c>
      <c r="M612" s="28">
        <v>1.0018982729649399</v>
      </c>
      <c r="N612" s="28">
        <v>1</v>
      </c>
      <c r="O612" s="8">
        <v>102.941382874277</v>
      </c>
      <c r="P612" s="9">
        <f t="shared" si="55"/>
        <v>102.94</v>
      </c>
      <c r="Q612" s="6">
        <f t="shared" si="56"/>
        <v>103.36344254406153</v>
      </c>
      <c r="R612" s="6">
        <f t="shared" si="57"/>
        <v>104.96557590349448</v>
      </c>
      <c r="S612" s="13">
        <f>R612*Index!$D$19</f>
        <v>128.97314882025017</v>
      </c>
      <c r="U612" s="8">
        <v>7.6458290419390398</v>
      </c>
      <c r="V612" s="6">
        <f t="shared" si="58"/>
        <v>7.7643393920890951</v>
      </c>
      <c r="W612" s="6">
        <f>V612*Index!$H$23</f>
        <v>8.3613443006589439</v>
      </c>
      <c r="Y612" s="8">
        <v>137.33000000000001</v>
      </c>
      <c r="Z612" s="9">
        <f t="shared" si="59"/>
        <v>137.33000000000001</v>
      </c>
      <c r="AA612" s="27"/>
      <c r="AB612" s="43"/>
    </row>
    <row r="613" spans="1:28" x14ac:dyDescent="0.25">
      <c r="A613" s="2" t="s">
        <v>847</v>
      </c>
      <c r="B613" s="2" t="s">
        <v>51</v>
      </c>
      <c r="C613" s="2">
        <v>60</v>
      </c>
      <c r="D613" s="2" t="s">
        <v>61</v>
      </c>
      <c r="E613" s="2" t="s">
        <v>55</v>
      </c>
      <c r="F613" s="2" t="s">
        <v>40</v>
      </c>
      <c r="G613" s="38" t="s">
        <v>1552</v>
      </c>
      <c r="H613" s="29">
        <v>60.449325982848201</v>
      </c>
      <c r="I613" s="29">
        <v>23.2658511629188</v>
      </c>
      <c r="J613" s="29">
        <f t="shared" si="54"/>
        <v>24.846271392463017</v>
      </c>
      <c r="K613" s="8">
        <v>1.68094073480696</v>
      </c>
      <c r="L613" s="32">
        <v>0</v>
      </c>
      <c r="M613" s="28">
        <v>1.01943797987828</v>
      </c>
      <c r="N613" s="28">
        <v>0.99945122609313897</v>
      </c>
      <c r="O613" s="8">
        <v>143.37684412785421</v>
      </c>
      <c r="P613" s="9">
        <f t="shared" si="55"/>
        <v>143.38</v>
      </c>
      <c r="Q613" s="6">
        <f t="shared" si="56"/>
        <v>143.96468918877841</v>
      </c>
      <c r="R613" s="6">
        <f t="shared" si="57"/>
        <v>146.19614187120447</v>
      </c>
      <c r="S613" s="13">
        <f>R613*Index!$D$19</f>
        <v>179.63390950035776</v>
      </c>
      <c r="U613" s="8">
        <v>8.2823142802261405</v>
      </c>
      <c r="V613" s="6">
        <f t="shared" si="58"/>
        <v>8.4106901515696464</v>
      </c>
      <c r="W613" s="6">
        <f>V613*Index!$H$23</f>
        <v>9.05739337400518</v>
      </c>
      <c r="Y613" s="8">
        <v>188.69</v>
      </c>
      <c r="Z613" s="9">
        <f t="shared" si="59"/>
        <v>188.69</v>
      </c>
      <c r="AA613" s="27"/>
      <c r="AB613" s="43"/>
    </row>
    <row r="614" spans="1:28" x14ac:dyDescent="0.25">
      <c r="A614" s="2" t="s">
        <v>848</v>
      </c>
      <c r="B614" s="2" t="s">
        <v>51</v>
      </c>
      <c r="C614" s="2">
        <v>60</v>
      </c>
      <c r="D614" s="2" t="s">
        <v>62</v>
      </c>
      <c r="E614" s="2" t="s">
        <v>55</v>
      </c>
      <c r="F614" s="2" t="s">
        <v>40</v>
      </c>
      <c r="G614" s="38" t="s">
        <v>1552</v>
      </c>
      <c r="H614" s="29">
        <v>60.449325982848201</v>
      </c>
      <c r="I614" s="29">
        <v>31.060322952880401</v>
      </c>
      <c r="J614" s="29">
        <f t="shared" si="54"/>
        <v>32.610563026313905</v>
      </c>
      <c r="K614" s="8">
        <v>1.72495538430699</v>
      </c>
      <c r="L614" s="32">
        <v>0</v>
      </c>
      <c r="M614" s="28">
        <v>1.0301719497783299</v>
      </c>
      <c r="N614" s="28">
        <v>0.98715629777585701</v>
      </c>
      <c r="O614" s="8">
        <v>160.52415660936603</v>
      </c>
      <c r="P614" s="9">
        <f t="shared" si="55"/>
        <v>160.52000000000001</v>
      </c>
      <c r="Q614" s="6">
        <f t="shared" si="56"/>
        <v>161.18230565146442</v>
      </c>
      <c r="R614" s="6">
        <f t="shared" si="57"/>
        <v>163.68063138906211</v>
      </c>
      <c r="S614" s="13">
        <f>R614*Index!$D$19</f>
        <v>201.11742587439298</v>
      </c>
      <c r="U614" s="8">
        <v>9.1611517379103091</v>
      </c>
      <c r="V614" s="6">
        <f t="shared" si="58"/>
        <v>9.3031495898479193</v>
      </c>
      <c r="W614" s="6">
        <f>V614*Index!$H$23</f>
        <v>10.018474576279818</v>
      </c>
      <c r="Y614" s="8">
        <v>211.14</v>
      </c>
      <c r="Z614" s="9">
        <f t="shared" si="59"/>
        <v>211.14</v>
      </c>
      <c r="AA614" s="27"/>
      <c r="AB614" s="43"/>
    </row>
    <row r="615" spans="1:28" x14ac:dyDescent="0.25">
      <c r="A615" s="2" t="s">
        <v>849</v>
      </c>
      <c r="B615" s="2" t="s">
        <v>51</v>
      </c>
      <c r="C615" s="2">
        <v>60</v>
      </c>
      <c r="D615" s="2" t="s">
        <v>63</v>
      </c>
      <c r="E615" s="2" t="s">
        <v>55</v>
      </c>
      <c r="F615" s="2" t="s">
        <v>40</v>
      </c>
      <c r="G615" s="38" t="s">
        <v>1552</v>
      </c>
      <c r="H615" s="29">
        <v>60.449325982848201</v>
      </c>
      <c r="I615" s="29">
        <v>40.306628920773598</v>
      </c>
      <c r="J615" s="29">
        <f t="shared" si="54"/>
        <v>45.05956540057452</v>
      </c>
      <c r="K615" s="8">
        <v>1.7125059286733599</v>
      </c>
      <c r="L615" s="32">
        <v>0</v>
      </c>
      <c r="M615" s="28">
        <v>1.05030031896777</v>
      </c>
      <c r="N615" s="28">
        <v>0.99702222411465102</v>
      </c>
      <c r="O615" s="8">
        <v>180.68460202186446</v>
      </c>
      <c r="P615" s="9">
        <f t="shared" si="55"/>
        <v>180.68</v>
      </c>
      <c r="Q615" s="6">
        <f t="shared" si="56"/>
        <v>181.4254088901541</v>
      </c>
      <c r="R615" s="6">
        <f t="shared" si="57"/>
        <v>184.23750272795149</v>
      </c>
      <c r="S615" s="13">
        <f>R615*Index!$D$19</f>
        <v>226.37603474352269</v>
      </c>
      <c r="U615" s="8">
        <v>8.0147070532502305</v>
      </c>
      <c r="V615" s="6">
        <f t="shared" si="58"/>
        <v>8.1389350125756099</v>
      </c>
      <c r="W615" s="6">
        <f>V615*Index!$H$23</f>
        <v>8.7647428125269311</v>
      </c>
      <c r="Y615" s="8">
        <v>235.14</v>
      </c>
      <c r="Z615" s="9">
        <f t="shared" si="59"/>
        <v>235.14</v>
      </c>
      <c r="AA615" s="27"/>
      <c r="AB615" s="43"/>
    </row>
    <row r="616" spans="1:28" x14ac:dyDescent="0.25">
      <c r="A616" s="2" t="s">
        <v>850</v>
      </c>
      <c r="B616" s="2" t="s">
        <v>51</v>
      </c>
      <c r="C616" s="2">
        <v>60</v>
      </c>
      <c r="D616" s="2" t="s">
        <v>1558</v>
      </c>
      <c r="E616" s="2" t="s">
        <v>55</v>
      </c>
      <c r="F616" s="2" t="s">
        <v>40</v>
      </c>
      <c r="G616" s="38" t="s">
        <v>1552</v>
      </c>
      <c r="H616" s="29">
        <v>60.449325982848201</v>
      </c>
      <c r="I616" s="29">
        <v>49.642475383746003</v>
      </c>
      <c r="J616" s="29">
        <f t="shared" si="54"/>
        <v>50.224647749555139</v>
      </c>
      <c r="K616" s="8">
        <v>1.71032257984653</v>
      </c>
      <c r="L616" s="32">
        <v>0</v>
      </c>
      <c r="M616" s="28">
        <v>1.0201453746065401</v>
      </c>
      <c r="N616" s="28">
        <v>0.98543608379935199</v>
      </c>
      <c r="O616" s="8">
        <v>189.28819627587177</v>
      </c>
      <c r="P616" s="9">
        <f t="shared" si="55"/>
        <v>189.29</v>
      </c>
      <c r="Q616" s="6">
        <f t="shared" si="56"/>
        <v>190.06427788060284</v>
      </c>
      <c r="R616" s="6">
        <f t="shared" si="57"/>
        <v>193.0102741877522</v>
      </c>
      <c r="S616" s="13">
        <f>R616*Index!$D$19</f>
        <v>237.15530165376362</v>
      </c>
      <c r="U616" s="8">
        <v>8.8186602820817104</v>
      </c>
      <c r="V616" s="6">
        <f t="shared" si="58"/>
        <v>8.9553495164539783</v>
      </c>
      <c r="W616" s="6">
        <f>V616*Index!$H$23</f>
        <v>9.6439319378675705</v>
      </c>
      <c r="Y616" s="8">
        <v>246.8</v>
      </c>
      <c r="Z616" s="9">
        <f t="shared" si="59"/>
        <v>246.8</v>
      </c>
      <c r="AA616" s="27"/>
      <c r="AB616" s="43"/>
    </row>
    <row r="617" spans="1:28" x14ac:dyDescent="0.25">
      <c r="A617" s="2" t="s">
        <v>851</v>
      </c>
      <c r="B617" s="2" t="s">
        <v>51</v>
      </c>
      <c r="C617" s="2">
        <v>60</v>
      </c>
      <c r="D617" s="2" t="s">
        <v>1559</v>
      </c>
      <c r="E617" s="2" t="s">
        <v>55</v>
      </c>
      <c r="F617" s="2" t="s">
        <v>218</v>
      </c>
      <c r="G617" s="38" t="s">
        <v>1552</v>
      </c>
      <c r="H617" s="29">
        <v>60.449325982848201</v>
      </c>
      <c r="I617" s="29">
        <v>60.752808579613301</v>
      </c>
      <c r="J617" s="29">
        <f t="shared" si="54"/>
        <v>59.786473405671806</v>
      </c>
      <c r="K617" s="8">
        <v>1.5596666135627999</v>
      </c>
      <c r="L617" s="32">
        <v>0</v>
      </c>
      <c r="M617" s="28">
        <v>1.0024907725524199</v>
      </c>
      <c r="N617" s="28">
        <v>0.98956230330307504</v>
      </c>
      <c r="O617" s="8">
        <v>187.52776206130966</v>
      </c>
      <c r="P617" s="9">
        <f t="shared" si="55"/>
        <v>187.53</v>
      </c>
      <c r="Q617" s="6">
        <f t="shared" si="56"/>
        <v>188.29662588576102</v>
      </c>
      <c r="R617" s="6">
        <f t="shared" si="57"/>
        <v>191.21522358699033</v>
      </c>
      <c r="S617" s="13">
        <f>R617*Index!$D$19</f>
        <v>234.94968970642583</v>
      </c>
      <c r="U617" s="8">
        <v>11.313220498091701</v>
      </c>
      <c r="V617" s="6">
        <f t="shared" si="58"/>
        <v>11.488575415812123</v>
      </c>
      <c r="W617" s="6">
        <f>V617*Index!$H$23</f>
        <v>12.37193915989355</v>
      </c>
      <c r="Y617" s="8">
        <v>247.32</v>
      </c>
      <c r="Z617" s="9">
        <f t="shared" si="59"/>
        <v>247.32</v>
      </c>
      <c r="AA617" s="27"/>
      <c r="AB617" s="43"/>
    </row>
    <row r="618" spans="1:28" x14ac:dyDescent="0.25">
      <c r="A618" s="2" t="s">
        <v>852</v>
      </c>
      <c r="B618" s="2" t="s">
        <v>51</v>
      </c>
      <c r="C618" s="2">
        <v>60</v>
      </c>
      <c r="D618" s="2" t="s">
        <v>1550</v>
      </c>
      <c r="E618" s="2" t="s">
        <v>55</v>
      </c>
      <c r="F618" s="2" t="s">
        <v>218</v>
      </c>
      <c r="G618" s="38" t="s">
        <v>1552</v>
      </c>
      <c r="H618" s="29">
        <v>60.449325982848201</v>
      </c>
      <c r="I618" s="29">
        <v>50.066500190119399</v>
      </c>
      <c r="J618" s="29">
        <f t="shared" si="54"/>
        <v>45.825772547100236</v>
      </c>
      <c r="K618" s="8">
        <v>1.6195317733252701</v>
      </c>
      <c r="L618" s="32">
        <v>0</v>
      </c>
      <c r="M618" s="28">
        <v>0.96803351909648205</v>
      </c>
      <c r="N618" s="28">
        <v>0.99338282309826798</v>
      </c>
      <c r="O618" s="8">
        <v>172.11589878252516</v>
      </c>
      <c r="P618" s="9">
        <f t="shared" si="55"/>
        <v>172.12</v>
      </c>
      <c r="Q618" s="6">
        <f t="shared" si="56"/>
        <v>172.82157396753351</v>
      </c>
      <c r="R618" s="6">
        <f t="shared" si="57"/>
        <v>175.5003083640303</v>
      </c>
      <c r="S618" s="13">
        <f>R618*Index!$D$19</f>
        <v>215.64048207046827</v>
      </c>
      <c r="U618" s="8">
        <v>9.1319037254414699</v>
      </c>
      <c r="V618" s="6">
        <f t="shared" si="58"/>
        <v>9.2734482331858139</v>
      </c>
      <c r="W618" s="6">
        <f>V618*Index!$H$23</f>
        <v>9.9864894637406163</v>
      </c>
      <c r="Y618" s="8">
        <v>225.63</v>
      </c>
      <c r="Z618" s="9">
        <f t="shared" si="59"/>
        <v>225.63</v>
      </c>
      <c r="AA618" s="27"/>
      <c r="AB618" s="43"/>
    </row>
    <row r="619" spans="1:28" x14ac:dyDescent="0.25">
      <c r="A619" s="2" t="s">
        <v>853</v>
      </c>
      <c r="B619" s="2" t="s">
        <v>51</v>
      </c>
      <c r="C619" s="2">
        <v>60</v>
      </c>
      <c r="D619" s="2" t="s">
        <v>225</v>
      </c>
      <c r="E619" s="2" t="s">
        <v>55</v>
      </c>
      <c r="F619" s="2" t="s">
        <v>40</v>
      </c>
      <c r="G619" s="38" t="s">
        <v>1552</v>
      </c>
      <c r="H619" s="29">
        <v>60.449325982848201</v>
      </c>
      <c r="I619" s="29">
        <v>36.340033258426097</v>
      </c>
      <c r="J619" s="29">
        <f t="shared" si="54"/>
        <v>38.471194660131296</v>
      </c>
      <c r="K619" s="8">
        <v>1.9911383412028201</v>
      </c>
      <c r="L619" s="32">
        <v>1</v>
      </c>
      <c r="M619" s="28">
        <v>1.0379803665818901</v>
      </c>
      <c r="N619" s="28">
        <v>0.98462223706782004</v>
      </c>
      <c r="O619" s="8">
        <v>196.96444138398124</v>
      </c>
      <c r="P619" s="9">
        <f t="shared" si="55"/>
        <v>196.96</v>
      </c>
      <c r="Q619" s="6">
        <f t="shared" si="56"/>
        <v>197.77199559365556</v>
      </c>
      <c r="R619" s="6">
        <f t="shared" si="57"/>
        <v>200.83746152535724</v>
      </c>
      <c r="S619" s="13">
        <f>R619*Index!$D$19</f>
        <v>246.77271182512348</v>
      </c>
      <c r="U619" s="8">
        <v>9.0949981804314106</v>
      </c>
      <c r="V619" s="6">
        <f t="shared" si="58"/>
        <v>9.2359706522280973</v>
      </c>
      <c r="W619" s="6">
        <f>V619*Index!$H$23</f>
        <v>9.9461302081595715</v>
      </c>
      <c r="Y619" s="8">
        <v>256.72000000000003</v>
      </c>
      <c r="Z619" s="9">
        <f t="shared" si="59"/>
        <v>256.72000000000003</v>
      </c>
      <c r="AA619" s="27"/>
      <c r="AB619" s="43"/>
    </row>
    <row r="620" spans="1:28" x14ac:dyDescent="0.25">
      <c r="A620" s="2" t="s">
        <v>854</v>
      </c>
      <c r="B620" s="2" t="s">
        <v>51</v>
      </c>
      <c r="C620" s="2">
        <v>60</v>
      </c>
      <c r="D620" s="2" t="s">
        <v>60</v>
      </c>
      <c r="E620" s="2" t="s">
        <v>56</v>
      </c>
      <c r="F620" s="2" t="s">
        <v>40</v>
      </c>
      <c r="G620" s="38" t="s">
        <v>1552</v>
      </c>
      <c r="H620" s="29">
        <v>60.449325982848201</v>
      </c>
      <c r="I620" s="29">
        <v>16.421023681641799</v>
      </c>
      <c r="J620" s="29">
        <f t="shared" si="54"/>
        <v>16.566944588215371</v>
      </c>
      <c r="K620" s="8">
        <v>1.38548412822206</v>
      </c>
      <c r="L620" s="32">
        <v>1</v>
      </c>
      <c r="M620" s="28">
        <v>1.0018982729649399</v>
      </c>
      <c r="N620" s="28">
        <v>1</v>
      </c>
      <c r="O620" s="8">
        <v>106.704820491064</v>
      </c>
      <c r="P620" s="9">
        <f t="shared" si="55"/>
        <v>106.7</v>
      </c>
      <c r="Q620" s="6">
        <f t="shared" si="56"/>
        <v>107.14231025507736</v>
      </c>
      <c r="R620" s="6">
        <f t="shared" si="57"/>
        <v>108.80301606403107</v>
      </c>
      <c r="S620" s="13">
        <f>R620*Index!$D$19</f>
        <v>133.68828267869463</v>
      </c>
      <c r="U620" s="8">
        <v>7.63244099902961</v>
      </c>
      <c r="V620" s="6">
        <f t="shared" si="58"/>
        <v>7.7507438345145694</v>
      </c>
      <c r="W620" s="6">
        <f>V620*Index!$H$23</f>
        <v>8.3467033721652903</v>
      </c>
      <c r="Y620" s="8">
        <v>142.03</v>
      </c>
      <c r="Z620" s="9">
        <f t="shared" si="59"/>
        <v>142.03</v>
      </c>
      <c r="AA620" s="27"/>
      <c r="AB620" s="43"/>
    </row>
    <row r="621" spans="1:28" x14ac:dyDescent="0.25">
      <c r="A621" s="2" t="s">
        <v>855</v>
      </c>
      <c r="B621" s="2" t="s">
        <v>51</v>
      </c>
      <c r="C621" s="2">
        <v>60</v>
      </c>
      <c r="D621" s="2" t="s">
        <v>61</v>
      </c>
      <c r="E621" s="2" t="s">
        <v>56</v>
      </c>
      <c r="F621" s="2" t="s">
        <v>40</v>
      </c>
      <c r="G621" s="38" t="s">
        <v>1552</v>
      </c>
      <c r="H621" s="29">
        <v>60.449325982848201</v>
      </c>
      <c r="I621" s="29">
        <v>25.084432051758998</v>
      </c>
      <c r="J621" s="29">
        <f t="shared" si="54"/>
        <v>26.696005421291851</v>
      </c>
      <c r="K621" s="8">
        <v>1.68565834366484</v>
      </c>
      <c r="L621" s="32">
        <v>0</v>
      </c>
      <c r="M621" s="28">
        <v>1.01943797987828</v>
      </c>
      <c r="N621" s="28">
        <v>0.99941476803414298</v>
      </c>
      <c r="O621" s="8">
        <v>146.89725499282633</v>
      </c>
      <c r="P621" s="9">
        <f t="shared" si="55"/>
        <v>146.9</v>
      </c>
      <c r="Q621" s="6">
        <f t="shared" si="56"/>
        <v>147.49953373829692</v>
      </c>
      <c r="R621" s="6">
        <f t="shared" si="57"/>
        <v>149.78577651124053</v>
      </c>
      <c r="S621" s="13">
        <f>R621*Index!$D$19</f>
        <v>184.04456012228496</v>
      </c>
      <c r="U621" s="8">
        <v>8.8704152734972705</v>
      </c>
      <c r="V621" s="6">
        <f t="shared" si="58"/>
        <v>9.0079067102364796</v>
      </c>
      <c r="W621" s="6">
        <f>V621*Index!$H$23</f>
        <v>9.7005302871282559</v>
      </c>
      <c r="Y621" s="8">
        <v>193.75</v>
      </c>
      <c r="Z621" s="9">
        <f t="shared" si="59"/>
        <v>193.75</v>
      </c>
      <c r="AA621" s="27"/>
      <c r="AB621" s="43"/>
    </row>
    <row r="622" spans="1:28" x14ac:dyDescent="0.25">
      <c r="A622" s="2" t="s">
        <v>856</v>
      </c>
      <c r="B622" s="2" t="s">
        <v>51</v>
      </c>
      <c r="C622" s="2">
        <v>60</v>
      </c>
      <c r="D622" s="2" t="s">
        <v>62</v>
      </c>
      <c r="E622" s="2" t="s">
        <v>56</v>
      </c>
      <c r="F622" s="2" t="s">
        <v>40</v>
      </c>
      <c r="G622" s="38" t="s">
        <v>1552</v>
      </c>
      <c r="H622" s="29">
        <v>60.449325982848201</v>
      </c>
      <c r="I622" s="29">
        <v>33.485865936120703</v>
      </c>
      <c r="J622" s="29">
        <f t="shared" si="54"/>
        <v>35.51026858100925</v>
      </c>
      <c r="K622" s="8">
        <v>1.7710778905786499</v>
      </c>
      <c r="L622" s="32">
        <v>0</v>
      </c>
      <c r="M622" s="28">
        <v>1.0301719497783299</v>
      </c>
      <c r="N622" s="28">
        <v>0.99163159790510302</v>
      </c>
      <c r="O622" s="8">
        <v>169.95191632093969</v>
      </c>
      <c r="P622" s="9">
        <f t="shared" si="55"/>
        <v>169.95</v>
      </c>
      <c r="Q622" s="6">
        <f t="shared" si="56"/>
        <v>170.64871917785553</v>
      </c>
      <c r="R622" s="6">
        <f t="shared" si="57"/>
        <v>173.29377432511231</v>
      </c>
      <c r="S622" s="13">
        <f>R622*Index!$D$19</f>
        <v>212.92927279515342</v>
      </c>
      <c r="U622" s="8">
        <v>10.696183790402699</v>
      </c>
      <c r="V622" s="6">
        <f t="shared" si="58"/>
        <v>10.861974639153942</v>
      </c>
      <c r="W622" s="6">
        <f>V622*Index!$H$23</f>
        <v>11.697158657892636</v>
      </c>
      <c r="Y622" s="8">
        <v>224.63</v>
      </c>
      <c r="Z622" s="9">
        <f t="shared" si="59"/>
        <v>224.63</v>
      </c>
      <c r="AA622" s="27"/>
      <c r="AB622" s="43"/>
    </row>
    <row r="623" spans="1:28" x14ac:dyDescent="0.25">
      <c r="A623" s="2" t="s">
        <v>857</v>
      </c>
      <c r="B623" s="2" t="s">
        <v>51</v>
      </c>
      <c r="C623" s="2">
        <v>60</v>
      </c>
      <c r="D623" s="2" t="s">
        <v>63</v>
      </c>
      <c r="E623" s="2" t="s">
        <v>56</v>
      </c>
      <c r="F623" s="2" t="s">
        <v>40</v>
      </c>
      <c r="G623" s="38" t="s">
        <v>1552</v>
      </c>
      <c r="H623" s="29">
        <v>60.449325982848201</v>
      </c>
      <c r="I623" s="29">
        <v>43.451927989335502</v>
      </c>
      <c r="J623" s="29">
        <f t="shared" si="54"/>
        <v>48.592844162776764</v>
      </c>
      <c r="K623" s="8">
        <v>1.71522300535737</v>
      </c>
      <c r="L623" s="32">
        <v>0</v>
      </c>
      <c r="M623" s="28">
        <v>1.05030031896777</v>
      </c>
      <c r="N623" s="28">
        <v>0.99921788708875903</v>
      </c>
      <c r="O623" s="8">
        <v>187.03163878786816</v>
      </c>
      <c r="P623" s="9">
        <f t="shared" si="55"/>
        <v>187.03</v>
      </c>
      <c r="Q623" s="6">
        <f t="shared" si="56"/>
        <v>187.79846850689842</v>
      </c>
      <c r="R623" s="6">
        <f t="shared" si="57"/>
        <v>190.70934476875536</v>
      </c>
      <c r="S623" s="13">
        <f>R623*Index!$D$19</f>
        <v>234.32810702517403</v>
      </c>
      <c r="U623" s="8">
        <v>7.40026821537933</v>
      </c>
      <c r="V623" s="6">
        <f t="shared" si="58"/>
        <v>7.5149723727177102</v>
      </c>
      <c r="W623" s="6">
        <f>V623*Index!$H$23</f>
        <v>8.0928032953137077</v>
      </c>
      <c r="Y623" s="8">
        <v>242.42</v>
      </c>
      <c r="Z623" s="9">
        <f t="shared" si="59"/>
        <v>242.42</v>
      </c>
      <c r="AA623" s="27"/>
      <c r="AB623" s="43"/>
    </row>
    <row r="624" spans="1:28" x14ac:dyDescent="0.25">
      <c r="A624" s="2" t="s">
        <v>858</v>
      </c>
      <c r="B624" s="2" t="s">
        <v>51</v>
      </c>
      <c r="C624" s="2">
        <v>60</v>
      </c>
      <c r="D624" s="2" t="s">
        <v>1558</v>
      </c>
      <c r="E624" s="2" t="s">
        <v>56</v>
      </c>
      <c r="F624" s="2" t="s">
        <v>40</v>
      </c>
      <c r="G624" s="38" t="s">
        <v>1552</v>
      </c>
      <c r="H624" s="29">
        <v>60.449325982848201</v>
      </c>
      <c r="I624" s="29">
        <v>53.5128505365767</v>
      </c>
      <c r="J624" s="29">
        <f t="shared" si="54"/>
        <v>54.866476154675574</v>
      </c>
      <c r="K624" s="8">
        <v>1.7353047471854199</v>
      </c>
      <c r="L624" s="32">
        <v>0</v>
      </c>
      <c r="M624" s="28">
        <v>1.0201453746065401</v>
      </c>
      <c r="N624" s="28">
        <v>0.99189573859743696</v>
      </c>
      <c r="O624" s="8">
        <v>200.10805887474001</v>
      </c>
      <c r="P624" s="9">
        <f t="shared" si="55"/>
        <v>200.11</v>
      </c>
      <c r="Q624" s="6">
        <f t="shared" si="56"/>
        <v>200.92850191612644</v>
      </c>
      <c r="R624" s="6">
        <f t="shared" si="57"/>
        <v>204.04289369582642</v>
      </c>
      <c r="S624" s="13">
        <f>R624*Index!$D$19</f>
        <v>250.71128575087636</v>
      </c>
      <c r="U624" s="8">
        <v>9.9662335527266404</v>
      </c>
      <c r="V624" s="6">
        <f t="shared" si="58"/>
        <v>10.120710172793904</v>
      </c>
      <c r="W624" s="6">
        <f>V624*Index!$H$23</f>
        <v>10.898897903423885</v>
      </c>
      <c r="Y624" s="8">
        <v>261.61</v>
      </c>
      <c r="Z624" s="9">
        <f t="shared" si="59"/>
        <v>261.61</v>
      </c>
      <c r="AA624" s="27"/>
      <c r="AB624" s="43"/>
    </row>
    <row r="625" spans="1:28" x14ac:dyDescent="0.25">
      <c r="A625" s="2" t="s">
        <v>859</v>
      </c>
      <c r="B625" s="2" t="s">
        <v>51</v>
      </c>
      <c r="C625" s="2">
        <v>60</v>
      </c>
      <c r="D625" s="2" t="s">
        <v>1559</v>
      </c>
      <c r="E625" s="2" t="s">
        <v>56</v>
      </c>
      <c r="F625" s="2" t="s">
        <v>218</v>
      </c>
      <c r="G625" s="38" t="s">
        <v>1552</v>
      </c>
      <c r="H625" s="29">
        <v>60.449325982848201</v>
      </c>
      <c r="I625" s="29">
        <v>65.501661788997595</v>
      </c>
      <c r="J625" s="29">
        <f t="shared" si="54"/>
        <v>63.268357040911418</v>
      </c>
      <c r="K625" s="8">
        <v>2.1206243827464801</v>
      </c>
      <c r="L625" s="32">
        <v>0</v>
      </c>
      <c r="M625" s="28">
        <v>1.0024907725524199</v>
      </c>
      <c r="N625" s="28">
        <v>0.97982793330080797</v>
      </c>
      <c r="O625" s="8">
        <v>262.35873519708457</v>
      </c>
      <c r="P625" s="9">
        <f t="shared" si="55"/>
        <v>262.36</v>
      </c>
      <c r="Q625" s="6">
        <f t="shared" si="56"/>
        <v>263.43440601139264</v>
      </c>
      <c r="R625" s="6">
        <f t="shared" si="57"/>
        <v>267.51763930456923</v>
      </c>
      <c r="S625" s="13">
        <f>R625*Index!$D$19</f>
        <v>328.70388228796031</v>
      </c>
      <c r="U625" s="8">
        <v>12.7536403845408</v>
      </c>
      <c r="V625" s="6">
        <f t="shared" si="58"/>
        <v>12.951321810501183</v>
      </c>
      <c r="W625" s="6">
        <f>V625*Index!$H$23</f>
        <v>13.947157039086749</v>
      </c>
      <c r="Y625" s="8">
        <v>342.65</v>
      </c>
      <c r="Z625" s="9">
        <f t="shared" si="59"/>
        <v>342.65</v>
      </c>
      <c r="AA625" s="27"/>
      <c r="AB625" s="43"/>
    </row>
    <row r="626" spans="1:28" x14ac:dyDescent="0.25">
      <c r="A626" s="2" t="s">
        <v>860</v>
      </c>
      <c r="B626" s="2" t="s">
        <v>51</v>
      </c>
      <c r="C626" s="2">
        <v>60</v>
      </c>
      <c r="D626" s="2" t="s">
        <v>1550</v>
      </c>
      <c r="E626" s="2" t="s">
        <v>56</v>
      </c>
      <c r="F626" s="2" t="s">
        <v>218</v>
      </c>
      <c r="G626" s="38" t="s">
        <v>1552</v>
      </c>
      <c r="H626" s="29">
        <v>60.449325982848201</v>
      </c>
      <c r="I626" s="29">
        <v>53.9787630511562</v>
      </c>
      <c r="J626" s="29">
        <f t="shared" si="54"/>
        <v>49.50744969740061</v>
      </c>
      <c r="K626" s="8">
        <v>2.1009570833217301</v>
      </c>
      <c r="L626" s="32">
        <v>0</v>
      </c>
      <c r="M626" s="28">
        <v>0.96803351909648205</v>
      </c>
      <c r="N626" s="28">
        <v>0.992656419849267</v>
      </c>
      <c r="O626" s="8">
        <v>231.01446672463791</v>
      </c>
      <c r="P626" s="9">
        <f t="shared" si="55"/>
        <v>231.01</v>
      </c>
      <c r="Q626" s="6">
        <f t="shared" si="56"/>
        <v>231.96162603820892</v>
      </c>
      <c r="R626" s="6">
        <f t="shared" si="57"/>
        <v>235.55703124180118</v>
      </c>
      <c r="S626" s="13">
        <f>R626*Index!$D$19</f>
        <v>289.43329071939786</v>
      </c>
      <c r="U626" s="8">
        <v>11.5554071454437</v>
      </c>
      <c r="V626" s="6">
        <f t="shared" si="58"/>
        <v>11.734515956198079</v>
      </c>
      <c r="W626" s="6">
        <f>V626*Index!$H$23</f>
        <v>12.63679022214262</v>
      </c>
      <c r="Y626" s="8">
        <v>302.07</v>
      </c>
      <c r="Z626" s="9">
        <f t="shared" si="59"/>
        <v>302.07</v>
      </c>
      <c r="AA626" s="27"/>
      <c r="AB626" s="43"/>
    </row>
    <row r="627" spans="1:28" x14ac:dyDescent="0.25">
      <c r="A627" s="2" t="s">
        <v>861</v>
      </c>
      <c r="B627" s="2" t="s">
        <v>51</v>
      </c>
      <c r="C627" s="2">
        <v>60</v>
      </c>
      <c r="D627" s="2" t="s">
        <v>225</v>
      </c>
      <c r="E627" s="2" t="s">
        <v>56</v>
      </c>
      <c r="F627" s="2" t="s">
        <v>40</v>
      </c>
      <c r="G627" s="38" t="s">
        <v>1552</v>
      </c>
      <c r="H627" s="29">
        <v>60.449325982848201</v>
      </c>
      <c r="I627" s="29">
        <v>39.1853819234382</v>
      </c>
      <c r="J627" s="29">
        <f t="shared" si="54"/>
        <v>42.345146672430651</v>
      </c>
      <c r="K627" s="8">
        <v>2.01896144887893</v>
      </c>
      <c r="L627" s="32">
        <v>1</v>
      </c>
      <c r="M627" s="28">
        <v>1.0379803665818901</v>
      </c>
      <c r="N627" s="28">
        <v>0.993962436664384</v>
      </c>
      <c r="O627" s="8">
        <v>207.53807744884674</v>
      </c>
      <c r="P627" s="9">
        <f t="shared" si="55"/>
        <v>207.54</v>
      </c>
      <c r="Q627" s="6">
        <f t="shared" si="56"/>
        <v>208.388983566387</v>
      </c>
      <c r="R627" s="6">
        <f t="shared" si="57"/>
        <v>211.61901281166601</v>
      </c>
      <c r="S627" s="13">
        <f>R627*Index!$D$19</f>
        <v>260.02020374419527</v>
      </c>
      <c r="U627" s="8">
        <v>9.0045150390748407</v>
      </c>
      <c r="V627" s="6">
        <f t="shared" si="58"/>
        <v>9.1440850221805015</v>
      </c>
      <c r="W627" s="6">
        <f>V627*Index!$H$23</f>
        <v>9.8471794345890977</v>
      </c>
      <c r="Y627" s="8">
        <v>269.87</v>
      </c>
      <c r="Z627" s="9">
        <f t="shared" si="59"/>
        <v>269.87</v>
      </c>
      <c r="AA627" s="27"/>
      <c r="AB627" s="43"/>
    </row>
    <row r="628" spans="1:28" x14ac:dyDescent="0.25">
      <c r="A628" s="2" t="s">
        <v>862</v>
      </c>
      <c r="B628" s="2" t="s">
        <v>51</v>
      </c>
      <c r="C628" s="2">
        <v>60</v>
      </c>
      <c r="D628" s="2" t="s">
        <v>60</v>
      </c>
      <c r="E628" s="2" t="s">
        <v>57</v>
      </c>
      <c r="F628" s="2" t="s">
        <v>40</v>
      </c>
      <c r="G628" s="38" t="s">
        <v>1552</v>
      </c>
      <c r="H628" s="29">
        <v>60.449325982848201</v>
      </c>
      <c r="I628" s="29">
        <v>16.9595880737388</v>
      </c>
      <c r="J628" s="29">
        <f t="shared" si="54"/>
        <v>17.101144617096658</v>
      </c>
      <c r="K628" s="8">
        <v>1.48291849520289</v>
      </c>
      <c r="L628" s="32">
        <v>0</v>
      </c>
      <c r="M628" s="28">
        <v>1.0018982729649399</v>
      </c>
      <c r="N628" s="28">
        <v>0.99993054418288596</v>
      </c>
      <c r="O628" s="8">
        <v>115.00102716434515</v>
      </c>
      <c r="P628" s="9">
        <f t="shared" si="55"/>
        <v>115</v>
      </c>
      <c r="Q628" s="6">
        <f t="shared" si="56"/>
        <v>115.47253137571896</v>
      </c>
      <c r="R628" s="6">
        <f t="shared" si="57"/>
        <v>117.26235561204261</v>
      </c>
      <c r="S628" s="13">
        <f>R628*Index!$D$19</f>
        <v>144.08242998895008</v>
      </c>
      <c r="U628" s="8">
        <v>7.6976141401145997</v>
      </c>
      <c r="V628" s="6">
        <f t="shared" si="58"/>
        <v>7.8169271592863767</v>
      </c>
      <c r="W628" s="6">
        <f>V628*Index!$H$23</f>
        <v>8.4179755741433802</v>
      </c>
      <c r="Y628" s="8">
        <v>152.5</v>
      </c>
      <c r="Z628" s="9">
        <f t="shared" si="59"/>
        <v>152.5</v>
      </c>
      <c r="AA628" s="27"/>
      <c r="AB628" s="43"/>
    </row>
    <row r="629" spans="1:28" x14ac:dyDescent="0.25">
      <c r="A629" s="2" t="s">
        <v>863</v>
      </c>
      <c r="B629" s="2" t="s">
        <v>51</v>
      </c>
      <c r="C629" s="2">
        <v>60</v>
      </c>
      <c r="D629" s="2" t="s">
        <v>61</v>
      </c>
      <c r="E629" s="2" t="s">
        <v>57</v>
      </c>
      <c r="F629" s="2" t="s">
        <v>40</v>
      </c>
      <c r="G629" s="38" t="s">
        <v>1552</v>
      </c>
      <c r="H629" s="29">
        <v>60.449325982848201</v>
      </c>
      <c r="I629" s="29">
        <v>25.844338757776399</v>
      </c>
      <c r="J629" s="29">
        <f t="shared" si="54"/>
        <v>27.384160604500359</v>
      </c>
      <c r="K629" s="8">
        <v>1.7720697395993601</v>
      </c>
      <c r="L629" s="32">
        <v>0</v>
      </c>
      <c r="M629" s="28">
        <v>1.01943797987828</v>
      </c>
      <c r="N629" s="28">
        <v>0.99843638686907399</v>
      </c>
      <c r="O629" s="8">
        <v>155.64706370494713</v>
      </c>
      <c r="P629" s="9">
        <f t="shared" si="55"/>
        <v>155.65</v>
      </c>
      <c r="Q629" s="6">
        <f t="shared" si="56"/>
        <v>156.28521666613742</v>
      </c>
      <c r="R629" s="6">
        <f t="shared" si="57"/>
        <v>158.70763752446257</v>
      </c>
      <c r="S629" s="13">
        <f>R629*Index!$D$19</f>
        <v>195.00701613043199</v>
      </c>
      <c r="U629" s="8">
        <v>8.3986737945356893</v>
      </c>
      <c r="V629" s="6">
        <f t="shared" si="58"/>
        <v>8.5288532383509938</v>
      </c>
      <c r="W629" s="6">
        <f>V629*Index!$H$23</f>
        <v>9.1846420943810738</v>
      </c>
      <c r="Y629" s="8">
        <v>204.19</v>
      </c>
      <c r="Z629" s="9">
        <f t="shared" si="59"/>
        <v>204.19</v>
      </c>
      <c r="AA629" s="27"/>
      <c r="AB629" s="43"/>
    </row>
    <row r="630" spans="1:28" x14ac:dyDescent="0.25">
      <c r="A630" s="2" t="s">
        <v>864</v>
      </c>
      <c r="B630" s="2" t="s">
        <v>51</v>
      </c>
      <c r="C630" s="2">
        <v>60</v>
      </c>
      <c r="D630" s="2" t="s">
        <v>62</v>
      </c>
      <c r="E630" s="2" t="s">
        <v>57</v>
      </c>
      <c r="F630" s="2" t="s">
        <v>40</v>
      </c>
      <c r="G630" s="38" t="s">
        <v>1552</v>
      </c>
      <c r="H630" s="29">
        <v>60.449325982848201</v>
      </c>
      <c r="I630" s="29">
        <v>34.405211970550098</v>
      </c>
      <c r="J630" s="29">
        <f t="shared" si="54"/>
        <v>34.645676642945325</v>
      </c>
      <c r="K630" s="8">
        <v>1.8389836004909701</v>
      </c>
      <c r="L630" s="32">
        <v>0</v>
      </c>
      <c r="M630" s="28">
        <v>1.0301719497783299</v>
      </c>
      <c r="N630" s="28">
        <v>0.97317257470399998</v>
      </c>
      <c r="O630" s="8">
        <v>174.87815031748067</v>
      </c>
      <c r="P630" s="9">
        <f t="shared" si="55"/>
        <v>174.88</v>
      </c>
      <c r="Q630" s="6">
        <f t="shared" si="56"/>
        <v>175.59515073378233</v>
      </c>
      <c r="R630" s="6">
        <f t="shared" si="57"/>
        <v>178.31687557015596</v>
      </c>
      <c r="S630" s="13">
        <f>R630*Index!$D$19</f>
        <v>219.10125040628785</v>
      </c>
      <c r="U630" s="8">
        <v>8.7248561498450101</v>
      </c>
      <c r="V630" s="6">
        <f t="shared" si="58"/>
        <v>8.860091420167608</v>
      </c>
      <c r="W630" s="6">
        <f>V630*Index!$H$23</f>
        <v>9.5413493870214321</v>
      </c>
      <c r="Y630" s="8">
        <v>228.64</v>
      </c>
      <c r="Z630" s="9">
        <f t="shared" si="59"/>
        <v>228.64</v>
      </c>
      <c r="AA630" s="27"/>
      <c r="AB630" s="43"/>
    </row>
    <row r="631" spans="1:28" x14ac:dyDescent="0.25">
      <c r="A631" s="2" t="s">
        <v>865</v>
      </c>
      <c r="B631" s="2" t="s">
        <v>51</v>
      </c>
      <c r="C631" s="2">
        <v>60</v>
      </c>
      <c r="D631" s="2" t="s">
        <v>63</v>
      </c>
      <c r="E631" s="2" t="s">
        <v>57</v>
      </c>
      <c r="F631" s="2" t="s">
        <v>40</v>
      </c>
      <c r="G631" s="38" t="s">
        <v>1552</v>
      </c>
      <c r="H631" s="29">
        <v>60.449325982848201</v>
      </c>
      <c r="I631" s="29">
        <v>44.550042462371103</v>
      </c>
      <c r="J631" s="29">
        <f t="shared" si="54"/>
        <v>48.924779110946993</v>
      </c>
      <c r="K631" s="8">
        <v>1.8344606200168601</v>
      </c>
      <c r="L631" s="32">
        <v>0</v>
      </c>
      <c r="M631" s="28">
        <v>1.05030031896777</v>
      </c>
      <c r="N631" s="28">
        <v>0.99177767572707798</v>
      </c>
      <c r="O631" s="8">
        <v>200.64248864415157</v>
      </c>
      <c r="P631" s="9">
        <f t="shared" si="55"/>
        <v>200.64</v>
      </c>
      <c r="Q631" s="6">
        <f t="shared" si="56"/>
        <v>201.4651228475926</v>
      </c>
      <c r="R631" s="6">
        <f t="shared" si="57"/>
        <v>204.5878322517303</v>
      </c>
      <c r="S631" s="13">
        <f>R631*Index!$D$19</f>
        <v>251.38086185583768</v>
      </c>
      <c r="U631" s="8">
        <v>8.2670410848228606</v>
      </c>
      <c r="V631" s="6">
        <f t="shared" si="58"/>
        <v>8.3951802216376148</v>
      </c>
      <c r="W631" s="6">
        <f>V631*Index!$H$23</f>
        <v>9.040690875866968</v>
      </c>
      <c r="Y631" s="8">
        <v>260.42</v>
      </c>
      <c r="Z631" s="9">
        <f t="shared" si="59"/>
        <v>260.42</v>
      </c>
      <c r="AA631" s="27"/>
      <c r="AB631" s="43"/>
    </row>
    <row r="632" spans="1:28" x14ac:dyDescent="0.25">
      <c r="A632" s="2" t="s">
        <v>866</v>
      </c>
      <c r="B632" s="2" t="s">
        <v>51</v>
      </c>
      <c r="C632" s="2">
        <v>60</v>
      </c>
      <c r="D632" s="2" t="s">
        <v>1558</v>
      </c>
      <c r="E632" s="2" t="s">
        <v>57</v>
      </c>
      <c r="F632" s="2" t="s">
        <v>40</v>
      </c>
      <c r="G632" s="38" t="s">
        <v>1552</v>
      </c>
      <c r="H632" s="29">
        <v>60.449325982848201</v>
      </c>
      <c r="I632" s="29">
        <v>54.7240726678003</v>
      </c>
      <c r="J632" s="29">
        <f t="shared" si="54"/>
        <v>48.650884003971335</v>
      </c>
      <c r="K632" s="8">
        <v>1.85145447937592</v>
      </c>
      <c r="L632" s="32">
        <v>0</v>
      </c>
      <c r="M632" s="28">
        <v>1.0201453746065401</v>
      </c>
      <c r="N632" s="28">
        <v>0.92856292413944796</v>
      </c>
      <c r="O632" s="8">
        <v>201.99407248095102</v>
      </c>
      <c r="P632" s="9">
        <f t="shared" si="55"/>
        <v>201.99</v>
      </c>
      <c r="Q632" s="6">
        <f t="shared" si="56"/>
        <v>202.82224817812292</v>
      </c>
      <c r="R632" s="6">
        <f t="shared" si="57"/>
        <v>205.96599302488383</v>
      </c>
      <c r="S632" s="13">
        <f>R632*Index!$D$19</f>
        <v>253.07423354426228</v>
      </c>
      <c r="U632" s="8">
        <v>9.26158657725205</v>
      </c>
      <c r="V632" s="6">
        <f t="shared" si="58"/>
        <v>9.4051411691994566</v>
      </c>
      <c r="W632" s="6">
        <f>V632*Index!$H$23</f>
        <v>10.128308351912432</v>
      </c>
      <c r="Y632" s="8">
        <v>263.2</v>
      </c>
      <c r="Z632" s="9">
        <f t="shared" si="59"/>
        <v>263.2</v>
      </c>
      <c r="AA632" s="27"/>
      <c r="AB632" s="43"/>
    </row>
    <row r="633" spans="1:28" x14ac:dyDescent="0.25">
      <c r="A633" s="2" t="s">
        <v>867</v>
      </c>
      <c r="B633" s="2" t="s">
        <v>51</v>
      </c>
      <c r="C633" s="2">
        <v>60</v>
      </c>
      <c r="D633" s="2" t="s">
        <v>1559</v>
      </c>
      <c r="E633" s="2" t="s">
        <v>57</v>
      </c>
      <c r="F633" s="2" t="s">
        <v>218</v>
      </c>
      <c r="G633" s="38" t="s">
        <v>1552</v>
      </c>
      <c r="H633" s="29">
        <v>60.449325982848201</v>
      </c>
      <c r="I633" s="29">
        <v>67.489922822029698</v>
      </c>
      <c r="J633" s="29">
        <f t="shared" si="54"/>
        <v>64.812949860500993</v>
      </c>
      <c r="K633" s="8">
        <v>1.8569099782944101</v>
      </c>
      <c r="L633" s="32">
        <v>0</v>
      </c>
      <c r="M633" s="28">
        <v>1.0024907725524199</v>
      </c>
      <c r="N633" s="28">
        <v>0.97664362079538503</v>
      </c>
      <c r="O633" s="8">
        <v>232.60076991738129</v>
      </c>
      <c r="P633" s="9">
        <f t="shared" si="55"/>
        <v>232.6</v>
      </c>
      <c r="Q633" s="6">
        <f t="shared" si="56"/>
        <v>233.55443307404255</v>
      </c>
      <c r="R633" s="6">
        <f t="shared" si="57"/>
        <v>237.17452678669022</v>
      </c>
      <c r="S633" s="13">
        <f>R633*Index!$D$19</f>
        <v>291.42073747831307</v>
      </c>
      <c r="U633" s="8">
        <v>10.2100095945235</v>
      </c>
      <c r="V633" s="6">
        <f t="shared" si="58"/>
        <v>10.368264743238615</v>
      </c>
      <c r="W633" s="6">
        <f>V633*Index!$H$23</f>
        <v>11.165487099511695</v>
      </c>
      <c r="Y633" s="8">
        <v>302.58999999999997</v>
      </c>
      <c r="Z633" s="9">
        <f t="shared" si="59"/>
        <v>302.58999999999997</v>
      </c>
      <c r="AA633" s="27"/>
      <c r="AB633" s="43"/>
    </row>
    <row r="634" spans="1:28" x14ac:dyDescent="0.25">
      <c r="A634" s="2" t="s">
        <v>868</v>
      </c>
      <c r="B634" s="2" t="s">
        <v>51</v>
      </c>
      <c r="C634" s="2">
        <v>60</v>
      </c>
      <c r="D634" s="2" t="s">
        <v>1550</v>
      </c>
      <c r="E634" s="2" t="s">
        <v>57</v>
      </c>
      <c r="F634" s="2" t="s">
        <v>218</v>
      </c>
      <c r="G634" s="38" t="s">
        <v>1552</v>
      </c>
      <c r="H634" s="29">
        <v>60.449325982848201</v>
      </c>
      <c r="I634" s="29">
        <v>55.5642940099968</v>
      </c>
      <c r="J634" s="29">
        <f t="shared" si="54"/>
        <v>48.147664621118643</v>
      </c>
      <c r="K634" s="8">
        <v>1.7611774327483201</v>
      </c>
      <c r="L634" s="32">
        <v>0</v>
      </c>
      <c r="M634" s="28">
        <v>0.96803351909648205</v>
      </c>
      <c r="N634" s="28">
        <v>0.96698205942474402</v>
      </c>
      <c r="O634" s="8">
        <v>191.25856911608784</v>
      </c>
      <c r="P634" s="9">
        <f t="shared" si="55"/>
        <v>191.26</v>
      </c>
      <c r="Q634" s="6">
        <f t="shared" si="56"/>
        <v>192.0427292494638</v>
      </c>
      <c r="R634" s="6">
        <f t="shared" si="57"/>
        <v>195.01939155283051</v>
      </c>
      <c r="S634" s="13">
        <f>R634*Index!$D$19</f>
        <v>239.62394140249259</v>
      </c>
      <c r="U634" s="8">
        <v>10.131780407288399</v>
      </c>
      <c r="V634" s="6">
        <f t="shared" si="58"/>
        <v>10.288823003601371</v>
      </c>
      <c r="W634" s="6">
        <f>V634*Index!$H$23</f>
        <v>11.079937034862656</v>
      </c>
      <c r="Y634" s="8">
        <v>250.7</v>
      </c>
      <c r="Z634" s="9">
        <f t="shared" si="59"/>
        <v>250.7</v>
      </c>
      <c r="AA634" s="27"/>
      <c r="AB634" s="43"/>
    </row>
    <row r="635" spans="1:28" x14ac:dyDescent="0.25">
      <c r="A635" s="2" t="s">
        <v>869</v>
      </c>
      <c r="B635" s="2" t="s">
        <v>51</v>
      </c>
      <c r="C635" s="2">
        <v>60</v>
      </c>
      <c r="D635" s="2" t="s">
        <v>225</v>
      </c>
      <c r="E635" s="2" t="s">
        <v>57</v>
      </c>
      <c r="F635" s="2" t="s">
        <v>40</v>
      </c>
      <c r="G635" s="38" t="s">
        <v>1552</v>
      </c>
      <c r="H635" s="29">
        <v>60.449325982848201</v>
      </c>
      <c r="I635" s="29">
        <v>40.573802618579698</v>
      </c>
      <c r="J635" s="29">
        <f t="shared" si="54"/>
        <v>37.733961477257004</v>
      </c>
      <c r="K635" s="8">
        <v>2.0746636389816202</v>
      </c>
      <c r="L635" s="32">
        <v>1</v>
      </c>
      <c r="M635" s="28">
        <v>1.0379803665818901</v>
      </c>
      <c r="N635" s="28">
        <v>0.93632714984787502</v>
      </c>
      <c r="O635" s="8">
        <v>203.69729644916006</v>
      </c>
      <c r="P635" s="9">
        <f t="shared" si="55"/>
        <v>203.7</v>
      </c>
      <c r="Q635" s="6">
        <f t="shared" si="56"/>
        <v>204.53245536460162</v>
      </c>
      <c r="R635" s="6">
        <f t="shared" si="57"/>
        <v>207.70270842275295</v>
      </c>
      <c r="S635" s="13">
        <f>R635*Index!$D$19</f>
        <v>255.20816794646791</v>
      </c>
      <c r="U635" s="8">
        <v>10.076536276618601</v>
      </c>
      <c r="V635" s="6">
        <f t="shared" si="58"/>
        <v>10.23272258890619</v>
      </c>
      <c r="W635" s="6">
        <f>V635*Index!$H$23</f>
        <v>11.019523024218804</v>
      </c>
      <c r="Y635" s="8">
        <v>266.23</v>
      </c>
      <c r="Z635" s="9">
        <f t="shared" si="59"/>
        <v>266.23</v>
      </c>
      <c r="AA635" s="27"/>
      <c r="AB635" s="43"/>
    </row>
    <row r="636" spans="1:28" x14ac:dyDescent="0.25">
      <c r="A636" s="2" t="s">
        <v>870</v>
      </c>
      <c r="B636" s="2" t="s">
        <v>51</v>
      </c>
      <c r="C636" s="2">
        <v>60</v>
      </c>
      <c r="D636" s="2" t="s">
        <v>60</v>
      </c>
      <c r="E636" s="2" t="s">
        <v>58</v>
      </c>
      <c r="F636" s="2" t="s">
        <v>40</v>
      </c>
      <c r="G636" s="38" t="s">
        <v>1552</v>
      </c>
      <c r="H636" s="29">
        <v>60.449325982848201</v>
      </c>
      <c r="I636" s="29">
        <v>15.840122422836499</v>
      </c>
      <c r="J636" s="29">
        <f t="shared" si="54"/>
        <v>15.922915991033868</v>
      </c>
      <c r="K636" s="8">
        <v>1.75144670638897</v>
      </c>
      <c r="L636" s="32">
        <v>0</v>
      </c>
      <c r="M636" s="28">
        <v>1.0018982729649399</v>
      </c>
      <c r="N636" s="28">
        <v>0.99918852326348095</v>
      </c>
      <c r="O636" s="8">
        <v>133.76191166469633</v>
      </c>
      <c r="P636" s="9">
        <f t="shared" si="55"/>
        <v>133.76</v>
      </c>
      <c r="Q636" s="6">
        <f t="shared" si="56"/>
        <v>134.31033550252158</v>
      </c>
      <c r="R636" s="6">
        <f t="shared" si="57"/>
        <v>136.39214570281067</v>
      </c>
      <c r="S636" s="13">
        <f>R636*Index!$D$19</f>
        <v>167.58755767524173</v>
      </c>
      <c r="U636" s="8">
        <v>7.9687161923989098</v>
      </c>
      <c r="V636" s="6">
        <f t="shared" si="58"/>
        <v>8.0922312933810936</v>
      </c>
      <c r="W636" s="6">
        <f>V636*Index!$H$23</f>
        <v>8.7144480151737227</v>
      </c>
      <c r="Y636" s="8">
        <v>176.3</v>
      </c>
      <c r="Z636" s="9">
        <f t="shared" si="59"/>
        <v>176.3</v>
      </c>
      <c r="AA636" s="27"/>
      <c r="AB636" s="43"/>
    </row>
    <row r="637" spans="1:28" x14ac:dyDescent="0.25">
      <c r="A637" s="2" t="s">
        <v>871</v>
      </c>
      <c r="B637" s="2" t="s">
        <v>51</v>
      </c>
      <c r="C637" s="2">
        <v>60</v>
      </c>
      <c r="D637" s="2" t="s">
        <v>61</v>
      </c>
      <c r="E637" s="2" t="s">
        <v>58</v>
      </c>
      <c r="F637" s="2" t="s">
        <v>40</v>
      </c>
      <c r="G637" s="38" t="s">
        <v>1552</v>
      </c>
      <c r="H637" s="29">
        <v>60.449325982848201</v>
      </c>
      <c r="I637" s="29">
        <v>24.0575130246215</v>
      </c>
      <c r="J637" s="29">
        <f t="shared" si="54"/>
        <v>25.210911744790032</v>
      </c>
      <c r="K637" s="8">
        <v>2.0578318235603001</v>
      </c>
      <c r="L637" s="32">
        <v>0</v>
      </c>
      <c r="M637" s="28">
        <v>1.01943797987828</v>
      </c>
      <c r="N637" s="28">
        <v>0.99432099289545495</v>
      </c>
      <c r="O637" s="8">
        <v>176.27436320967422</v>
      </c>
      <c r="P637" s="9">
        <f t="shared" si="55"/>
        <v>176.27</v>
      </c>
      <c r="Q637" s="6">
        <f t="shared" si="56"/>
        <v>176.99708809883387</v>
      </c>
      <c r="R637" s="6">
        <f t="shared" si="57"/>
        <v>179.7405429643658</v>
      </c>
      <c r="S637" s="13">
        <f>R637*Index!$D$19</f>
        <v>220.85053692354356</v>
      </c>
      <c r="U637" s="8">
        <v>8.2199841433194596</v>
      </c>
      <c r="V637" s="6">
        <f t="shared" si="58"/>
        <v>8.3473938975409112</v>
      </c>
      <c r="W637" s="6">
        <f>V637*Index!$H$23</f>
        <v>8.9892302314440169</v>
      </c>
      <c r="Y637" s="8">
        <v>229.84</v>
      </c>
      <c r="Z637" s="9">
        <f t="shared" si="59"/>
        <v>229.84</v>
      </c>
      <c r="AA637" s="27"/>
      <c r="AB637" s="43"/>
    </row>
    <row r="638" spans="1:28" x14ac:dyDescent="0.25">
      <c r="A638" s="2" t="s">
        <v>872</v>
      </c>
      <c r="B638" s="2" t="s">
        <v>51</v>
      </c>
      <c r="C638" s="2">
        <v>60</v>
      </c>
      <c r="D638" s="2" t="s">
        <v>62</v>
      </c>
      <c r="E638" s="2" t="s">
        <v>58</v>
      </c>
      <c r="F638" s="2" t="s">
        <v>40</v>
      </c>
      <c r="G638" s="38" t="s">
        <v>1552</v>
      </c>
      <c r="H638" s="29">
        <v>60.449325982848201</v>
      </c>
      <c r="I638" s="29">
        <v>31.905229661832202</v>
      </c>
      <c r="J638" s="29">
        <f t="shared" si="54"/>
        <v>30.825389917055084</v>
      </c>
      <c r="K638" s="8">
        <v>2.0629829288416199</v>
      </c>
      <c r="L638" s="32">
        <v>0</v>
      </c>
      <c r="M638" s="28">
        <v>1.0301719497783299</v>
      </c>
      <c r="N638" s="28">
        <v>0.95936185443977395</v>
      </c>
      <c r="O638" s="8">
        <v>188.29818073636997</v>
      </c>
      <c r="P638" s="9">
        <f t="shared" si="55"/>
        <v>188.3</v>
      </c>
      <c r="Q638" s="6">
        <f t="shared" si="56"/>
        <v>189.07020327738908</v>
      </c>
      <c r="R638" s="6">
        <f t="shared" si="57"/>
        <v>192.00079142818862</v>
      </c>
      <c r="S638" s="13">
        <f>R638*Index!$D$19</f>
        <v>235.91493147468344</v>
      </c>
      <c r="U638" s="8">
        <v>8.5265230843507798</v>
      </c>
      <c r="V638" s="6">
        <f t="shared" si="58"/>
        <v>8.6586841921582174</v>
      </c>
      <c r="W638" s="6">
        <f>V638*Index!$H$23</f>
        <v>9.3244558313708819</v>
      </c>
      <c r="Y638" s="8">
        <v>245.24</v>
      </c>
      <c r="Z638" s="9">
        <f t="shared" si="59"/>
        <v>245.24</v>
      </c>
      <c r="AA638" s="27"/>
      <c r="AB638" s="43"/>
    </row>
    <row r="639" spans="1:28" x14ac:dyDescent="0.25">
      <c r="A639" s="2" t="s">
        <v>873</v>
      </c>
      <c r="B639" s="2" t="s">
        <v>51</v>
      </c>
      <c r="C639" s="2">
        <v>60</v>
      </c>
      <c r="D639" s="2" t="s">
        <v>63</v>
      </c>
      <c r="E639" s="2" t="s">
        <v>58</v>
      </c>
      <c r="F639" s="2" t="s">
        <v>40</v>
      </c>
      <c r="G639" s="38" t="s">
        <v>1552</v>
      </c>
      <c r="H639" s="29">
        <v>60.449325982848201</v>
      </c>
      <c r="I639" s="29">
        <v>41.192984110079301</v>
      </c>
      <c r="J639" s="29">
        <f t="shared" si="54"/>
        <v>45.414751777904108</v>
      </c>
      <c r="K639" s="8">
        <v>1.99640340970764</v>
      </c>
      <c r="L639" s="32">
        <v>0</v>
      </c>
      <c r="M639" s="28">
        <v>1.05030031896777</v>
      </c>
      <c r="N639" s="28">
        <v>0.99165497295876903</v>
      </c>
      <c r="O639" s="8">
        <v>211.34740580712054</v>
      </c>
      <c r="P639" s="9">
        <f t="shared" si="55"/>
        <v>211.35</v>
      </c>
      <c r="Q639" s="6">
        <f t="shared" si="56"/>
        <v>212.21393017092973</v>
      </c>
      <c r="R639" s="6">
        <f t="shared" si="57"/>
        <v>215.50324608857915</v>
      </c>
      <c r="S639" s="13">
        <f>R639*Index!$D$19</f>
        <v>264.79283317211809</v>
      </c>
      <c r="U639" s="8">
        <v>8.0781394382632605</v>
      </c>
      <c r="V639" s="6">
        <f t="shared" si="58"/>
        <v>8.2033505995563409</v>
      </c>
      <c r="W639" s="6">
        <f>V639*Index!$H$23</f>
        <v>8.8341113542503518</v>
      </c>
      <c r="Y639" s="8">
        <v>273.63</v>
      </c>
      <c r="Z639" s="9">
        <f t="shared" si="59"/>
        <v>273.63</v>
      </c>
      <c r="AA639" s="27"/>
      <c r="AB639" s="43"/>
    </row>
    <row r="640" spans="1:28" x14ac:dyDescent="0.25">
      <c r="A640" s="2" t="s">
        <v>874</v>
      </c>
      <c r="B640" s="2" t="s">
        <v>51</v>
      </c>
      <c r="C640" s="2">
        <v>60</v>
      </c>
      <c r="D640" s="2" t="s">
        <v>1558</v>
      </c>
      <c r="E640" s="2" t="s">
        <v>58</v>
      </c>
      <c r="F640" s="2" t="s">
        <v>40</v>
      </c>
      <c r="G640" s="38" t="s">
        <v>1552</v>
      </c>
      <c r="H640" s="29">
        <v>60.449325982848201</v>
      </c>
      <c r="I640" s="29">
        <v>50.423479512860297</v>
      </c>
      <c r="J640" s="29">
        <f t="shared" si="54"/>
        <v>44.142270194688912</v>
      </c>
      <c r="K640" s="8">
        <v>2.00321240878153</v>
      </c>
      <c r="L640" s="32">
        <v>0</v>
      </c>
      <c r="M640" s="28">
        <v>1.0201453746065401</v>
      </c>
      <c r="N640" s="28">
        <v>0.92471880417852104</v>
      </c>
      <c r="O640" s="8">
        <v>209.5191833171092</v>
      </c>
      <c r="P640" s="9">
        <f t="shared" si="55"/>
        <v>209.52</v>
      </c>
      <c r="Q640" s="6">
        <f t="shared" si="56"/>
        <v>210.37821196870934</v>
      </c>
      <c r="R640" s="6">
        <f t="shared" si="57"/>
        <v>213.63907425422434</v>
      </c>
      <c r="S640" s="13">
        <f>R640*Index!$D$19</f>
        <v>262.50229068379019</v>
      </c>
      <c r="U640" s="8">
        <v>9.1281734102114491</v>
      </c>
      <c r="V640" s="6">
        <f t="shared" si="58"/>
        <v>9.2696600980697266</v>
      </c>
      <c r="W640" s="6">
        <f>V640*Index!$H$23</f>
        <v>9.9824100565478684</v>
      </c>
      <c r="Y640" s="8">
        <v>272.48</v>
      </c>
      <c r="Z640" s="9">
        <f t="shared" si="59"/>
        <v>272.48</v>
      </c>
      <c r="AA640" s="27"/>
      <c r="AB640" s="43"/>
    </row>
    <row r="641" spans="1:28" x14ac:dyDescent="0.25">
      <c r="A641" s="2" t="s">
        <v>875</v>
      </c>
      <c r="B641" s="2" t="s">
        <v>51</v>
      </c>
      <c r="C641" s="2">
        <v>60</v>
      </c>
      <c r="D641" s="2" t="s">
        <v>1559</v>
      </c>
      <c r="E641" s="2" t="s">
        <v>58</v>
      </c>
      <c r="F641" s="2" t="s">
        <v>218</v>
      </c>
      <c r="G641" s="38" t="s">
        <v>1552</v>
      </c>
      <c r="H641" s="29">
        <v>60.449325982848201</v>
      </c>
      <c r="I641" s="29">
        <v>62.828885743369803</v>
      </c>
      <c r="J641" s="29">
        <f t="shared" si="54"/>
        <v>58.114889467059221</v>
      </c>
      <c r="K641" s="8">
        <v>2.1055805790753501</v>
      </c>
      <c r="L641" s="32">
        <v>0</v>
      </c>
      <c r="M641" s="28">
        <v>1.0024907725524199</v>
      </c>
      <c r="N641" s="28">
        <v>0.95937174168022998</v>
      </c>
      <c r="O641" s="8">
        <v>249.64650942463081</v>
      </c>
      <c r="P641" s="9">
        <f t="shared" si="55"/>
        <v>249.65</v>
      </c>
      <c r="Q641" s="6">
        <f t="shared" si="56"/>
        <v>250.6700601132718</v>
      </c>
      <c r="R641" s="6">
        <f t="shared" si="57"/>
        <v>254.55544604502754</v>
      </c>
      <c r="S641" s="13">
        <f>R641*Index!$D$19</f>
        <v>312.77699515463246</v>
      </c>
      <c r="U641" s="8">
        <v>16.234942118931301</v>
      </c>
      <c r="V641" s="6">
        <f t="shared" si="58"/>
        <v>16.486583721774736</v>
      </c>
      <c r="W641" s="6">
        <f>V641*Index!$H$23</f>
        <v>17.75424744825682</v>
      </c>
      <c r="Y641" s="8">
        <v>330.53</v>
      </c>
      <c r="Z641" s="9">
        <f t="shared" si="59"/>
        <v>330.53</v>
      </c>
      <c r="AA641" s="27"/>
      <c r="AB641" s="43"/>
    </row>
    <row r="642" spans="1:28" x14ac:dyDescent="0.25">
      <c r="A642" s="2" t="s">
        <v>876</v>
      </c>
      <c r="B642" s="2" t="s">
        <v>51</v>
      </c>
      <c r="C642" s="2">
        <v>60</v>
      </c>
      <c r="D642" s="2" t="s">
        <v>1550</v>
      </c>
      <c r="E642" s="2" t="s">
        <v>58</v>
      </c>
      <c r="F642" s="2" t="s">
        <v>218</v>
      </c>
      <c r="G642" s="38" t="s">
        <v>1552</v>
      </c>
      <c r="H642" s="29">
        <v>60.449325982848201</v>
      </c>
      <c r="I642" s="29">
        <v>51.659012679297902</v>
      </c>
      <c r="J642" s="29">
        <f t="shared" si="54"/>
        <v>42.332064775431768</v>
      </c>
      <c r="K642" s="8">
        <v>2.2509742251575999</v>
      </c>
      <c r="L642" s="32">
        <v>0</v>
      </c>
      <c r="M642" s="28">
        <v>0.96803351909648205</v>
      </c>
      <c r="N642" s="28">
        <v>0.94707893629011997</v>
      </c>
      <c r="O642" s="8">
        <v>231.35826142273956</v>
      </c>
      <c r="P642" s="9">
        <f t="shared" si="55"/>
        <v>231.36</v>
      </c>
      <c r="Q642" s="6">
        <f t="shared" si="56"/>
        <v>232.30683029457279</v>
      </c>
      <c r="R642" s="6">
        <f t="shared" si="57"/>
        <v>235.90758616413868</v>
      </c>
      <c r="S642" s="13">
        <f>R642*Index!$D$19</f>
        <v>289.86402405057947</v>
      </c>
      <c r="U642" s="8">
        <v>10.018406613053299</v>
      </c>
      <c r="V642" s="6">
        <f t="shared" si="58"/>
        <v>10.173691915555626</v>
      </c>
      <c r="W642" s="6">
        <f>V642*Index!$H$23</f>
        <v>10.955953445500144</v>
      </c>
      <c r="Y642" s="8">
        <v>300.82</v>
      </c>
      <c r="Z642" s="9">
        <f t="shared" si="59"/>
        <v>300.82</v>
      </c>
      <c r="AA642" s="27"/>
      <c r="AB642" s="43"/>
    </row>
    <row r="643" spans="1:28" x14ac:dyDescent="0.25">
      <c r="A643" s="2" t="s">
        <v>877</v>
      </c>
      <c r="B643" s="2" t="s">
        <v>51</v>
      </c>
      <c r="C643" s="2">
        <v>60</v>
      </c>
      <c r="D643" s="2" t="s">
        <v>225</v>
      </c>
      <c r="E643" s="2" t="s">
        <v>58</v>
      </c>
      <c r="F643" s="2" t="s">
        <v>40</v>
      </c>
      <c r="G643" s="38" t="s">
        <v>1552</v>
      </c>
      <c r="H643" s="29">
        <v>60.449325982848201</v>
      </c>
      <c r="I643" s="29">
        <v>38.030217340855799</v>
      </c>
      <c r="J643" s="29">
        <f t="shared" ref="J643:J706" si="60">(H643+I643)*M643*N643-H643</f>
        <v>34.476277753784579</v>
      </c>
      <c r="K643" s="8">
        <v>2.3555020474448698</v>
      </c>
      <c r="L643" s="32">
        <v>1</v>
      </c>
      <c r="M643" s="28">
        <v>1.0379803665818901</v>
      </c>
      <c r="N643" s="28">
        <v>0.92864174626041396</v>
      </c>
      <c r="O643" s="8">
        <v>223.59745395657833</v>
      </c>
      <c r="P643" s="9">
        <f t="shared" ref="P643:P706" si="61">ROUND(K643*SUM(H643:I643)*M643*$N643,2)</f>
        <v>223.6</v>
      </c>
      <c r="Q643" s="6">
        <f t="shared" ref="Q643:Q706" si="62">O643*(1.0041)</f>
        <v>224.5142035178003</v>
      </c>
      <c r="R643" s="6">
        <f t="shared" ref="R643:R706" si="63">Q643*(1.0155)</f>
        <v>227.99417367232621</v>
      </c>
      <c r="S643" s="13">
        <f>R643*Index!$D$19</f>
        <v>280.14066743392152</v>
      </c>
      <c r="U643" s="8">
        <v>9.7431692206853509</v>
      </c>
      <c r="V643" s="6">
        <f t="shared" ref="V643:V706" si="64">U643*(1.0155)</f>
        <v>9.8941883436059737</v>
      </c>
      <c r="W643" s="6">
        <f>V643*Index!$H$23</f>
        <v>10.654958669213551</v>
      </c>
      <c r="Y643" s="8">
        <v>290.8</v>
      </c>
      <c r="Z643" s="9">
        <f t="shared" ref="Z643:Z706" si="65">ROUND(S643+W643,2)</f>
        <v>290.8</v>
      </c>
      <c r="AA643" s="27"/>
      <c r="AB643" s="43"/>
    </row>
    <row r="644" spans="1:28" x14ac:dyDescent="0.25">
      <c r="A644" s="2" t="s">
        <v>878</v>
      </c>
      <c r="B644" s="2" t="s">
        <v>51</v>
      </c>
      <c r="C644" s="2">
        <v>60</v>
      </c>
      <c r="D644" s="2" t="s">
        <v>60</v>
      </c>
      <c r="E644" s="2" t="s">
        <v>59</v>
      </c>
      <c r="F644" s="2" t="s">
        <v>40</v>
      </c>
      <c r="G644" s="38" t="s">
        <v>1552</v>
      </c>
      <c r="H644" s="29">
        <v>60.449325982848201</v>
      </c>
      <c r="I644" s="29">
        <v>14.723178709575601</v>
      </c>
      <c r="J644" s="29">
        <f t="shared" si="60"/>
        <v>14.649119330448748</v>
      </c>
      <c r="K644" s="8">
        <v>1.26336143529088</v>
      </c>
      <c r="L644" s="32">
        <v>1</v>
      </c>
      <c r="M644" s="28">
        <v>1.0018982729649399</v>
      </c>
      <c r="N644" s="28">
        <v>0.99712199788443401</v>
      </c>
      <c r="O644" s="8">
        <v>94.876479659120406</v>
      </c>
      <c r="P644" s="9">
        <f t="shared" si="61"/>
        <v>94.88</v>
      </c>
      <c r="Q644" s="6">
        <f t="shared" si="62"/>
        <v>95.265473225722801</v>
      </c>
      <c r="R644" s="6">
        <f t="shared" si="63"/>
        <v>96.742088060721514</v>
      </c>
      <c r="S644" s="13">
        <f>R644*Index!$D$19</f>
        <v>118.86879687211622</v>
      </c>
      <c r="U644" s="8">
        <v>7.8539825815123603</v>
      </c>
      <c r="V644" s="6">
        <f t="shared" si="64"/>
        <v>7.9757193115258023</v>
      </c>
      <c r="W644" s="6">
        <f>V644*Index!$H$23</f>
        <v>8.5889773542135899</v>
      </c>
      <c r="Y644" s="8">
        <v>127.46</v>
      </c>
      <c r="Z644" s="9">
        <f t="shared" si="65"/>
        <v>127.46</v>
      </c>
      <c r="AA644" s="27"/>
      <c r="AB644" s="43"/>
    </row>
    <row r="645" spans="1:28" x14ac:dyDescent="0.25">
      <c r="A645" s="2" t="s">
        <v>879</v>
      </c>
      <c r="B645" s="2" t="s">
        <v>51</v>
      </c>
      <c r="C645" s="2">
        <v>60</v>
      </c>
      <c r="D645" s="2" t="s">
        <v>61</v>
      </c>
      <c r="E645" s="2" t="s">
        <v>59</v>
      </c>
      <c r="F645" s="2" t="s">
        <v>40</v>
      </c>
      <c r="G645" s="38" t="s">
        <v>1552</v>
      </c>
      <c r="H645" s="29">
        <v>60.449325982848201</v>
      </c>
      <c r="I645" s="29">
        <v>22.425897190019999</v>
      </c>
      <c r="J645" s="29">
        <f t="shared" si="60"/>
        <v>22.850763301862507</v>
      </c>
      <c r="K645" s="8">
        <v>1.5217772529945199</v>
      </c>
      <c r="L645" s="32">
        <v>0</v>
      </c>
      <c r="M645" s="28">
        <v>1.01943797987828</v>
      </c>
      <c r="N645" s="28">
        <v>0.98596147643975096</v>
      </c>
      <c r="O645" s="8">
        <v>126.76418104588572</v>
      </c>
      <c r="P645" s="9">
        <f t="shared" si="61"/>
        <v>126.76</v>
      </c>
      <c r="Q645" s="6">
        <f t="shared" si="62"/>
        <v>127.28391418817385</v>
      </c>
      <c r="R645" s="6">
        <f t="shared" si="63"/>
        <v>129.25681485809056</v>
      </c>
      <c r="S645" s="13">
        <f>R645*Index!$D$19</f>
        <v>158.82024440137468</v>
      </c>
      <c r="U645" s="8">
        <v>8.6902929794951493</v>
      </c>
      <c r="V645" s="6">
        <f t="shared" si="64"/>
        <v>8.8249925206773252</v>
      </c>
      <c r="W645" s="6">
        <f>V645*Index!$H$23</f>
        <v>9.5035517112125287</v>
      </c>
      <c r="Y645" s="8">
        <v>168.32</v>
      </c>
      <c r="Z645" s="9">
        <f t="shared" si="65"/>
        <v>168.32</v>
      </c>
      <c r="AA645" s="27"/>
      <c r="AB645" s="43"/>
    </row>
    <row r="646" spans="1:28" x14ac:dyDescent="0.25">
      <c r="A646" s="2" t="s">
        <v>880</v>
      </c>
      <c r="B646" s="2" t="s">
        <v>51</v>
      </c>
      <c r="C646" s="2">
        <v>60</v>
      </c>
      <c r="D646" s="2" t="s">
        <v>62</v>
      </c>
      <c r="E646" s="2" t="s">
        <v>59</v>
      </c>
      <c r="F646" s="2" t="s">
        <v>40</v>
      </c>
      <c r="G646" s="38" t="s">
        <v>1552</v>
      </c>
      <c r="H646" s="29">
        <v>60.449325982848201</v>
      </c>
      <c r="I646" s="29">
        <v>29.838691927373201</v>
      </c>
      <c r="J646" s="29">
        <f t="shared" si="60"/>
        <v>28.893504402143087</v>
      </c>
      <c r="K646" s="8">
        <v>1.6008509563523601</v>
      </c>
      <c r="L646" s="32">
        <v>0</v>
      </c>
      <c r="M646" s="28">
        <v>1.0301719497783299</v>
      </c>
      <c r="N646" s="28">
        <v>0.96054975884865401</v>
      </c>
      <c r="O646" s="8">
        <v>143.02455546504075</v>
      </c>
      <c r="P646" s="9">
        <f t="shared" si="61"/>
        <v>143.02000000000001</v>
      </c>
      <c r="Q646" s="6">
        <f t="shared" si="62"/>
        <v>143.61095614244741</v>
      </c>
      <c r="R646" s="6">
        <f t="shared" si="63"/>
        <v>145.83692596265536</v>
      </c>
      <c r="S646" s="13">
        <f>R646*Index!$D$19</f>
        <v>179.1925342548725</v>
      </c>
      <c r="U646" s="8">
        <v>8.50762004899841</v>
      </c>
      <c r="V646" s="6">
        <f t="shared" si="64"/>
        <v>8.6394881597578852</v>
      </c>
      <c r="W646" s="6">
        <f>V646*Index!$H$23</f>
        <v>9.3037838040417675</v>
      </c>
      <c r="Y646" s="8">
        <v>188.5</v>
      </c>
      <c r="Z646" s="9">
        <f t="shared" si="65"/>
        <v>188.5</v>
      </c>
      <c r="AA646" s="27"/>
      <c r="AB646" s="43"/>
    </row>
    <row r="647" spans="1:28" x14ac:dyDescent="0.25">
      <c r="A647" s="2" t="s">
        <v>881</v>
      </c>
      <c r="B647" s="2" t="s">
        <v>51</v>
      </c>
      <c r="C647" s="2">
        <v>60</v>
      </c>
      <c r="D647" s="2" t="s">
        <v>63</v>
      </c>
      <c r="E647" s="2" t="s">
        <v>59</v>
      </c>
      <c r="F647" s="2" t="s">
        <v>40</v>
      </c>
      <c r="G647" s="38" t="s">
        <v>1552</v>
      </c>
      <c r="H647" s="29">
        <v>60.449325982848201</v>
      </c>
      <c r="I647" s="29">
        <v>38.621380905443303</v>
      </c>
      <c r="J647" s="29">
        <f t="shared" si="60"/>
        <v>43.271059960852348</v>
      </c>
      <c r="K647" s="8">
        <v>1.6133897658630501</v>
      </c>
      <c r="L647" s="32">
        <v>0</v>
      </c>
      <c r="M647" s="28">
        <v>1.05030031896777</v>
      </c>
      <c r="N647" s="28">
        <v>0.99679388473945896</v>
      </c>
      <c r="O647" s="8">
        <v>167.34140919293088</v>
      </c>
      <c r="P647" s="9">
        <f t="shared" si="61"/>
        <v>167.34</v>
      </c>
      <c r="Q647" s="6">
        <f t="shared" si="62"/>
        <v>168.02750897062191</v>
      </c>
      <c r="R647" s="6">
        <f t="shared" si="63"/>
        <v>170.63193535966656</v>
      </c>
      <c r="S647" s="13">
        <f>R647*Index!$D$19</f>
        <v>209.65862191679676</v>
      </c>
      <c r="U647" s="8">
        <v>8.0299825750225793</v>
      </c>
      <c r="V647" s="6">
        <f t="shared" si="64"/>
        <v>8.1544473049354291</v>
      </c>
      <c r="W647" s="6">
        <f>V647*Index!$H$23</f>
        <v>8.7814478547414794</v>
      </c>
      <c r="Y647" s="8">
        <v>218.44</v>
      </c>
      <c r="Z647" s="9">
        <f t="shared" si="65"/>
        <v>218.44</v>
      </c>
      <c r="AA647" s="27"/>
      <c r="AB647" s="43"/>
    </row>
    <row r="648" spans="1:28" x14ac:dyDescent="0.25">
      <c r="A648" s="2" t="s">
        <v>882</v>
      </c>
      <c r="B648" s="2" t="s">
        <v>51</v>
      </c>
      <c r="C648" s="2">
        <v>60</v>
      </c>
      <c r="D648" s="2" t="s">
        <v>1558</v>
      </c>
      <c r="E648" s="2" t="s">
        <v>59</v>
      </c>
      <c r="F648" s="2" t="s">
        <v>40</v>
      </c>
      <c r="G648" s="38" t="s">
        <v>1552</v>
      </c>
      <c r="H648" s="29">
        <v>60.449325982848201</v>
      </c>
      <c r="I648" s="29">
        <v>47.418265445629501</v>
      </c>
      <c r="J648" s="29">
        <f t="shared" si="60"/>
        <v>39.656914860122761</v>
      </c>
      <c r="K648" s="8">
        <v>1.61585884481968</v>
      </c>
      <c r="L648" s="32">
        <v>0</v>
      </c>
      <c r="M648" s="28">
        <v>1.0201453746065401</v>
      </c>
      <c r="N648" s="28">
        <v>0.90972076293665205</v>
      </c>
      <c r="O648" s="8">
        <v>161.75755468776396</v>
      </c>
      <c r="P648" s="9">
        <f t="shared" si="61"/>
        <v>161.76</v>
      </c>
      <c r="Q648" s="6">
        <f t="shared" si="62"/>
        <v>162.42076066198379</v>
      </c>
      <c r="R648" s="6">
        <f t="shared" si="63"/>
        <v>164.93828245224455</v>
      </c>
      <c r="S648" s="13">
        <f>R648*Index!$D$19</f>
        <v>202.66272504833265</v>
      </c>
      <c r="U648" s="8">
        <v>8.2027410120858004</v>
      </c>
      <c r="V648" s="6">
        <f t="shared" si="64"/>
        <v>8.3298834977731318</v>
      </c>
      <c r="W648" s="6">
        <f>V648*Index!$H$23</f>
        <v>8.9703734460940936</v>
      </c>
      <c r="Y648" s="8">
        <v>211.63</v>
      </c>
      <c r="Z648" s="9">
        <f t="shared" si="65"/>
        <v>211.63</v>
      </c>
      <c r="AA648" s="27"/>
      <c r="AB648" s="43"/>
    </row>
    <row r="649" spans="1:28" x14ac:dyDescent="0.25">
      <c r="A649" s="2" t="s">
        <v>883</v>
      </c>
      <c r="B649" s="2" t="s">
        <v>51</v>
      </c>
      <c r="C649" s="2">
        <v>60</v>
      </c>
      <c r="D649" s="2" t="s">
        <v>1559</v>
      </c>
      <c r="E649" s="2" t="s">
        <v>59</v>
      </c>
      <c r="F649" s="2" t="s">
        <v>218</v>
      </c>
      <c r="G649" s="38" t="s">
        <v>1552</v>
      </c>
      <c r="H649" s="29">
        <v>60.449325982848201</v>
      </c>
      <c r="I649" s="29">
        <v>58.563659050936202</v>
      </c>
      <c r="J649" s="29">
        <f t="shared" si="60"/>
        <v>57.042668049049091</v>
      </c>
      <c r="K649" s="8">
        <v>1.5532060502087901</v>
      </c>
      <c r="L649" s="32">
        <v>0</v>
      </c>
      <c r="M649" s="28">
        <v>1.0024907725524199</v>
      </c>
      <c r="N649" s="28">
        <v>0.984767126611653</v>
      </c>
      <c r="O649" s="8">
        <v>182.489275981437</v>
      </c>
      <c r="P649" s="9">
        <f t="shared" si="61"/>
        <v>182.49</v>
      </c>
      <c r="Q649" s="6">
        <f t="shared" si="62"/>
        <v>183.2374820129609</v>
      </c>
      <c r="R649" s="6">
        <f t="shared" si="63"/>
        <v>186.0776629841618</v>
      </c>
      <c r="S649" s="13">
        <f>R649*Index!$D$19</f>
        <v>228.63707376069081</v>
      </c>
      <c r="U649" s="8">
        <v>10.3969430801532</v>
      </c>
      <c r="V649" s="6">
        <f t="shared" si="64"/>
        <v>10.558095697895576</v>
      </c>
      <c r="W649" s="6">
        <f>V649*Index!$H$23</f>
        <v>11.369914274916576</v>
      </c>
      <c r="Y649" s="8">
        <v>240.01</v>
      </c>
      <c r="Z649" s="9">
        <f t="shared" si="65"/>
        <v>240.01</v>
      </c>
      <c r="AA649" s="27"/>
      <c r="AB649" s="43"/>
    </row>
    <row r="650" spans="1:28" x14ac:dyDescent="0.25">
      <c r="A650" s="2" t="s">
        <v>884</v>
      </c>
      <c r="B650" s="2" t="s">
        <v>51</v>
      </c>
      <c r="C650" s="2">
        <v>60</v>
      </c>
      <c r="D650" s="2" t="s">
        <v>1550</v>
      </c>
      <c r="E650" s="2" t="s">
        <v>59</v>
      </c>
      <c r="F650" s="2" t="s">
        <v>218</v>
      </c>
      <c r="G650" s="38" t="s">
        <v>1552</v>
      </c>
      <c r="H650" s="29">
        <v>60.449325982848201</v>
      </c>
      <c r="I650" s="29">
        <v>48.206541299268899</v>
      </c>
      <c r="J650" s="29">
        <f t="shared" si="60"/>
        <v>33.567819014895257</v>
      </c>
      <c r="K650" s="8">
        <v>1.6121571827980801</v>
      </c>
      <c r="L650" s="32">
        <v>0</v>
      </c>
      <c r="M650" s="28">
        <v>0.96803351909648205</v>
      </c>
      <c r="N650" s="28">
        <v>0.89384760499565696</v>
      </c>
      <c r="O650" s="8">
        <v>151.57041561428031</v>
      </c>
      <c r="P650" s="9">
        <f t="shared" si="61"/>
        <v>151.57</v>
      </c>
      <c r="Q650" s="6">
        <f t="shared" si="62"/>
        <v>152.19185431829885</v>
      </c>
      <c r="R650" s="6">
        <f t="shared" si="63"/>
        <v>154.5508280602325</v>
      </c>
      <c r="S650" s="13">
        <f>R650*Index!$D$19</f>
        <v>189.89946728850998</v>
      </c>
      <c r="U650" s="8">
        <v>9.4749851275884698</v>
      </c>
      <c r="V650" s="6">
        <f t="shared" si="64"/>
        <v>9.6218473970660909</v>
      </c>
      <c r="W650" s="6">
        <f>V650*Index!$H$23</f>
        <v>10.361677257081125</v>
      </c>
      <c r="Y650" s="8">
        <v>200.26</v>
      </c>
      <c r="Z650" s="9">
        <f t="shared" si="65"/>
        <v>200.26</v>
      </c>
      <c r="AA650" s="27"/>
      <c r="AB650" s="43"/>
    </row>
    <row r="651" spans="1:28" x14ac:dyDescent="0.25">
      <c r="A651" s="2" t="s">
        <v>885</v>
      </c>
      <c r="B651" s="2" t="s">
        <v>51</v>
      </c>
      <c r="C651" s="2">
        <v>60</v>
      </c>
      <c r="D651" s="2" t="s">
        <v>225</v>
      </c>
      <c r="E651" s="2" t="s">
        <v>59</v>
      </c>
      <c r="F651" s="2" t="s">
        <v>40</v>
      </c>
      <c r="G651" s="38" t="s">
        <v>1552</v>
      </c>
      <c r="H651" s="29">
        <v>60.449325982848201</v>
      </c>
      <c r="I651" s="29">
        <v>35.240705179036098</v>
      </c>
      <c r="J651" s="29">
        <f t="shared" si="60"/>
        <v>28.909182975307722</v>
      </c>
      <c r="K651" s="8">
        <v>1.89683875594775</v>
      </c>
      <c r="L651" s="32">
        <v>1</v>
      </c>
      <c r="M651" s="28">
        <v>1.0379803665818901</v>
      </c>
      <c r="N651" s="28">
        <v>0.89966345316959795</v>
      </c>
      <c r="O651" s="8">
        <v>169.49868296553385</v>
      </c>
      <c r="P651" s="9">
        <f t="shared" si="61"/>
        <v>169.5</v>
      </c>
      <c r="Q651" s="6">
        <f t="shared" si="62"/>
        <v>170.19362756569254</v>
      </c>
      <c r="R651" s="6">
        <f t="shared" si="63"/>
        <v>172.83162879296077</v>
      </c>
      <c r="S651" s="13">
        <f>R651*Index!$D$19</f>
        <v>212.36142601317991</v>
      </c>
      <c r="U651" s="8">
        <v>8.9157352738809603</v>
      </c>
      <c r="V651" s="6">
        <f t="shared" si="64"/>
        <v>9.053929170626116</v>
      </c>
      <c r="W651" s="6">
        <f>V651*Index!$H$23</f>
        <v>9.7500914432612884</v>
      </c>
      <c r="Y651" s="8">
        <v>222.11</v>
      </c>
      <c r="Z651" s="9">
        <f t="shared" si="65"/>
        <v>222.11</v>
      </c>
      <c r="AA651" s="27"/>
      <c r="AB651" s="43"/>
    </row>
    <row r="652" spans="1:28" x14ac:dyDescent="0.25">
      <c r="A652" s="2" t="s">
        <v>886</v>
      </c>
      <c r="B652" s="2" t="s">
        <v>0</v>
      </c>
      <c r="C652" s="2">
        <v>75</v>
      </c>
      <c r="D652" s="2" t="s">
        <v>60</v>
      </c>
      <c r="E652" s="2" t="s">
        <v>52</v>
      </c>
      <c r="F652" s="2" t="s">
        <v>40</v>
      </c>
      <c r="G652" s="38" t="s">
        <v>1552</v>
      </c>
      <c r="H652" s="29">
        <v>76.176565329094103</v>
      </c>
      <c r="I652" s="29">
        <v>32.047845355205801</v>
      </c>
      <c r="J652" s="29">
        <f t="shared" si="60"/>
        <v>32.253284828154364</v>
      </c>
      <c r="K652" s="8">
        <v>1.2587502235454899</v>
      </c>
      <c r="L652" s="32">
        <v>1</v>
      </c>
      <c r="M652" s="28">
        <v>1.0018982729649399</v>
      </c>
      <c r="N652" s="28">
        <v>1</v>
      </c>
      <c r="O652" s="8">
        <v>136.48609812443999</v>
      </c>
      <c r="P652" s="9">
        <f t="shared" si="61"/>
        <v>136.49</v>
      </c>
      <c r="Q652" s="6">
        <f t="shared" si="62"/>
        <v>137.0456911267502</v>
      </c>
      <c r="R652" s="6">
        <f t="shared" si="63"/>
        <v>139.16989933921485</v>
      </c>
      <c r="S652" s="13">
        <f>R652*Index!$D$19</f>
        <v>171.00063505847191</v>
      </c>
      <c r="U652" s="8">
        <v>11.635450002933799</v>
      </c>
      <c r="V652" s="6">
        <f t="shared" si="64"/>
        <v>11.815799477979274</v>
      </c>
      <c r="W652" s="6">
        <f>V652*Index!$H$23</f>
        <v>12.724323684715772</v>
      </c>
      <c r="Y652" s="8">
        <v>183.72</v>
      </c>
      <c r="Z652" s="9">
        <f t="shared" si="65"/>
        <v>183.72</v>
      </c>
      <c r="AA652" s="27"/>
      <c r="AB652" s="42"/>
    </row>
    <row r="653" spans="1:28" x14ac:dyDescent="0.25">
      <c r="A653" s="2" t="s">
        <v>887</v>
      </c>
      <c r="B653" s="2" t="s">
        <v>0</v>
      </c>
      <c r="C653" s="2">
        <v>75</v>
      </c>
      <c r="D653" s="2" t="s">
        <v>61</v>
      </c>
      <c r="E653" s="2" t="s">
        <v>52</v>
      </c>
      <c r="F653" s="2" t="s">
        <v>40</v>
      </c>
      <c r="G653" s="38" t="s">
        <v>1552</v>
      </c>
      <c r="H653" s="29">
        <v>76.176565329094103</v>
      </c>
      <c r="I653" s="29">
        <v>48.987037206855703</v>
      </c>
      <c r="J653" s="29">
        <f t="shared" si="60"/>
        <v>51.419964794442535</v>
      </c>
      <c r="K653" s="8">
        <v>1.53565477916352</v>
      </c>
      <c r="L653" s="32">
        <v>0</v>
      </c>
      <c r="M653" s="28">
        <v>1.01943797987828</v>
      </c>
      <c r="N653" s="28">
        <v>1</v>
      </c>
      <c r="O653" s="8">
        <v>195.94422128889099</v>
      </c>
      <c r="P653" s="9">
        <f t="shared" si="61"/>
        <v>195.94</v>
      </c>
      <c r="Q653" s="6">
        <f t="shared" si="62"/>
        <v>196.74759259617545</v>
      </c>
      <c r="R653" s="6">
        <f t="shared" si="63"/>
        <v>199.79718028141619</v>
      </c>
      <c r="S653" s="13">
        <f>R653*Index!$D$19</f>
        <v>245.4944989773887</v>
      </c>
      <c r="U653" s="8">
        <v>12.2660538490251</v>
      </c>
      <c r="V653" s="6">
        <f t="shared" si="64"/>
        <v>12.45617768368499</v>
      </c>
      <c r="W653" s="6">
        <f>V653*Index!$H$23</f>
        <v>13.413940970894579</v>
      </c>
      <c r="Y653" s="8">
        <v>258.91000000000003</v>
      </c>
      <c r="Z653" s="9">
        <f t="shared" si="65"/>
        <v>258.91000000000003</v>
      </c>
      <c r="AA653" s="27"/>
      <c r="AB653" s="42"/>
    </row>
    <row r="654" spans="1:28" x14ac:dyDescent="0.25">
      <c r="A654" s="2" t="s">
        <v>888</v>
      </c>
      <c r="B654" s="2" t="s">
        <v>0</v>
      </c>
      <c r="C654" s="2">
        <v>75</v>
      </c>
      <c r="D654" s="2" t="s">
        <v>62</v>
      </c>
      <c r="E654" s="2" t="s">
        <v>52</v>
      </c>
      <c r="F654" s="2" t="s">
        <v>40</v>
      </c>
      <c r="G654" s="38" t="s">
        <v>1552</v>
      </c>
      <c r="H654" s="29">
        <v>76.176565329094103</v>
      </c>
      <c r="I654" s="29">
        <v>65.441904641955801</v>
      </c>
      <c r="J654" s="29">
        <f t="shared" si="60"/>
        <v>69.714810005606239</v>
      </c>
      <c r="K654" s="8">
        <v>1.63822086325829</v>
      </c>
      <c r="L654" s="32">
        <v>0</v>
      </c>
      <c r="M654" s="28">
        <v>1.0301719497783299</v>
      </c>
      <c r="N654" s="28">
        <v>1</v>
      </c>
      <c r="O654" s="8">
        <v>239.00229484275201</v>
      </c>
      <c r="P654" s="9">
        <f t="shared" si="61"/>
        <v>239</v>
      </c>
      <c r="Q654" s="6">
        <f t="shared" si="62"/>
        <v>239.9822042516073</v>
      </c>
      <c r="R654" s="6">
        <f t="shared" si="63"/>
        <v>243.70192841750722</v>
      </c>
      <c r="S654" s="13">
        <f>R654*Index!$D$19</f>
        <v>299.44107685810087</v>
      </c>
      <c r="U654" s="8">
        <v>13.767543509244801</v>
      </c>
      <c r="V654" s="6">
        <f t="shared" si="64"/>
        <v>13.980940433638096</v>
      </c>
      <c r="W654" s="6">
        <f>V654*Index!$H$23</f>
        <v>15.0559436816683</v>
      </c>
      <c r="Y654" s="8">
        <v>314.5</v>
      </c>
      <c r="Z654" s="9">
        <f t="shared" si="65"/>
        <v>314.5</v>
      </c>
      <c r="AA654" s="27"/>
      <c r="AB654" s="42"/>
    </row>
    <row r="655" spans="1:28" x14ac:dyDescent="0.25">
      <c r="A655" s="2" t="s">
        <v>889</v>
      </c>
      <c r="B655" s="2" t="s">
        <v>0</v>
      </c>
      <c r="C655" s="2">
        <v>75</v>
      </c>
      <c r="D655" s="2" t="s">
        <v>63</v>
      </c>
      <c r="E655" s="2" t="s">
        <v>52</v>
      </c>
      <c r="F655" s="2" t="s">
        <v>40</v>
      </c>
      <c r="G655" s="38" t="s">
        <v>1552</v>
      </c>
      <c r="H655" s="29">
        <v>76.176565329094103</v>
      </c>
      <c r="I655" s="29">
        <v>84.966728278480602</v>
      </c>
      <c r="J655" s="29">
        <f t="shared" si="60"/>
        <v>93.072287346458637</v>
      </c>
      <c r="K655" s="8">
        <v>1.7227046512587001</v>
      </c>
      <c r="L655" s="32">
        <v>0</v>
      </c>
      <c r="M655" s="28">
        <v>1.05030031896777</v>
      </c>
      <c r="N655" s="28">
        <v>1</v>
      </c>
      <c r="O655" s="8">
        <v>291.56578572437201</v>
      </c>
      <c r="P655" s="9">
        <f t="shared" si="61"/>
        <v>291.57</v>
      </c>
      <c r="Q655" s="6">
        <f t="shared" si="62"/>
        <v>292.76120544584194</v>
      </c>
      <c r="R655" s="6">
        <f t="shared" si="63"/>
        <v>297.29900413025251</v>
      </c>
      <c r="S655" s="13">
        <f>R655*Index!$D$19</f>
        <v>365.29679729529977</v>
      </c>
      <c r="U655" s="8">
        <v>13.500074167928499</v>
      </c>
      <c r="V655" s="6">
        <f t="shared" si="64"/>
        <v>13.709325317531391</v>
      </c>
      <c r="W655" s="6">
        <f>V655*Index!$H$23</f>
        <v>14.763443909524701</v>
      </c>
      <c r="Y655" s="8">
        <v>380.06</v>
      </c>
      <c r="Z655" s="9">
        <f t="shared" si="65"/>
        <v>380.06</v>
      </c>
      <c r="AA655" s="27"/>
      <c r="AB655" s="42"/>
    </row>
    <row r="656" spans="1:28" x14ac:dyDescent="0.25">
      <c r="A656" s="2" t="s">
        <v>890</v>
      </c>
      <c r="B656" s="2" t="s">
        <v>0</v>
      </c>
      <c r="C656" s="2">
        <v>75</v>
      </c>
      <c r="D656" s="2" t="s">
        <v>1558</v>
      </c>
      <c r="E656" s="2" t="s">
        <v>52</v>
      </c>
      <c r="F656" s="2" t="s">
        <v>40</v>
      </c>
      <c r="G656" s="38" t="s">
        <v>1552</v>
      </c>
      <c r="H656" s="29">
        <v>76.176565329094103</v>
      </c>
      <c r="I656" s="29">
        <v>104.711917992808</v>
      </c>
      <c r="J656" s="29">
        <f t="shared" si="60"/>
        <v>108.35598425133659</v>
      </c>
      <c r="K656" s="8">
        <v>1.7219519439596001</v>
      </c>
      <c r="L656" s="32">
        <v>0</v>
      </c>
      <c r="M656" s="28">
        <v>1.0201453746065401</v>
      </c>
      <c r="N656" s="28">
        <v>1</v>
      </c>
      <c r="O656" s="8">
        <v>317.756182473845</v>
      </c>
      <c r="P656" s="9">
        <f t="shared" si="61"/>
        <v>317.76</v>
      </c>
      <c r="Q656" s="6">
        <f t="shared" si="62"/>
        <v>319.05898282198774</v>
      </c>
      <c r="R656" s="6">
        <f t="shared" si="63"/>
        <v>324.00439705572859</v>
      </c>
      <c r="S656" s="13">
        <f>R656*Index!$D$19</f>
        <v>398.11020861071387</v>
      </c>
      <c r="U656" s="8">
        <v>15.7553217191772</v>
      </c>
      <c r="V656" s="6">
        <f t="shared" si="64"/>
        <v>15.999529205824448</v>
      </c>
      <c r="W656" s="6">
        <f>V656*Index!$H$23</f>
        <v>17.229743006166043</v>
      </c>
      <c r="Y656" s="8">
        <v>415.34</v>
      </c>
      <c r="Z656" s="9">
        <f t="shared" si="65"/>
        <v>415.34</v>
      </c>
      <c r="AA656" s="27"/>
      <c r="AB656" s="42"/>
    </row>
    <row r="657" spans="1:28" x14ac:dyDescent="0.25">
      <c r="A657" s="2" t="s">
        <v>891</v>
      </c>
      <c r="B657" s="2" t="s">
        <v>0</v>
      </c>
      <c r="C657" s="2">
        <v>75</v>
      </c>
      <c r="D657" s="2" t="s">
        <v>1559</v>
      </c>
      <c r="E657" s="2" t="s">
        <v>52</v>
      </c>
      <c r="F657" s="2" t="s">
        <v>218</v>
      </c>
      <c r="G657" s="38" t="s">
        <v>1552</v>
      </c>
      <c r="H657" s="29">
        <v>76.176565329094103</v>
      </c>
      <c r="I657" s="29">
        <v>127.915297838616</v>
      </c>
      <c r="J657" s="29">
        <f t="shared" si="60"/>
        <v>128.42364424956637</v>
      </c>
      <c r="K657" s="8">
        <v>1.72514542480225</v>
      </c>
      <c r="L657" s="32">
        <v>0</v>
      </c>
      <c r="M657" s="28">
        <v>1.0024907725524199</v>
      </c>
      <c r="N657" s="28">
        <v>1</v>
      </c>
      <c r="O657" s="8">
        <v>352.96511546820602</v>
      </c>
      <c r="P657" s="9">
        <f t="shared" si="61"/>
        <v>352.97</v>
      </c>
      <c r="Q657" s="6">
        <f t="shared" si="62"/>
        <v>354.41227244162565</v>
      </c>
      <c r="R657" s="6">
        <f t="shared" si="63"/>
        <v>359.90566266447087</v>
      </c>
      <c r="S657" s="13">
        <f>R657*Index!$D$19</f>
        <v>442.22275915251009</v>
      </c>
      <c r="U657" s="8">
        <v>17.899387624856001</v>
      </c>
      <c r="V657" s="6">
        <f t="shared" si="64"/>
        <v>18.176828133041269</v>
      </c>
      <c r="W657" s="6">
        <f>V657*Index!$H$23</f>
        <v>19.574455808708393</v>
      </c>
      <c r="Y657" s="8">
        <v>461.8</v>
      </c>
      <c r="Z657" s="9">
        <f t="shared" si="65"/>
        <v>461.8</v>
      </c>
      <c r="AA657" s="27"/>
      <c r="AB657" s="42"/>
    </row>
    <row r="658" spans="1:28" x14ac:dyDescent="0.25">
      <c r="A658" s="2" t="s">
        <v>892</v>
      </c>
      <c r="B658" s="2" t="s">
        <v>0</v>
      </c>
      <c r="C658" s="2">
        <v>75</v>
      </c>
      <c r="D658" s="2" t="s">
        <v>1550</v>
      </c>
      <c r="E658" s="2" t="s">
        <v>52</v>
      </c>
      <c r="F658" s="2" t="s">
        <v>218</v>
      </c>
      <c r="G658" s="38" t="s">
        <v>1552</v>
      </c>
      <c r="H658" s="29">
        <v>76.176565329094103</v>
      </c>
      <c r="I658" s="29">
        <v>105.439314088823</v>
      </c>
      <c r="J658" s="29">
        <f t="shared" si="60"/>
        <v>99.633693547634522</v>
      </c>
      <c r="K658" s="8">
        <v>1.74782042953938</v>
      </c>
      <c r="L658" s="32">
        <v>0</v>
      </c>
      <c r="M658" s="28">
        <v>0.96803351909648205</v>
      </c>
      <c r="N658" s="28">
        <v>1</v>
      </c>
      <c r="O658" s="8">
        <v>307.28476218735398</v>
      </c>
      <c r="P658" s="9">
        <f t="shared" si="61"/>
        <v>307.27999999999997</v>
      </c>
      <c r="Q658" s="6">
        <f t="shared" si="62"/>
        <v>308.54462971232215</v>
      </c>
      <c r="R658" s="6">
        <f t="shared" si="63"/>
        <v>313.32707147286317</v>
      </c>
      <c r="S658" s="13">
        <f>R658*Index!$D$19</f>
        <v>384.99078074545582</v>
      </c>
      <c r="U658" s="8">
        <v>16.0604894212407</v>
      </c>
      <c r="V658" s="6">
        <f t="shared" si="64"/>
        <v>16.309427007269932</v>
      </c>
      <c r="W658" s="6">
        <f>V658*Index!$H$23</f>
        <v>17.563469043250794</v>
      </c>
      <c r="Y658" s="8">
        <v>402.55</v>
      </c>
      <c r="Z658" s="9">
        <f t="shared" si="65"/>
        <v>402.55</v>
      </c>
      <c r="AA658" s="27"/>
      <c r="AB658" s="42"/>
    </row>
    <row r="659" spans="1:28" x14ac:dyDescent="0.25">
      <c r="A659" s="2" t="s">
        <v>893</v>
      </c>
      <c r="B659" s="2" t="s">
        <v>0</v>
      </c>
      <c r="C659" s="2">
        <v>75</v>
      </c>
      <c r="D659" s="2" t="s">
        <v>225</v>
      </c>
      <c r="E659" s="2" t="s">
        <v>52</v>
      </c>
      <c r="F659" s="2" t="s">
        <v>40</v>
      </c>
      <c r="G659" s="38" t="s">
        <v>1552</v>
      </c>
      <c r="H659" s="29">
        <v>76.176565329094103</v>
      </c>
      <c r="I659" s="29">
        <v>76.424291042722402</v>
      </c>
      <c r="J659" s="29">
        <f t="shared" si="60"/>
        <v>82.220127508434359</v>
      </c>
      <c r="K659" s="8">
        <v>1.89222754420235</v>
      </c>
      <c r="L659" s="32">
        <v>1</v>
      </c>
      <c r="M659" s="28">
        <v>1.0379803665818901</v>
      </c>
      <c r="N659" s="28">
        <v>1</v>
      </c>
      <c r="O659" s="8">
        <v>299.72258509773098</v>
      </c>
      <c r="P659" s="9">
        <f t="shared" si="61"/>
        <v>299.72000000000003</v>
      </c>
      <c r="Q659" s="6">
        <f t="shared" si="62"/>
        <v>300.9514476966317</v>
      </c>
      <c r="R659" s="6">
        <f t="shared" si="63"/>
        <v>305.6161951359295</v>
      </c>
      <c r="S659" s="13">
        <f>R659*Index!$D$19</f>
        <v>375.51628405663439</v>
      </c>
      <c r="U659" s="8">
        <v>15.2733901300897</v>
      </c>
      <c r="V659" s="6">
        <f t="shared" si="64"/>
        <v>15.510127677106091</v>
      </c>
      <c r="W659" s="6">
        <f>V659*Index!$H$23</f>
        <v>16.702711088028575</v>
      </c>
      <c r="Y659" s="8">
        <v>392.22</v>
      </c>
      <c r="Z659" s="9">
        <f t="shared" si="65"/>
        <v>392.22</v>
      </c>
      <c r="AA659" s="27"/>
      <c r="AB659" s="42"/>
    </row>
    <row r="660" spans="1:28" x14ac:dyDescent="0.25">
      <c r="A660" s="2" t="s">
        <v>894</v>
      </c>
      <c r="B660" s="2" t="s">
        <v>0</v>
      </c>
      <c r="C660" s="2">
        <v>75</v>
      </c>
      <c r="D660" s="2" t="s">
        <v>60</v>
      </c>
      <c r="E660" s="2" t="s">
        <v>53</v>
      </c>
      <c r="F660" s="2" t="s">
        <v>40</v>
      </c>
      <c r="G660" s="38" t="s">
        <v>1553</v>
      </c>
      <c r="H660" s="29">
        <v>76.176565329094103</v>
      </c>
      <c r="I660" s="29">
        <v>30.3338508816766</v>
      </c>
      <c r="J660" s="29">
        <f t="shared" si="60"/>
        <v>30.536036725254007</v>
      </c>
      <c r="K660" s="8">
        <v>2.4874483183634801</v>
      </c>
      <c r="L660" s="32">
        <v>0</v>
      </c>
      <c r="M660" s="28">
        <v>1.0018982729649399</v>
      </c>
      <c r="N660" s="28">
        <v>1</v>
      </c>
      <c r="O660" s="8">
        <v>265.44208252827798</v>
      </c>
      <c r="P660" s="9">
        <f t="shared" si="61"/>
        <v>265.44</v>
      </c>
      <c r="Q660" s="6">
        <f t="shared" si="62"/>
        <v>266.53039506664391</v>
      </c>
      <c r="R660" s="6">
        <f t="shared" si="63"/>
        <v>270.66161619017691</v>
      </c>
      <c r="S660" s="13">
        <f>R660*Index!$D$19</f>
        <v>332.56694496603023</v>
      </c>
      <c r="U660" s="8">
        <v>12.979777135409201</v>
      </c>
      <c r="V660" s="6">
        <f t="shared" si="64"/>
        <v>13.180963681008045</v>
      </c>
      <c r="W660" s="6">
        <f>V660*Index!$H$23</f>
        <v>14.194456216543053</v>
      </c>
      <c r="Y660" s="8">
        <v>346.76</v>
      </c>
      <c r="Z660" s="9">
        <f t="shared" si="65"/>
        <v>346.76</v>
      </c>
      <c r="AA660" s="27"/>
      <c r="AB660" s="42"/>
    </row>
    <row r="661" spans="1:28" x14ac:dyDescent="0.25">
      <c r="A661" s="2" t="s">
        <v>895</v>
      </c>
      <c r="B661" s="2" t="s">
        <v>0</v>
      </c>
      <c r="C661" s="2">
        <v>75</v>
      </c>
      <c r="D661" s="2" t="s">
        <v>60</v>
      </c>
      <c r="E661" s="2" t="s">
        <v>53</v>
      </c>
      <c r="F661" s="2" t="s">
        <v>40</v>
      </c>
      <c r="G661" s="38" t="s">
        <v>1554</v>
      </c>
      <c r="H661" s="29">
        <v>76.176565329094103</v>
      </c>
      <c r="I661" s="29">
        <v>33.425353027828102</v>
      </c>
      <c r="J661" s="29">
        <f t="shared" si="60"/>
        <v>33.633407386350598</v>
      </c>
      <c r="K661" s="8">
        <v>1.9417377698701199</v>
      </c>
      <c r="L661" s="32">
        <v>1</v>
      </c>
      <c r="M661" s="28">
        <v>1.0018982729649399</v>
      </c>
      <c r="N661" s="28">
        <v>1</v>
      </c>
      <c r="O661" s="8">
        <v>213.22217152998499</v>
      </c>
      <c r="P661" s="9">
        <f t="shared" si="61"/>
        <v>213.22</v>
      </c>
      <c r="Q661" s="6">
        <f t="shared" si="62"/>
        <v>214.09638243325793</v>
      </c>
      <c r="R661" s="6">
        <f t="shared" si="63"/>
        <v>217.41487636097344</v>
      </c>
      <c r="S661" s="13">
        <f>R661*Index!$D$19</f>
        <v>267.14168872298444</v>
      </c>
      <c r="U661" s="8">
        <v>11.368637142388501</v>
      </c>
      <c r="V661" s="6">
        <f t="shared" si="64"/>
        <v>11.544851018095523</v>
      </c>
      <c r="W661" s="6">
        <f>V661*Index!$H$23</f>
        <v>12.432541828408773</v>
      </c>
      <c r="Y661" s="8">
        <v>279.57</v>
      </c>
      <c r="Z661" s="9">
        <f t="shared" si="65"/>
        <v>279.57</v>
      </c>
      <c r="AA661" s="27"/>
      <c r="AB661" s="42"/>
    </row>
    <row r="662" spans="1:28" x14ac:dyDescent="0.25">
      <c r="A662" s="2" t="s">
        <v>896</v>
      </c>
      <c r="B662" s="2" t="s">
        <v>0</v>
      </c>
      <c r="C662" s="2">
        <v>75</v>
      </c>
      <c r="D662" s="2" t="s">
        <v>61</v>
      </c>
      <c r="E662" s="2" t="s">
        <v>53</v>
      </c>
      <c r="F662" s="2" t="s">
        <v>40</v>
      </c>
      <c r="G662" s="38" t="s">
        <v>1552</v>
      </c>
      <c r="H662" s="29">
        <v>76.176565329094103</v>
      </c>
      <c r="I662" s="29">
        <v>46.383903444754402</v>
      </c>
      <c r="J662" s="29">
        <f t="shared" si="60"/>
        <v>48.766231370653031</v>
      </c>
      <c r="K662" s="8">
        <v>2.8458860577245102</v>
      </c>
      <c r="L662" s="32">
        <v>0</v>
      </c>
      <c r="M662" s="28">
        <v>1.01943797987828</v>
      </c>
      <c r="N662" s="28">
        <v>1</v>
      </c>
      <c r="O662" s="8">
        <v>355.57296314091798</v>
      </c>
      <c r="P662" s="9">
        <f t="shared" si="61"/>
        <v>355.57</v>
      </c>
      <c r="Q662" s="6">
        <f t="shared" si="62"/>
        <v>357.03081228979573</v>
      </c>
      <c r="R662" s="6">
        <f t="shared" si="63"/>
        <v>362.56478988028761</v>
      </c>
      <c r="S662" s="13">
        <f>R662*Index!$D$19</f>
        <v>445.49007805383087</v>
      </c>
      <c r="U662" s="8">
        <v>13.980419023764201</v>
      </c>
      <c r="V662" s="6">
        <f t="shared" si="64"/>
        <v>14.197115518632547</v>
      </c>
      <c r="W662" s="6">
        <f>V662*Index!$H$23</f>
        <v>15.2887406040574</v>
      </c>
      <c r="Y662" s="8">
        <v>460.78</v>
      </c>
      <c r="Z662" s="9">
        <f t="shared" si="65"/>
        <v>460.78</v>
      </c>
      <c r="AA662" s="27"/>
      <c r="AB662" s="42"/>
    </row>
    <row r="663" spans="1:28" x14ac:dyDescent="0.25">
      <c r="A663" s="2" t="s">
        <v>897</v>
      </c>
      <c r="B663" s="2" t="s">
        <v>0</v>
      </c>
      <c r="C663" s="2">
        <v>75</v>
      </c>
      <c r="D663" s="2" t="s">
        <v>62</v>
      </c>
      <c r="E663" s="2" t="s">
        <v>53</v>
      </c>
      <c r="F663" s="2" t="s">
        <v>40</v>
      </c>
      <c r="G663" s="38" t="s">
        <v>1552</v>
      </c>
      <c r="H663" s="29">
        <v>76.176565329094103</v>
      </c>
      <c r="I663" s="29">
        <v>61.990027270293503</v>
      </c>
      <c r="J663" s="29">
        <f t="shared" si="60"/>
        <v>66.158782763245199</v>
      </c>
      <c r="K663" s="8">
        <v>2.8945843207270898</v>
      </c>
      <c r="L663" s="32">
        <v>0</v>
      </c>
      <c r="M663" s="28">
        <v>1.0301719497783299</v>
      </c>
      <c r="N663" s="28">
        <v>1</v>
      </c>
      <c r="O663" s="8">
        <v>412.00166687332</v>
      </c>
      <c r="P663" s="9">
        <f t="shared" si="61"/>
        <v>412</v>
      </c>
      <c r="Q663" s="6">
        <f t="shared" si="62"/>
        <v>413.6908737075006</v>
      </c>
      <c r="R663" s="6">
        <f t="shared" si="63"/>
        <v>420.10308224996686</v>
      </c>
      <c r="S663" s="13">
        <f>R663*Index!$D$19</f>
        <v>516.18844445426384</v>
      </c>
      <c r="U663" s="8">
        <v>16.836675225317101</v>
      </c>
      <c r="V663" s="6">
        <f t="shared" si="64"/>
        <v>17.097643691309518</v>
      </c>
      <c r="W663" s="6">
        <f>V663*Index!$H$23</f>
        <v>18.412292200761613</v>
      </c>
      <c r="Y663" s="8">
        <v>534.6</v>
      </c>
      <c r="Z663" s="9">
        <f t="shared" si="65"/>
        <v>534.6</v>
      </c>
      <c r="AA663" s="27"/>
      <c r="AB663" s="42"/>
    </row>
    <row r="664" spans="1:28" x14ac:dyDescent="0.25">
      <c r="A664" s="2" t="s">
        <v>898</v>
      </c>
      <c r="B664" s="2" t="s">
        <v>0</v>
      </c>
      <c r="C664" s="2">
        <v>75</v>
      </c>
      <c r="D664" s="2" t="s">
        <v>63</v>
      </c>
      <c r="E664" s="2" t="s">
        <v>53</v>
      </c>
      <c r="F664" s="2" t="s">
        <v>40</v>
      </c>
      <c r="G664" s="38" t="s">
        <v>1552</v>
      </c>
      <c r="H664" s="29">
        <v>76.176565329094103</v>
      </c>
      <c r="I664" s="29">
        <v>80.510757786174494</v>
      </c>
      <c r="J664" s="29">
        <f t="shared" si="60"/>
        <v>88.392180117078567</v>
      </c>
      <c r="K664" s="8">
        <v>2.83095770768155</v>
      </c>
      <c r="L664" s="32">
        <v>0</v>
      </c>
      <c r="M664" s="28">
        <v>1.05030031896777</v>
      </c>
      <c r="N664" s="28">
        <v>1</v>
      </c>
      <c r="O664" s="8">
        <v>465.887158364323</v>
      </c>
      <c r="P664" s="9">
        <f t="shared" si="61"/>
        <v>465.89</v>
      </c>
      <c r="Q664" s="6">
        <f t="shared" si="62"/>
        <v>467.79729571361673</v>
      </c>
      <c r="R664" s="6">
        <f t="shared" si="63"/>
        <v>475.0481537971778</v>
      </c>
      <c r="S664" s="13">
        <f>R664*Index!$D$19</f>
        <v>583.7004723605653</v>
      </c>
      <c r="U664" s="8">
        <v>14.2913902481748</v>
      </c>
      <c r="V664" s="6">
        <f t="shared" si="64"/>
        <v>14.512906797021509</v>
      </c>
      <c r="W664" s="6">
        <f>V664*Index!$H$23</f>
        <v>15.628813271211239</v>
      </c>
      <c r="Y664" s="8">
        <v>599.33000000000004</v>
      </c>
      <c r="Z664" s="9">
        <f t="shared" si="65"/>
        <v>599.33000000000004</v>
      </c>
      <c r="AA664" s="27"/>
      <c r="AB664" s="42"/>
    </row>
    <row r="665" spans="1:28" x14ac:dyDescent="0.25">
      <c r="A665" s="2" t="s">
        <v>899</v>
      </c>
      <c r="B665" s="2" t="s">
        <v>0</v>
      </c>
      <c r="C665" s="2">
        <v>75</v>
      </c>
      <c r="D665" s="2" t="s">
        <v>1558</v>
      </c>
      <c r="E665" s="2" t="s">
        <v>53</v>
      </c>
      <c r="F665" s="2" t="s">
        <v>40</v>
      </c>
      <c r="G665" s="38" t="s">
        <v>1552</v>
      </c>
      <c r="H665" s="29">
        <v>76.176565329094103</v>
      </c>
      <c r="I665" s="29">
        <v>99.259095290012894</v>
      </c>
      <c r="J665" s="29">
        <f t="shared" si="60"/>
        <v>102.79331239253065</v>
      </c>
      <c r="K665" s="8">
        <v>2.88919153733235</v>
      </c>
      <c r="L665" s="32">
        <v>0</v>
      </c>
      <c r="M665" s="28">
        <v>1.0201453746065401</v>
      </c>
      <c r="N665" s="28">
        <v>1</v>
      </c>
      <c r="O665" s="8">
        <v>517.07825615072204</v>
      </c>
      <c r="P665" s="9">
        <f t="shared" si="61"/>
        <v>517.08000000000004</v>
      </c>
      <c r="Q665" s="6">
        <f t="shared" si="62"/>
        <v>519.19827700094004</v>
      </c>
      <c r="R665" s="6">
        <f t="shared" si="63"/>
        <v>527.24585029445461</v>
      </c>
      <c r="S665" s="13">
        <f>R665*Index!$D$19</f>
        <v>647.83674961594897</v>
      </c>
      <c r="U665" s="8">
        <v>14.699446855501</v>
      </c>
      <c r="V665" s="6">
        <f t="shared" si="64"/>
        <v>14.927288281761266</v>
      </c>
      <c r="W665" s="6">
        <f>V665*Index!$H$23</f>
        <v>16.075056807301063</v>
      </c>
      <c r="Y665" s="8">
        <v>663.91</v>
      </c>
      <c r="Z665" s="9">
        <f t="shared" si="65"/>
        <v>663.91</v>
      </c>
      <c r="AA665" s="27"/>
      <c r="AB665" s="42"/>
    </row>
    <row r="666" spans="1:28" x14ac:dyDescent="0.25">
      <c r="A666" s="2" t="s">
        <v>900</v>
      </c>
      <c r="B666" s="2" t="s">
        <v>0</v>
      </c>
      <c r="C666" s="2">
        <v>75</v>
      </c>
      <c r="D666" s="2" t="s">
        <v>1559</v>
      </c>
      <c r="E666" s="2" t="s">
        <v>53</v>
      </c>
      <c r="F666" s="2" t="s">
        <v>218</v>
      </c>
      <c r="G666" s="38" t="s">
        <v>1552</v>
      </c>
      <c r="H666" s="29">
        <v>76.176565329094103</v>
      </c>
      <c r="I666" s="29">
        <v>121.116913939076</v>
      </c>
      <c r="J666" s="29">
        <f t="shared" si="60"/>
        <v>121.60832712200857</v>
      </c>
      <c r="K666" s="8">
        <v>3.20806747334017</v>
      </c>
      <c r="L666" s="32">
        <v>0</v>
      </c>
      <c r="M666" s="28">
        <v>1.0024907725524199</v>
      </c>
      <c r="N666" s="28">
        <v>1</v>
      </c>
      <c r="O666" s="8">
        <v>634.50728019046596</v>
      </c>
      <c r="P666" s="9">
        <f t="shared" si="61"/>
        <v>634.51</v>
      </c>
      <c r="Q666" s="6">
        <f t="shared" si="62"/>
        <v>637.10876003924682</v>
      </c>
      <c r="R666" s="6">
        <f t="shared" si="63"/>
        <v>646.98394581985519</v>
      </c>
      <c r="S666" s="13">
        <f>R666*Index!$D$19</f>
        <v>794.9611671283069</v>
      </c>
      <c r="U666" s="8">
        <v>18.1319017059933</v>
      </c>
      <c r="V666" s="6">
        <f t="shared" si="64"/>
        <v>18.412946182436198</v>
      </c>
      <c r="W666" s="6">
        <f>V666*Index!$H$23</f>
        <v>19.82872912249508</v>
      </c>
      <c r="Y666" s="8">
        <v>814.79</v>
      </c>
      <c r="Z666" s="9">
        <f t="shared" si="65"/>
        <v>814.79</v>
      </c>
      <c r="AA666" s="27"/>
      <c r="AB666" s="42"/>
    </row>
    <row r="667" spans="1:28" x14ac:dyDescent="0.25">
      <c r="A667" s="2" t="s">
        <v>901</v>
      </c>
      <c r="B667" s="2" t="s">
        <v>0</v>
      </c>
      <c r="C667" s="2">
        <v>75</v>
      </c>
      <c r="D667" s="2" t="s">
        <v>1550</v>
      </c>
      <c r="E667" s="2" t="s">
        <v>53</v>
      </c>
      <c r="F667" s="2" t="s">
        <v>218</v>
      </c>
      <c r="G667" s="38" t="s">
        <v>1552</v>
      </c>
      <c r="H667" s="29">
        <v>76.176565329094103</v>
      </c>
      <c r="I667" s="29">
        <v>99.849718798974095</v>
      </c>
      <c r="J667" s="29">
        <f t="shared" si="60"/>
        <v>94.222777948876967</v>
      </c>
      <c r="K667" s="8">
        <v>3.3754040476989502</v>
      </c>
      <c r="L667" s="32">
        <v>0</v>
      </c>
      <c r="M667" s="28">
        <v>0.96803351909648205</v>
      </c>
      <c r="N667" s="28">
        <v>1</v>
      </c>
      <c r="O667" s="8">
        <v>575.16663302570703</v>
      </c>
      <c r="P667" s="9">
        <f t="shared" si="61"/>
        <v>575.16999999999996</v>
      </c>
      <c r="Q667" s="6">
        <f t="shared" si="62"/>
        <v>577.52481622111247</v>
      </c>
      <c r="R667" s="6">
        <f t="shared" si="63"/>
        <v>586.47645087253977</v>
      </c>
      <c r="S667" s="13">
        <f>R667*Index!$D$19</f>
        <v>720.61448648173462</v>
      </c>
      <c r="U667" s="8">
        <v>17.262282309962099</v>
      </c>
      <c r="V667" s="6">
        <f t="shared" si="64"/>
        <v>17.529847685766512</v>
      </c>
      <c r="W667" s="6">
        <f>V667*Index!$H$23</f>
        <v>18.877728630479901</v>
      </c>
      <c r="Y667" s="8">
        <v>739.49</v>
      </c>
      <c r="Z667" s="9">
        <f t="shared" si="65"/>
        <v>739.49</v>
      </c>
      <c r="AA667" s="27"/>
      <c r="AB667" s="42"/>
    </row>
    <row r="668" spans="1:28" x14ac:dyDescent="0.25">
      <c r="A668" s="2" t="s">
        <v>902</v>
      </c>
      <c r="B668" s="2" t="s">
        <v>0</v>
      </c>
      <c r="C668" s="2">
        <v>75</v>
      </c>
      <c r="D668" s="2" t="s">
        <v>225</v>
      </c>
      <c r="E668" s="2" t="s">
        <v>53</v>
      </c>
      <c r="F668" s="2" t="s">
        <v>40</v>
      </c>
      <c r="G668" s="38" t="s">
        <v>1552</v>
      </c>
      <c r="H668" s="29">
        <v>76.176565329094103</v>
      </c>
      <c r="I668" s="29">
        <v>72.309531347123695</v>
      </c>
      <c r="J668" s="29">
        <f t="shared" si="60"/>
        <v>77.949087731200422</v>
      </c>
      <c r="K668" s="8">
        <v>3.1826243230587798</v>
      </c>
      <c r="L668" s="32">
        <v>1</v>
      </c>
      <c r="M668" s="28">
        <v>1.0379803665818901</v>
      </c>
      <c r="N668" s="28">
        <v>1</v>
      </c>
      <c r="O668" s="8">
        <v>490.52405223701197</v>
      </c>
      <c r="P668" s="9">
        <f t="shared" si="61"/>
        <v>490.52</v>
      </c>
      <c r="Q668" s="6">
        <f t="shared" si="62"/>
        <v>492.53520085118373</v>
      </c>
      <c r="R668" s="6">
        <f t="shared" si="63"/>
        <v>500.16949646437712</v>
      </c>
      <c r="S668" s="13">
        <f>R668*Index!$D$19</f>
        <v>614.56753176068753</v>
      </c>
      <c r="U668" s="8">
        <v>13.8473516615198</v>
      </c>
      <c r="V668" s="6">
        <f t="shared" si="64"/>
        <v>14.061985612273359</v>
      </c>
      <c r="W668" s="6">
        <f>V668*Index!$H$23</f>
        <v>15.143220474742064</v>
      </c>
      <c r="Y668" s="8">
        <v>629.71</v>
      </c>
      <c r="Z668" s="9">
        <f t="shared" si="65"/>
        <v>629.71</v>
      </c>
      <c r="AA668" s="27"/>
      <c r="AB668" s="42"/>
    </row>
    <row r="669" spans="1:28" x14ac:dyDescent="0.25">
      <c r="A669" s="2" t="s">
        <v>903</v>
      </c>
      <c r="B669" s="2" t="s">
        <v>0</v>
      </c>
      <c r="C669" s="2">
        <v>75</v>
      </c>
      <c r="D669" s="2" t="s">
        <v>60</v>
      </c>
      <c r="E669" s="2" t="s">
        <v>54</v>
      </c>
      <c r="F669" s="2" t="s">
        <v>40</v>
      </c>
      <c r="G669" s="38" t="s">
        <v>1552</v>
      </c>
      <c r="H669" s="29">
        <v>76.176565329094103</v>
      </c>
      <c r="I669" s="29">
        <v>33.425353027828102</v>
      </c>
      <c r="J669" s="29">
        <f t="shared" si="60"/>
        <v>33.633407386350598</v>
      </c>
      <c r="K669" s="8">
        <v>1.9417377698701199</v>
      </c>
      <c r="L669" s="32">
        <v>0</v>
      </c>
      <c r="M669" s="28">
        <v>1.0018982729649399</v>
      </c>
      <c r="N669" s="28">
        <v>1</v>
      </c>
      <c r="O669" s="8">
        <v>213.22217152998499</v>
      </c>
      <c r="P669" s="9">
        <f t="shared" si="61"/>
        <v>213.22</v>
      </c>
      <c r="Q669" s="6">
        <f t="shared" si="62"/>
        <v>214.09638243325793</v>
      </c>
      <c r="R669" s="6">
        <f t="shared" si="63"/>
        <v>217.41487636097344</v>
      </c>
      <c r="S669" s="13">
        <f>R669*Index!$D$19</f>
        <v>267.14168872298444</v>
      </c>
      <c r="U669" s="8">
        <v>11.368637142388501</v>
      </c>
      <c r="V669" s="6">
        <f t="shared" si="64"/>
        <v>11.544851018095523</v>
      </c>
      <c r="W669" s="6">
        <f>V669*Index!$H$23</f>
        <v>12.432541828408773</v>
      </c>
      <c r="Y669" s="8">
        <v>279.57</v>
      </c>
      <c r="Z669" s="9">
        <f t="shared" si="65"/>
        <v>279.57</v>
      </c>
      <c r="AA669" s="27"/>
      <c r="AB669" s="42"/>
    </row>
    <row r="670" spans="1:28" x14ac:dyDescent="0.25">
      <c r="A670" s="2" t="s">
        <v>904</v>
      </c>
      <c r="B670" s="2" t="s">
        <v>0</v>
      </c>
      <c r="C670" s="2">
        <v>75</v>
      </c>
      <c r="D670" s="2" t="s">
        <v>61</v>
      </c>
      <c r="E670" s="2" t="s">
        <v>54</v>
      </c>
      <c r="F670" s="2" t="s">
        <v>40</v>
      </c>
      <c r="G670" s="38" t="s">
        <v>1552</v>
      </c>
      <c r="H670" s="29">
        <v>76.176565329094103</v>
      </c>
      <c r="I670" s="29">
        <v>51.079422105148304</v>
      </c>
      <c r="J670" s="29">
        <f t="shared" si="60"/>
        <v>53.553021428285746</v>
      </c>
      <c r="K670" s="8">
        <v>2.2170990302426499</v>
      </c>
      <c r="L670" s="32">
        <v>0</v>
      </c>
      <c r="M670" s="28">
        <v>1.01943797987828</v>
      </c>
      <c r="N670" s="28">
        <v>1</v>
      </c>
      <c r="O670" s="8">
        <v>287.62334099356599</v>
      </c>
      <c r="P670" s="9">
        <f t="shared" si="61"/>
        <v>287.62</v>
      </c>
      <c r="Q670" s="6">
        <f t="shared" si="62"/>
        <v>288.80259669163962</v>
      </c>
      <c r="R670" s="6">
        <f t="shared" si="63"/>
        <v>293.27903694036007</v>
      </c>
      <c r="S670" s="13">
        <f>R670*Index!$D$19</f>
        <v>360.35738909245049</v>
      </c>
      <c r="U670" s="8">
        <v>12.0363125797029</v>
      </c>
      <c r="V670" s="6">
        <f t="shared" si="64"/>
        <v>12.222875424688295</v>
      </c>
      <c r="W670" s="6">
        <f>V670*Index!$H$23</f>
        <v>13.162699955389717</v>
      </c>
      <c r="Y670" s="8">
        <v>373.52</v>
      </c>
      <c r="Z670" s="9">
        <f t="shared" si="65"/>
        <v>373.52</v>
      </c>
      <c r="AA670" s="27"/>
      <c r="AB670" s="42"/>
    </row>
    <row r="671" spans="1:28" x14ac:dyDescent="0.25">
      <c r="A671" s="2" t="s">
        <v>905</v>
      </c>
      <c r="B671" s="2" t="s">
        <v>0</v>
      </c>
      <c r="C671" s="2">
        <v>75</v>
      </c>
      <c r="D671" s="2" t="s">
        <v>62</v>
      </c>
      <c r="E671" s="2" t="s">
        <v>54</v>
      </c>
      <c r="F671" s="2" t="s">
        <v>40</v>
      </c>
      <c r="G671" s="38" t="s">
        <v>1552</v>
      </c>
      <c r="H671" s="29">
        <v>76.176565329094103</v>
      </c>
      <c r="I671" s="29">
        <v>68.2169795145835</v>
      </c>
      <c r="J671" s="29">
        <f t="shared" si="60"/>
        <v>72.573614297921978</v>
      </c>
      <c r="K671" s="8">
        <v>2.2542409340814902</v>
      </c>
      <c r="L671" s="32">
        <v>0</v>
      </c>
      <c r="M671" s="28">
        <v>1.0301719497783299</v>
      </c>
      <c r="N671" s="28">
        <v>1</v>
      </c>
      <c r="O671" s="8">
        <v>335.31874386719602</v>
      </c>
      <c r="P671" s="9">
        <f t="shared" si="61"/>
        <v>335.32</v>
      </c>
      <c r="Q671" s="6">
        <f t="shared" si="62"/>
        <v>336.69355071705149</v>
      </c>
      <c r="R671" s="6">
        <f t="shared" si="63"/>
        <v>341.91230075316582</v>
      </c>
      <c r="S671" s="13">
        <f>R671*Index!$D$19</f>
        <v>420.1139818358688</v>
      </c>
      <c r="U671" s="8">
        <v>12.8654873038491</v>
      </c>
      <c r="V671" s="6">
        <f t="shared" si="64"/>
        <v>13.064902357058763</v>
      </c>
      <c r="W671" s="6">
        <f>V671*Index!$H$23</f>
        <v>14.069470864856983</v>
      </c>
      <c r="Y671" s="8">
        <v>434.18</v>
      </c>
      <c r="Z671" s="9">
        <f t="shared" si="65"/>
        <v>434.18</v>
      </c>
      <c r="AA671" s="27"/>
      <c r="AB671" s="42"/>
    </row>
    <row r="672" spans="1:28" x14ac:dyDescent="0.25">
      <c r="A672" s="2" t="s">
        <v>906</v>
      </c>
      <c r="B672" s="2" t="s">
        <v>0</v>
      </c>
      <c r="C672" s="2">
        <v>75</v>
      </c>
      <c r="D672" s="2" t="s">
        <v>63</v>
      </c>
      <c r="E672" s="2" t="s">
        <v>54</v>
      </c>
      <c r="F672" s="2" t="s">
        <v>40</v>
      </c>
      <c r="G672" s="38" t="s">
        <v>1552</v>
      </c>
      <c r="H672" s="29">
        <v>76.176565329094103</v>
      </c>
      <c r="I672" s="29">
        <v>88.549531658921694</v>
      </c>
      <c r="J672" s="29">
        <f t="shared" si="60"/>
        <v>96.835306879734702</v>
      </c>
      <c r="K672" s="8">
        <v>2.2751603988423401</v>
      </c>
      <c r="L672" s="32">
        <v>0</v>
      </c>
      <c r="M672" s="28">
        <v>1.05030031896777</v>
      </c>
      <c r="N672" s="28">
        <v>1</v>
      </c>
      <c r="O672" s="8">
        <v>393.62976017909602</v>
      </c>
      <c r="P672" s="9">
        <f t="shared" si="61"/>
        <v>393.63</v>
      </c>
      <c r="Q672" s="6">
        <f t="shared" si="62"/>
        <v>395.24364219583032</v>
      </c>
      <c r="R672" s="6">
        <f t="shared" si="63"/>
        <v>401.36991864986572</v>
      </c>
      <c r="S672" s="13">
        <f>R672*Index!$D$19</f>
        <v>493.17065908917158</v>
      </c>
      <c r="U672" s="8">
        <v>12.4423128423356</v>
      </c>
      <c r="V672" s="6">
        <f t="shared" si="64"/>
        <v>12.635168691391803</v>
      </c>
      <c r="W672" s="6">
        <f>V672*Index!$H$23</f>
        <v>13.606694709053349</v>
      </c>
      <c r="Y672" s="8">
        <v>506.78</v>
      </c>
      <c r="Z672" s="9">
        <f t="shared" si="65"/>
        <v>506.78</v>
      </c>
      <c r="AA672" s="27"/>
      <c r="AB672" s="42"/>
    </row>
    <row r="673" spans="1:28" x14ac:dyDescent="0.25">
      <c r="A673" s="2" t="s">
        <v>907</v>
      </c>
      <c r="B673" s="2" t="s">
        <v>0</v>
      </c>
      <c r="C673" s="2">
        <v>75</v>
      </c>
      <c r="D673" s="2" t="s">
        <v>1558</v>
      </c>
      <c r="E673" s="2" t="s">
        <v>54</v>
      </c>
      <c r="F673" s="2" t="s">
        <v>40</v>
      </c>
      <c r="G673" s="38" t="s">
        <v>1552</v>
      </c>
      <c r="H673" s="29">
        <v>76.176565329094103</v>
      </c>
      <c r="I673" s="29">
        <v>109.09703559244301</v>
      </c>
      <c r="J673" s="29">
        <f t="shared" si="60"/>
        <v>112.82944168770999</v>
      </c>
      <c r="K673" s="8">
        <v>2.3672502475289998</v>
      </c>
      <c r="L673" s="32">
        <v>0</v>
      </c>
      <c r="M673" s="28">
        <v>1.0201453746065401</v>
      </c>
      <c r="N673" s="28">
        <v>1</v>
      </c>
      <c r="O673" s="8">
        <v>447.424516894997</v>
      </c>
      <c r="P673" s="9">
        <f t="shared" si="61"/>
        <v>447.42</v>
      </c>
      <c r="Q673" s="6">
        <f t="shared" si="62"/>
        <v>449.25895741426649</v>
      </c>
      <c r="R673" s="6">
        <f t="shared" si="63"/>
        <v>456.22247125418767</v>
      </c>
      <c r="S673" s="13">
        <f>R673*Index!$D$19</f>
        <v>560.56900725535627</v>
      </c>
      <c r="U673" s="8">
        <v>14.679980111453</v>
      </c>
      <c r="V673" s="6">
        <f t="shared" si="64"/>
        <v>14.907519803180522</v>
      </c>
      <c r="W673" s="6">
        <f>V673*Index!$H$23</f>
        <v>16.053768318046949</v>
      </c>
      <c r="Y673" s="8">
        <v>576.62</v>
      </c>
      <c r="Z673" s="9">
        <f t="shared" si="65"/>
        <v>576.62</v>
      </c>
      <c r="AA673" s="27"/>
      <c r="AB673" s="42"/>
    </row>
    <row r="674" spans="1:28" x14ac:dyDescent="0.25">
      <c r="A674" s="2" t="s">
        <v>908</v>
      </c>
      <c r="B674" s="2" t="s">
        <v>0</v>
      </c>
      <c r="C674" s="2">
        <v>75</v>
      </c>
      <c r="D674" s="2" t="s">
        <v>1559</v>
      </c>
      <c r="E674" s="2" t="s">
        <v>54</v>
      </c>
      <c r="F674" s="2" t="s">
        <v>218</v>
      </c>
      <c r="G674" s="38" t="s">
        <v>1552</v>
      </c>
      <c r="H674" s="29">
        <v>76.176565329094103</v>
      </c>
      <c r="I674" s="29">
        <v>133.37978315726701</v>
      </c>
      <c r="J674" s="29">
        <f t="shared" si="60"/>
        <v>133.90174035826217</v>
      </c>
      <c r="K674" s="8">
        <v>2.3048062817858401</v>
      </c>
      <c r="L674" s="32">
        <v>0</v>
      </c>
      <c r="M674" s="28">
        <v>1.0024907725524199</v>
      </c>
      <c r="N674" s="28">
        <v>1</v>
      </c>
      <c r="O674" s="8">
        <v>484.18979861514401</v>
      </c>
      <c r="P674" s="9">
        <f t="shared" si="61"/>
        <v>484.19</v>
      </c>
      <c r="Q674" s="6">
        <f t="shared" si="62"/>
        <v>486.17497678946609</v>
      </c>
      <c r="R674" s="6">
        <f t="shared" si="63"/>
        <v>493.71068892970283</v>
      </c>
      <c r="S674" s="13">
        <f>R674*Index!$D$19</f>
        <v>606.63147521833332</v>
      </c>
      <c r="U674" s="8">
        <v>17.022912276069299</v>
      </c>
      <c r="V674" s="6">
        <f t="shared" si="64"/>
        <v>17.286767416348376</v>
      </c>
      <c r="W674" s="6">
        <f>V674*Index!$H$23</f>
        <v>18.615957767221037</v>
      </c>
      <c r="Y674" s="8">
        <v>625.25</v>
      </c>
      <c r="Z674" s="9">
        <f t="shared" si="65"/>
        <v>625.25</v>
      </c>
      <c r="AA674" s="27"/>
      <c r="AB674" s="42"/>
    </row>
    <row r="675" spans="1:28" x14ac:dyDescent="0.25">
      <c r="A675" s="2" t="s">
        <v>909</v>
      </c>
      <c r="B675" s="2" t="s">
        <v>0</v>
      </c>
      <c r="C675" s="2">
        <v>75</v>
      </c>
      <c r="D675" s="2" t="s">
        <v>1550</v>
      </c>
      <c r="E675" s="2" t="s">
        <v>54</v>
      </c>
      <c r="F675" s="2" t="s">
        <v>218</v>
      </c>
      <c r="G675" s="38" t="s">
        <v>1552</v>
      </c>
      <c r="H675" s="29">
        <v>76.176565329094103</v>
      </c>
      <c r="I675" s="29">
        <v>109.932442872395</v>
      </c>
      <c r="J675" s="29">
        <f t="shared" si="60"/>
        <v>103.98319281574945</v>
      </c>
      <c r="K675" s="8">
        <v>2.4778724865508002</v>
      </c>
      <c r="L675" s="32">
        <v>0</v>
      </c>
      <c r="M675" s="28">
        <v>0.96803351909648205</v>
      </c>
      <c r="N675" s="28">
        <v>1</v>
      </c>
      <c r="O675" s="8">
        <v>446.41290789075299</v>
      </c>
      <c r="P675" s="9">
        <f t="shared" si="61"/>
        <v>446.41</v>
      </c>
      <c r="Q675" s="6">
        <f t="shared" si="62"/>
        <v>448.24320081310509</v>
      </c>
      <c r="R675" s="6">
        <f t="shared" si="63"/>
        <v>455.19097042570826</v>
      </c>
      <c r="S675" s="13">
        <f>R675*Index!$D$19</f>
        <v>559.3015830668586</v>
      </c>
      <c r="U675" s="8">
        <v>15.422564439300499</v>
      </c>
      <c r="V675" s="6">
        <f t="shared" si="64"/>
        <v>15.661614188109658</v>
      </c>
      <c r="W675" s="6">
        <f>V675*Index!$H$23</f>
        <v>16.865845491542274</v>
      </c>
      <c r="Y675" s="8">
        <v>576.16999999999996</v>
      </c>
      <c r="Z675" s="9">
        <f t="shared" si="65"/>
        <v>576.16999999999996</v>
      </c>
      <c r="AA675" s="27"/>
      <c r="AB675" s="42"/>
    </row>
    <row r="676" spans="1:28" x14ac:dyDescent="0.25">
      <c r="A676" s="2" t="s">
        <v>910</v>
      </c>
      <c r="B676" s="2" t="s">
        <v>0</v>
      </c>
      <c r="C676" s="2">
        <v>75</v>
      </c>
      <c r="D676" s="2" t="s">
        <v>225</v>
      </c>
      <c r="E676" s="2" t="s">
        <v>54</v>
      </c>
      <c r="F676" s="2" t="s">
        <v>40</v>
      </c>
      <c r="G676" s="38" t="s">
        <v>1552</v>
      </c>
      <c r="H676" s="29">
        <v>76.176565329094103</v>
      </c>
      <c r="I676" s="29">
        <v>79.730804431593</v>
      </c>
      <c r="J676" s="29">
        <f t="shared" si="60"/>
        <v>85.652223487922186</v>
      </c>
      <c r="K676" s="8">
        <v>2.58130654111608</v>
      </c>
      <c r="L676" s="32">
        <v>1</v>
      </c>
      <c r="M676" s="28">
        <v>1.0379803665818901</v>
      </c>
      <c r="N676" s="28">
        <v>1</v>
      </c>
      <c r="O676" s="8">
        <v>417.72971111425602</v>
      </c>
      <c r="P676" s="9">
        <f t="shared" si="61"/>
        <v>417.73</v>
      </c>
      <c r="Q676" s="6">
        <f t="shared" si="62"/>
        <v>419.44240292982448</v>
      </c>
      <c r="R676" s="6">
        <f t="shared" si="63"/>
        <v>425.94376017523678</v>
      </c>
      <c r="S676" s="13">
        <f>R676*Index!$D$19</f>
        <v>523.36499368750538</v>
      </c>
      <c r="U676" s="8">
        <v>17.5712826535968</v>
      </c>
      <c r="V676" s="6">
        <f t="shared" si="64"/>
        <v>17.843637534727552</v>
      </c>
      <c r="W676" s="6">
        <f>V676*Index!$H$23</f>
        <v>19.215645977046211</v>
      </c>
      <c r="Y676" s="8">
        <v>542.58000000000004</v>
      </c>
      <c r="Z676" s="9">
        <f t="shared" si="65"/>
        <v>542.58000000000004</v>
      </c>
      <c r="AA676" s="27"/>
      <c r="AB676" s="42"/>
    </row>
    <row r="677" spans="1:28" x14ac:dyDescent="0.25">
      <c r="A677" s="2" t="s">
        <v>911</v>
      </c>
      <c r="B677" s="2" t="s">
        <v>0</v>
      </c>
      <c r="C677" s="2">
        <v>75</v>
      </c>
      <c r="D677" s="2" t="s">
        <v>60</v>
      </c>
      <c r="E677" s="2" t="s">
        <v>55</v>
      </c>
      <c r="F677" s="2" t="s">
        <v>40</v>
      </c>
      <c r="G677" s="38" t="s">
        <v>1552</v>
      </c>
      <c r="H677" s="29">
        <v>76.176565329094103</v>
      </c>
      <c r="I677" s="29">
        <v>27.837222394782401</v>
      </c>
      <c r="J677" s="29">
        <f t="shared" si="60"/>
        <v>28.034668955999635</v>
      </c>
      <c r="K677" s="8">
        <v>1.3576610205459601</v>
      </c>
      <c r="L677" s="32">
        <v>1</v>
      </c>
      <c r="M677" s="28">
        <v>1.0018982729649399</v>
      </c>
      <c r="N677" s="28">
        <v>1</v>
      </c>
      <c r="O677" s="8">
        <v>141.48353069185299</v>
      </c>
      <c r="P677" s="9">
        <f t="shared" si="61"/>
        <v>141.47999999999999</v>
      </c>
      <c r="Q677" s="6">
        <f t="shared" si="62"/>
        <v>142.0636131676896</v>
      </c>
      <c r="R677" s="6">
        <f t="shared" si="63"/>
        <v>144.26559917178881</v>
      </c>
      <c r="S677" s="13">
        <f>R677*Index!$D$19</f>
        <v>177.2618158998377</v>
      </c>
      <c r="U677" s="8">
        <v>10.508493841014401</v>
      </c>
      <c r="V677" s="6">
        <f t="shared" si="64"/>
        <v>10.671375495550125</v>
      </c>
      <c r="W677" s="6">
        <f>V677*Index!$H$23</f>
        <v>11.491904227012657</v>
      </c>
      <c r="Y677" s="8">
        <v>188.75</v>
      </c>
      <c r="Z677" s="9">
        <f t="shared" si="65"/>
        <v>188.75</v>
      </c>
      <c r="AA677" s="27"/>
      <c r="AB677" s="42"/>
    </row>
    <row r="678" spans="1:28" x14ac:dyDescent="0.25">
      <c r="A678" s="2" t="s">
        <v>912</v>
      </c>
      <c r="B678" s="2" t="s">
        <v>0</v>
      </c>
      <c r="C678" s="2">
        <v>75</v>
      </c>
      <c r="D678" s="2" t="s">
        <v>61</v>
      </c>
      <c r="E678" s="2" t="s">
        <v>55</v>
      </c>
      <c r="F678" s="2" t="s">
        <v>40</v>
      </c>
      <c r="G678" s="38" t="s">
        <v>1552</v>
      </c>
      <c r="H678" s="29">
        <v>76.176565329094103</v>
      </c>
      <c r="I678" s="29">
        <v>42.566085019804099</v>
      </c>
      <c r="J678" s="29">
        <f t="shared" si="60"/>
        <v>44.874202267979612</v>
      </c>
      <c r="K678" s="8">
        <v>1.68094073480696</v>
      </c>
      <c r="L678" s="32">
        <v>0</v>
      </c>
      <c r="M678" s="28">
        <v>1.01943797987828</v>
      </c>
      <c r="N678" s="28">
        <v>1</v>
      </c>
      <c r="O678" s="8">
        <v>203.47916623357099</v>
      </c>
      <c r="P678" s="9">
        <f t="shared" si="61"/>
        <v>203.48</v>
      </c>
      <c r="Q678" s="6">
        <f t="shared" si="62"/>
        <v>204.31343081512864</v>
      </c>
      <c r="R678" s="6">
        <f t="shared" si="63"/>
        <v>207.48028899276315</v>
      </c>
      <c r="S678" s="13">
        <f>R678*Index!$D$19</f>
        <v>254.93487706993366</v>
      </c>
      <c r="U678" s="8">
        <v>11.747737772138301</v>
      </c>
      <c r="V678" s="6">
        <f t="shared" si="64"/>
        <v>11.929827707606446</v>
      </c>
      <c r="W678" s="6">
        <f>V678*Index!$H$23</f>
        <v>12.847119616186621</v>
      </c>
      <c r="Y678" s="8">
        <v>267.77999999999997</v>
      </c>
      <c r="Z678" s="9">
        <f t="shared" si="65"/>
        <v>267.77999999999997</v>
      </c>
      <c r="AA678" s="27"/>
      <c r="AB678" s="42"/>
    </row>
    <row r="679" spans="1:28" x14ac:dyDescent="0.25">
      <c r="A679" s="2" t="s">
        <v>913</v>
      </c>
      <c r="B679" s="2" t="s">
        <v>0</v>
      </c>
      <c r="C679" s="2">
        <v>75</v>
      </c>
      <c r="D679" s="2" t="s">
        <v>62</v>
      </c>
      <c r="E679" s="2" t="s">
        <v>55</v>
      </c>
      <c r="F679" s="2" t="s">
        <v>40</v>
      </c>
      <c r="G679" s="38" t="s">
        <v>1552</v>
      </c>
      <c r="H679" s="29">
        <v>76.176565329094103</v>
      </c>
      <c r="I679" s="29">
        <v>56.887392524352499</v>
      </c>
      <c r="J679" s="29">
        <f t="shared" si="60"/>
        <v>60.902191578012491</v>
      </c>
      <c r="K679" s="8">
        <v>1.72495538430699</v>
      </c>
      <c r="L679" s="32">
        <v>0</v>
      </c>
      <c r="M679" s="28">
        <v>1.0301719497783299</v>
      </c>
      <c r="N679" s="28">
        <v>1</v>
      </c>
      <c r="O679" s="8">
        <v>236.454739801024</v>
      </c>
      <c r="P679" s="9">
        <f t="shared" si="61"/>
        <v>236.45</v>
      </c>
      <c r="Q679" s="6">
        <f t="shared" si="62"/>
        <v>237.42420423420819</v>
      </c>
      <c r="R679" s="6">
        <f t="shared" si="63"/>
        <v>241.10427939983845</v>
      </c>
      <c r="S679" s="13">
        <f>R679*Index!$D$19</f>
        <v>296.24929735844285</v>
      </c>
      <c r="U679" s="8">
        <v>13.3212084509088</v>
      </c>
      <c r="V679" s="6">
        <f t="shared" si="64"/>
        <v>13.527687181897887</v>
      </c>
      <c r="W679" s="6">
        <f>V679*Index!$H$23</f>
        <v>14.567839504118503</v>
      </c>
      <c r="Y679" s="8">
        <v>310.82</v>
      </c>
      <c r="Z679" s="9">
        <f t="shared" si="65"/>
        <v>310.82</v>
      </c>
      <c r="AA679" s="27"/>
      <c r="AB679" s="42"/>
    </row>
    <row r="680" spans="1:28" x14ac:dyDescent="0.25">
      <c r="A680" s="2" t="s">
        <v>914</v>
      </c>
      <c r="B680" s="2" t="s">
        <v>0</v>
      </c>
      <c r="C680" s="2">
        <v>75</v>
      </c>
      <c r="D680" s="2" t="s">
        <v>63</v>
      </c>
      <c r="E680" s="2" t="s">
        <v>55</v>
      </c>
      <c r="F680" s="2" t="s">
        <v>40</v>
      </c>
      <c r="G680" s="38" t="s">
        <v>1552</v>
      </c>
      <c r="H680" s="29">
        <v>76.176565329094103</v>
      </c>
      <c r="I680" s="29">
        <v>73.883319795553206</v>
      </c>
      <c r="J680" s="29">
        <f t="shared" si="60"/>
        <v>81.431379881589891</v>
      </c>
      <c r="K680" s="8">
        <v>1.7125059286733599</v>
      </c>
      <c r="L680" s="32">
        <v>0</v>
      </c>
      <c r="M680" s="28">
        <v>1.05030031896777</v>
      </c>
      <c r="N680" s="28">
        <v>1</v>
      </c>
      <c r="O680" s="8">
        <v>269.90454057932197</v>
      </c>
      <c r="P680" s="9">
        <f t="shared" si="61"/>
        <v>269.89999999999998</v>
      </c>
      <c r="Q680" s="6">
        <f t="shared" si="62"/>
        <v>271.01114919569721</v>
      </c>
      <c r="R680" s="6">
        <f t="shared" si="63"/>
        <v>275.21182200823051</v>
      </c>
      <c r="S680" s="13">
        <f>R680*Index!$D$19</f>
        <v>338.15786720013631</v>
      </c>
      <c r="U680" s="8">
        <v>11.936624697456899</v>
      </c>
      <c r="V680" s="6">
        <f t="shared" si="64"/>
        <v>12.121642380267483</v>
      </c>
      <c r="W680" s="6">
        <f>V680*Index!$H$23</f>
        <v>13.053683038912736</v>
      </c>
      <c r="Y680" s="8">
        <v>351.21</v>
      </c>
      <c r="Z680" s="9">
        <f t="shared" si="65"/>
        <v>351.21</v>
      </c>
      <c r="AA680" s="27"/>
      <c r="AB680" s="42"/>
    </row>
    <row r="681" spans="1:28" x14ac:dyDescent="0.25">
      <c r="A681" s="2" t="s">
        <v>915</v>
      </c>
      <c r="B681" s="2" t="s">
        <v>0</v>
      </c>
      <c r="C681" s="2">
        <v>75</v>
      </c>
      <c r="D681" s="2" t="s">
        <v>1558</v>
      </c>
      <c r="E681" s="2" t="s">
        <v>55</v>
      </c>
      <c r="F681" s="2" t="s">
        <v>40</v>
      </c>
      <c r="G681" s="38" t="s">
        <v>1552</v>
      </c>
      <c r="H681" s="29">
        <v>76.176565329094103</v>
      </c>
      <c r="I681" s="29">
        <v>91.087905282712697</v>
      </c>
      <c r="J681" s="29">
        <f t="shared" si="60"/>
        <v>94.457510701552167</v>
      </c>
      <c r="K681" s="8">
        <v>1.71032257984653</v>
      </c>
      <c r="L681" s="32">
        <v>0</v>
      </c>
      <c r="M681" s="28">
        <v>1.0201453746065401</v>
      </c>
      <c r="N681" s="28">
        <v>1</v>
      </c>
      <c r="O681" s="8">
        <v>291.83931312646399</v>
      </c>
      <c r="P681" s="9">
        <f t="shared" si="61"/>
        <v>291.83999999999997</v>
      </c>
      <c r="Q681" s="6">
        <f t="shared" si="62"/>
        <v>293.0358543102825</v>
      </c>
      <c r="R681" s="6">
        <f t="shared" si="63"/>
        <v>297.57791005209191</v>
      </c>
      <c r="S681" s="13">
        <f>R681*Index!$D$19</f>
        <v>365.63949417143863</v>
      </c>
      <c r="U681" s="8">
        <v>13.398350515457601</v>
      </c>
      <c r="V681" s="6">
        <f t="shared" si="64"/>
        <v>13.606024948447194</v>
      </c>
      <c r="W681" s="6">
        <f>V681*Index!$H$23</f>
        <v>14.652200710498891</v>
      </c>
      <c r="Y681" s="8">
        <v>380.29</v>
      </c>
      <c r="Z681" s="9">
        <f t="shared" si="65"/>
        <v>380.29</v>
      </c>
      <c r="AA681" s="27"/>
      <c r="AB681" s="42"/>
    </row>
    <row r="682" spans="1:28" x14ac:dyDescent="0.25">
      <c r="A682" s="2" t="s">
        <v>916</v>
      </c>
      <c r="B682" s="2" t="s">
        <v>0</v>
      </c>
      <c r="C682" s="2">
        <v>75</v>
      </c>
      <c r="D682" s="2" t="s">
        <v>1559</v>
      </c>
      <c r="E682" s="2" t="s">
        <v>55</v>
      </c>
      <c r="F682" s="2" t="s">
        <v>218</v>
      </c>
      <c r="G682" s="38" t="s">
        <v>1552</v>
      </c>
      <c r="H682" s="29">
        <v>76.176565329094103</v>
      </c>
      <c r="I682" s="29">
        <v>111.147898947743</v>
      </c>
      <c r="J682" s="29">
        <f t="shared" si="60"/>
        <v>111.61448158176049</v>
      </c>
      <c r="K682" s="8">
        <v>1.5596666135627999</v>
      </c>
      <c r="L682" s="32">
        <v>0</v>
      </c>
      <c r="M682" s="28">
        <v>1.0024907725524199</v>
      </c>
      <c r="N682" s="28">
        <v>1</v>
      </c>
      <c r="O682" s="8">
        <v>292.89142619286599</v>
      </c>
      <c r="P682" s="9">
        <f t="shared" si="61"/>
        <v>292.89</v>
      </c>
      <c r="Q682" s="6">
        <f t="shared" si="62"/>
        <v>294.09228104025675</v>
      </c>
      <c r="R682" s="6">
        <f t="shared" si="63"/>
        <v>298.65071139638076</v>
      </c>
      <c r="S682" s="13">
        <f>R682*Index!$D$19</f>
        <v>366.95766506928368</v>
      </c>
      <c r="U682" s="8">
        <v>17.4851950974396</v>
      </c>
      <c r="V682" s="6">
        <f t="shared" si="64"/>
        <v>17.756215621449915</v>
      </c>
      <c r="W682" s="6">
        <f>V682*Index!$H$23</f>
        <v>19.121502138217959</v>
      </c>
      <c r="Y682" s="8">
        <v>386.08</v>
      </c>
      <c r="Z682" s="9">
        <f t="shared" si="65"/>
        <v>386.08</v>
      </c>
      <c r="AA682" s="27"/>
      <c r="AB682" s="42"/>
    </row>
    <row r="683" spans="1:28" x14ac:dyDescent="0.25">
      <c r="A683" s="2" t="s">
        <v>917</v>
      </c>
      <c r="B683" s="2" t="s">
        <v>0</v>
      </c>
      <c r="C683" s="2">
        <v>75</v>
      </c>
      <c r="D683" s="2" t="s">
        <v>1550</v>
      </c>
      <c r="E683" s="2" t="s">
        <v>55</v>
      </c>
      <c r="F683" s="2" t="s">
        <v>218</v>
      </c>
      <c r="G683" s="38" t="s">
        <v>1552</v>
      </c>
      <c r="H683" s="29">
        <v>76.176565329094103</v>
      </c>
      <c r="I683" s="29">
        <v>91.631024933502502</v>
      </c>
      <c r="J683" s="29">
        <f t="shared" si="60"/>
        <v>86.266806803907826</v>
      </c>
      <c r="K683" s="8">
        <v>1.6195317733252701</v>
      </c>
      <c r="L683" s="32">
        <v>0</v>
      </c>
      <c r="M683" s="28">
        <v>0.96803351909648205</v>
      </c>
      <c r="N683" s="28">
        <v>1</v>
      </c>
      <c r="O683" s="8">
        <v>263.08220253549598</v>
      </c>
      <c r="P683" s="9">
        <f t="shared" si="61"/>
        <v>263.08</v>
      </c>
      <c r="Q683" s="6">
        <f t="shared" si="62"/>
        <v>264.16083956589154</v>
      </c>
      <c r="R683" s="6">
        <f t="shared" si="63"/>
        <v>268.25533257916288</v>
      </c>
      <c r="S683" s="13">
        <f>R683*Index!$D$19</f>
        <v>329.61029968879791</v>
      </c>
      <c r="U683" s="8">
        <v>13.8659123470516</v>
      </c>
      <c r="V683" s="6">
        <f t="shared" si="64"/>
        <v>14.0808339884309</v>
      </c>
      <c r="W683" s="6">
        <f>V683*Index!$H$23</f>
        <v>15.163518114322592</v>
      </c>
      <c r="Y683" s="8">
        <v>344.77</v>
      </c>
      <c r="Z683" s="9">
        <f t="shared" si="65"/>
        <v>344.77</v>
      </c>
      <c r="AA683" s="27"/>
      <c r="AB683" s="42"/>
    </row>
    <row r="684" spans="1:28" x14ac:dyDescent="0.25">
      <c r="A684" s="2" t="s">
        <v>918</v>
      </c>
      <c r="B684" s="2" t="s">
        <v>0</v>
      </c>
      <c r="C684" s="2">
        <v>75</v>
      </c>
      <c r="D684" s="2" t="s">
        <v>225</v>
      </c>
      <c r="E684" s="2" t="s">
        <v>55</v>
      </c>
      <c r="F684" s="2" t="s">
        <v>40</v>
      </c>
      <c r="G684" s="38" t="s">
        <v>1552</v>
      </c>
      <c r="H684" s="29">
        <v>76.176565329094103</v>
      </c>
      <c r="I684" s="29">
        <v>66.358402655073107</v>
      </c>
      <c r="J684" s="29">
        <f t="shared" si="60"/>
        <v>71.771932989849745</v>
      </c>
      <c r="K684" s="8">
        <v>1.9911383412028201</v>
      </c>
      <c r="L684" s="32">
        <v>1</v>
      </c>
      <c r="M684" s="28">
        <v>1.0379803665818901</v>
      </c>
      <c r="N684" s="28">
        <v>1</v>
      </c>
      <c r="O684" s="8">
        <v>294.585927526229</v>
      </c>
      <c r="P684" s="9">
        <f t="shared" si="61"/>
        <v>294.58999999999997</v>
      </c>
      <c r="Q684" s="6">
        <f t="shared" si="62"/>
        <v>295.79372982908654</v>
      </c>
      <c r="R684" s="6">
        <f t="shared" si="63"/>
        <v>300.3785326414374</v>
      </c>
      <c r="S684" s="13">
        <f>R684*Index!$D$19</f>
        <v>369.08067106106103</v>
      </c>
      <c r="U684" s="8">
        <v>13.393572233827101</v>
      </c>
      <c r="V684" s="6">
        <f t="shared" si="64"/>
        <v>13.601172603451422</v>
      </c>
      <c r="W684" s="6">
        <f>V684*Index!$H$23</f>
        <v>14.646975265663677</v>
      </c>
      <c r="Y684" s="8">
        <v>383.73</v>
      </c>
      <c r="Z684" s="9">
        <f t="shared" si="65"/>
        <v>383.73</v>
      </c>
      <c r="AA684" s="27"/>
      <c r="AB684" s="42"/>
    </row>
    <row r="685" spans="1:28" x14ac:dyDescent="0.25">
      <c r="A685" s="2" t="s">
        <v>919</v>
      </c>
      <c r="B685" s="2" t="s">
        <v>0</v>
      </c>
      <c r="C685" s="2">
        <v>75</v>
      </c>
      <c r="D685" s="2" t="s">
        <v>60</v>
      </c>
      <c r="E685" s="2" t="s">
        <v>56</v>
      </c>
      <c r="F685" s="2" t="s">
        <v>40</v>
      </c>
      <c r="G685" s="38" t="s">
        <v>1552</v>
      </c>
      <c r="H685" s="29">
        <v>76.176565329094103</v>
      </c>
      <c r="I685" s="29">
        <v>30.017112209141398</v>
      </c>
      <c r="J685" s="29">
        <f t="shared" si="60"/>
        <v>30.218696796259778</v>
      </c>
      <c r="K685" s="8">
        <v>1.38548412822206</v>
      </c>
      <c r="L685" s="32">
        <v>1</v>
      </c>
      <c r="M685" s="28">
        <v>1.0018982729649399</v>
      </c>
      <c r="N685" s="28">
        <v>1</v>
      </c>
      <c r="O685" s="8">
        <v>147.40894699270299</v>
      </c>
      <c r="P685" s="9">
        <f t="shared" si="61"/>
        <v>147.41</v>
      </c>
      <c r="Q685" s="6">
        <f t="shared" si="62"/>
        <v>148.01332367537307</v>
      </c>
      <c r="R685" s="6">
        <f t="shared" si="63"/>
        <v>150.30753019234137</v>
      </c>
      <c r="S685" s="13">
        <f>R685*Index!$D$19</f>
        <v>184.68564854180644</v>
      </c>
      <c r="U685" s="8">
        <v>10.54394811287</v>
      </c>
      <c r="V685" s="6">
        <f t="shared" si="64"/>
        <v>10.707379308619485</v>
      </c>
      <c r="W685" s="6">
        <f>V685*Index!$H$23</f>
        <v>11.530676395771303</v>
      </c>
      <c r="Y685" s="8">
        <v>196.22</v>
      </c>
      <c r="Z685" s="9">
        <f t="shared" si="65"/>
        <v>196.22</v>
      </c>
      <c r="AA685" s="27"/>
      <c r="AB685" s="42"/>
    </row>
    <row r="686" spans="1:28" x14ac:dyDescent="0.25">
      <c r="A686" s="2" t="s">
        <v>920</v>
      </c>
      <c r="B686" s="2" t="s">
        <v>0</v>
      </c>
      <c r="C686" s="2">
        <v>75</v>
      </c>
      <c r="D686" s="2" t="s">
        <v>61</v>
      </c>
      <c r="E686" s="2" t="s">
        <v>56</v>
      </c>
      <c r="F686" s="2" t="s">
        <v>40</v>
      </c>
      <c r="G686" s="38" t="s">
        <v>1552</v>
      </c>
      <c r="H686" s="29">
        <v>76.176565329094103</v>
      </c>
      <c r="I686" s="29">
        <v>45.898909745724701</v>
      </c>
      <c r="J686" s="29">
        <f t="shared" si="60"/>
        <v>48.27181037386049</v>
      </c>
      <c r="K686" s="8">
        <v>1.68565834366484</v>
      </c>
      <c r="L686" s="32">
        <v>0</v>
      </c>
      <c r="M686" s="28">
        <v>1.01943797987828</v>
      </c>
      <c r="N686" s="28">
        <v>1</v>
      </c>
      <c r="O686" s="8">
        <v>209.77744285922199</v>
      </c>
      <c r="P686" s="9">
        <f t="shared" si="61"/>
        <v>209.78</v>
      </c>
      <c r="Q686" s="6">
        <f t="shared" si="62"/>
        <v>210.63753037494479</v>
      </c>
      <c r="R686" s="6">
        <f t="shared" si="63"/>
        <v>213.90241209575646</v>
      </c>
      <c r="S686" s="13">
        <f>R686*Index!$D$19</f>
        <v>262.82585877107579</v>
      </c>
      <c r="U686" s="8">
        <v>12.660032524058799</v>
      </c>
      <c r="V686" s="6">
        <f t="shared" si="64"/>
        <v>12.856263028181711</v>
      </c>
      <c r="W686" s="6">
        <f>V686*Index!$H$23</f>
        <v>13.844789127582994</v>
      </c>
      <c r="Y686" s="8">
        <v>276.67</v>
      </c>
      <c r="Z686" s="9">
        <f t="shared" si="65"/>
        <v>276.67</v>
      </c>
      <c r="AA686" s="27"/>
      <c r="AB686" s="42"/>
    </row>
    <row r="687" spans="1:28" x14ac:dyDescent="0.25">
      <c r="A687" s="2" t="s">
        <v>921</v>
      </c>
      <c r="B687" s="2" t="s">
        <v>0</v>
      </c>
      <c r="C687" s="2">
        <v>75</v>
      </c>
      <c r="D687" s="2" t="s">
        <v>62</v>
      </c>
      <c r="E687" s="2" t="s">
        <v>56</v>
      </c>
      <c r="F687" s="2" t="s">
        <v>40</v>
      </c>
      <c r="G687" s="38" t="s">
        <v>1552</v>
      </c>
      <c r="H687" s="29">
        <v>76.176565329094103</v>
      </c>
      <c r="I687" s="29">
        <v>61.340840416081598</v>
      </c>
      <c r="J687" s="29">
        <f t="shared" si="60"/>
        <v>65.490008675871252</v>
      </c>
      <c r="K687" s="8">
        <v>1.7710778905786499</v>
      </c>
      <c r="L687" s="32">
        <v>0</v>
      </c>
      <c r="M687" s="28">
        <v>1.0301719497783299</v>
      </c>
      <c r="N687" s="28">
        <v>1</v>
      </c>
      <c r="O687" s="8">
        <v>250.90253705421901</v>
      </c>
      <c r="P687" s="9">
        <f t="shared" si="61"/>
        <v>250.9</v>
      </c>
      <c r="Q687" s="6">
        <f t="shared" si="62"/>
        <v>251.9312374561413</v>
      </c>
      <c r="R687" s="6">
        <f t="shared" si="63"/>
        <v>255.8361716367115</v>
      </c>
      <c r="S687" s="13">
        <f>R687*Index!$D$19</f>
        <v>314.35064642946588</v>
      </c>
      <c r="U687" s="8">
        <v>15.658790025133801</v>
      </c>
      <c r="V687" s="6">
        <f t="shared" si="64"/>
        <v>15.901501270523376</v>
      </c>
      <c r="W687" s="6">
        <f>V687*Index!$H$23</f>
        <v>17.12417764165221</v>
      </c>
      <c r="Y687" s="8">
        <v>331.47</v>
      </c>
      <c r="Z687" s="9">
        <f t="shared" si="65"/>
        <v>331.47</v>
      </c>
      <c r="AA687" s="27"/>
      <c r="AB687" s="42"/>
    </row>
    <row r="688" spans="1:28" x14ac:dyDescent="0.25">
      <c r="A688" s="2" t="s">
        <v>922</v>
      </c>
      <c r="B688" s="2" t="s">
        <v>0</v>
      </c>
      <c r="C688" s="2">
        <v>75</v>
      </c>
      <c r="D688" s="2" t="s">
        <v>63</v>
      </c>
      <c r="E688" s="2" t="s">
        <v>56</v>
      </c>
      <c r="F688" s="2" t="s">
        <v>40</v>
      </c>
      <c r="G688" s="38" t="s">
        <v>1552</v>
      </c>
      <c r="H688" s="29">
        <v>76.176565329094103</v>
      </c>
      <c r="I688" s="29">
        <v>79.666593892962794</v>
      </c>
      <c r="J688" s="29">
        <f t="shared" si="60"/>
        <v>87.505554510777216</v>
      </c>
      <c r="K688" s="8">
        <v>1.71522300535737</v>
      </c>
      <c r="L688" s="32">
        <v>0</v>
      </c>
      <c r="M688" s="28">
        <v>1.05030031896777</v>
      </c>
      <c r="N688" s="28">
        <v>1</v>
      </c>
      <c r="O688" s="8">
        <v>280.751337515008</v>
      </c>
      <c r="P688" s="9">
        <f t="shared" si="61"/>
        <v>280.75</v>
      </c>
      <c r="Q688" s="6">
        <f t="shared" si="62"/>
        <v>281.90241799881954</v>
      </c>
      <c r="R688" s="6">
        <f t="shared" si="63"/>
        <v>286.27190547780128</v>
      </c>
      <c r="S688" s="13">
        <f>R688*Index!$D$19</f>
        <v>351.74759677582904</v>
      </c>
      <c r="U688" s="8">
        <v>11.0997811256834</v>
      </c>
      <c r="V688" s="6">
        <f t="shared" si="64"/>
        <v>11.271827733131493</v>
      </c>
      <c r="W688" s="6">
        <f>V688*Index!$H$23</f>
        <v>12.138525612424306</v>
      </c>
      <c r="Y688" s="8">
        <v>363.89</v>
      </c>
      <c r="Z688" s="9">
        <f t="shared" si="65"/>
        <v>363.89</v>
      </c>
      <c r="AA688" s="27"/>
      <c r="AB688" s="42"/>
    </row>
    <row r="689" spans="1:28" x14ac:dyDescent="0.25">
      <c r="A689" s="2" t="s">
        <v>923</v>
      </c>
      <c r="B689" s="2" t="s">
        <v>0</v>
      </c>
      <c r="C689" s="2">
        <v>75</v>
      </c>
      <c r="D689" s="2" t="s">
        <v>1558</v>
      </c>
      <c r="E689" s="2" t="s">
        <v>56</v>
      </c>
      <c r="F689" s="2" t="s">
        <v>40</v>
      </c>
      <c r="G689" s="38" t="s">
        <v>1552</v>
      </c>
      <c r="H689" s="29">
        <v>76.176565329094103</v>
      </c>
      <c r="I689" s="29">
        <v>98.216823669835506</v>
      </c>
      <c r="J689" s="29">
        <f t="shared" si="60"/>
        <v>101.730043820123</v>
      </c>
      <c r="K689" s="8">
        <v>1.7353047471854199</v>
      </c>
      <c r="L689" s="32">
        <v>0</v>
      </c>
      <c r="M689" s="28">
        <v>1.0201453746065401</v>
      </c>
      <c r="N689" s="28">
        <v>1</v>
      </c>
      <c r="O689" s="8">
        <v>308.722183412297</v>
      </c>
      <c r="P689" s="9">
        <f t="shared" si="61"/>
        <v>308.72000000000003</v>
      </c>
      <c r="Q689" s="6">
        <f t="shared" si="62"/>
        <v>309.98794436428739</v>
      </c>
      <c r="R689" s="6">
        <f t="shared" si="63"/>
        <v>314.79275750193386</v>
      </c>
      <c r="S689" s="13">
        <f>R689*Index!$D$19</f>
        <v>386.79169633824876</v>
      </c>
      <c r="U689" s="8">
        <v>15.2510709947575</v>
      </c>
      <c r="V689" s="6">
        <f t="shared" si="64"/>
        <v>15.487462595176241</v>
      </c>
      <c r="W689" s="6">
        <f>V689*Index!$H$23</f>
        <v>16.678303273783463</v>
      </c>
      <c r="Y689" s="8">
        <v>403.47</v>
      </c>
      <c r="Z689" s="9">
        <f t="shared" si="65"/>
        <v>403.47</v>
      </c>
      <c r="AA689" s="27"/>
      <c r="AB689" s="42"/>
    </row>
    <row r="690" spans="1:28" x14ac:dyDescent="0.25">
      <c r="A690" s="2" t="s">
        <v>924</v>
      </c>
      <c r="B690" s="2" t="s">
        <v>0</v>
      </c>
      <c r="C690" s="2">
        <v>75</v>
      </c>
      <c r="D690" s="2" t="s">
        <v>1559</v>
      </c>
      <c r="E690" s="2" t="s">
        <v>56</v>
      </c>
      <c r="F690" s="2" t="s">
        <v>218</v>
      </c>
      <c r="G690" s="38" t="s">
        <v>1552</v>
      </c>
      <c r="H690" s="29">
        <v>76.176565329094103</v>
      </c>
      <c r="I690" s="29">
        <v>119.850548069122</v>
      </c>
      <c r="J690" s="29">
        <f t="shared" si="60"/>
        <v>120.33880702270437</v>
      </c>
      <c r="K690" s="8">
        <v>2.1206243827464801</v>
      </c>
      <c r="L690" s="32">
        <v>0</v>
      </c>
      <c r="M690" s="28">
        <v>1.0024907725524199</v>
      </c>
      <c r="N690" s="28">
        <v>1</v>
      </c>
      <c r="O690" s="8">
        <v>416.73529019372802</v>
      </c>
      <c r="P690" s="9">
        <f t="shared" si="61"/>
        <v>416.74</v>
      </c>
      <c r="Q690" s="6">
        <f t="shared" si="62"/>
        <v>418.44390488352229</v>
      </c>
      <c r="R690" s="6">
        <f t="shared" si="63"/>
        <v>424.92978540921689</v>
      </c>
      <c r="S690" s="13">
        <f>R690*Index!$D$19</f>
        <v>522.11910409682571</v>
      </c>
      <c r="U690" s="8">
        <v>19.849461716244601</v>
      </c>
      <c r="V690" s="6">
        <f t="shared" si="64"/>
        <v>20.157128372846394</v>
      </c>
      <c r="W690" s="6">
        <f>V690*Index!$H$23</f>
        <v>21.707022571639783</v>
      </c>
      <c r="Y690" s="8">
        <v>543.83000000000004</v>
      </c>
      <c r="Z690" s="9">
        <f t="shared" si="65"/>
        <v>543.83000000000004</v>
      </c>
      <c r="AA690" s="27"/>
      <c r="AB690" s="42"/>
    </row>
    <row r="691" spans="1:28" x14ac:dyDescent="0.25">
      <c r="A691" s="2" t="s">
        <v>925</v>
      </c>
      <c r="B691" s="2" t="s">
        <v>0</v>
      </c>
      <c r="C691" s="2">
        <v>75</v>
      </c>
      <c r="D691" s="2" t="s">
        <v>1550</v>
      </c>
      <c r="E691" s="2" t="s">
        <v>56</v>
      </c>
      <c r="F691" s="2" t="s">
        <v>218</v>
      </c>
      <c r="G691" s="38" t="s">
        <v>1552</v>
      </c>
      <c r="H691" s="29">
        <v>76.176565329094103</v>
      </c>
      <c r="I691" s="29">
        <v>98.805153952101705</v>
      </c>
      <c r="J691" s="29">
        <f t="shared" si="60"/>
        <v>93.211604164234615</v>
      </c>
      <c r="K691" s="8">
        <v>2.1009570833217301</v>
      </c>
      <c r="L691" s="32">
        <v>0</v>
      </c>
      <c r="M691" s="28">
        <v>0.96803351909648205</v>
      </c>
      <c r="N691" s="28">
        <v>1</v>
      </c>
      <c r="O691" s="8">
        <v>355.87727452791103</v>
      </c>
      <c r="P691" s="9">
        <f t="shared" si="61"/>
        <v>355.88</v>
      </c>
      <c r="Q691" s="6">
        <f t="shared" si="62"/>
        <v>357.33637135347544</v>
      </c>
      <c r="R691" s="6">
        <f t="shared" si="63"/>
        <v>362.87508510945435</v>
      </c>
      <c r="S691" s="13">
        <f>R691*Index!$D$19</f>
        <v>445.87134355373468</v>
      </c>
      <c r="U691" s="8">
        <v>17.670355472798999</v>
      </c>
      <c r="V691" s="6">
        <f t="shared" si="64"/>
        <v>17.944245982627386</v>
      </c>
      <c r="W691" s="6">
        <f>V691*Index!$H$23</f>
        <v>19.323990271385341</v>
      </c>
      <c r="Y691" s="8">
        <v>465.2</v>
      </c>
      <c r="Z691" s="9">
        <f t="shared" si="65"/>
        <v>465.2</v>
      </c>
      <c r="AA691" s="27"/>
      <c r="AB691" s="42"/>
    </row>
    <row r="692" spans="1:28" x14ac:dyDescent="0.25">
      <c r="A692" s="2" t="s">
        <v>926</v>
      </c>
      <c r="B692" s="2" t="s">
        <v>0</v>
      </c>
      <c r="C692" s="2">
        <v>75</v>
      </c>
      <c r="D692" s="2" t="s">
        <v>225</v>
      </c>
      <c r="E692" s="2" t="s">
        <v>56</v>
      </c>
      <c r="F692" s="2" t="s">
        <v>40</v>
      </c>
      <c r="G692" s="38" t="s">
        <v>1552</v>
      </c>
      <c r="H692" s="29">
        <v>76.176565329094103</v>
      </c>
      <c r="I692" s="29">
        <v>71.555575273355799</v>
      </c>
      <c r="J692" s="29">
        <f t="shared" si="60"/>
        <v>77.166496129364162</v>
      </c>
      <c r="K692" s="8">
        <v>2.01896144887893</v>
      </c>
      <c r="L692" s="32">
        <v>1</v>
      </c>
      <c r="M692" s="28">
        <v>1.0379803665818901</v>
      </c>
      <c r="N692" s="28">
        <v>1</v>
      </c>
      <c r="O692" s="8">
        <v>309.59372953769798</v>
      </c>
      <c r="P692" s="9">
        <f t="shared" si="61"/>
        <v>309.58999999999997</v>
      </c>
      <c r="Q692" s="6">
        <f t="shared" si="62"/>
        <v>310.86306382880252</v>
      </c>
      <c r="R692" s="6">
        <f t="shared" si="63"/>
        <v>315.68144131814898</v>
      </c>
      <c r="S692" s="13">
        <f>R692*Index!$D$19</f>
        <v>387.88363861643188</v>
      </c>
      <c r="U692" s="8">
        <v>13.3513341862825</v>
      </c>
      <c r="V692" s="6">
        <f t="shared" si="64"/>
        <v>13.55827986616988</v>
      </c>
      <c r="W692" s="6">
        <f>V692*Index!$H$23</f>
        <v>14.600784479004597</v>
      </c>
      <c r="Y692" s="8">
        <v>402.48</v>
      </c>
      <c r="Z692" s="9">
        <f t="shared" si="65"/>
        <v>402.48</v>
      </c>
      <c r="AA692" s="27"/>
      <c r="AB692" s="42"/>
    </row>
    <row r="693" spans="1:28" x14ac:dyDescent="0.25">
      <c r="A693" s="2" t="s">
        <v>927</v>
      </c>
      <c r="B693" s="2" t="s">
        <v>0</v>
      </c>
      <c r="C693" s="2">
        <v>75</v>
      </c>
      <c r="D693" s="2" t="s">
        <v>60</v>
      </c>
      <c r="E693" s="2" t="s">
        <v>57</v>
      </c>
      <c r="F693" s="2" t="s">
        <v>40</v>
      </c>
      <c r="G693" s="38" t="s">
        <v>1552</v>
      </c>
      <c r="H693" s="29">
        <v>76.176565329094103</v>
      </c>
      <c r="I693" s="29">
        <v>31.093003801499801</v>
      </c>
      <c r="J693" s="29">
        <f t="shared" si="60"/>
        <v>31.296630724541174</v>
      </c>
      <c r="K693" s="8">
        <v>1.48291849520289</v>
      </c>
      <c r="L693" s="32">
        <v>0</v>
      </c>
      <c r="M693" s="28">
        <v>1.0018982729649399</v>
      </c>
      <c r="N693" s="28">
        <v>1</v>
      </c>
      <c r="O693" s="8">
        <v>159.37399016650099</v>
      </c>
      <c r="P693" s="9">
        <f t="shared" si="61"/>
        <v>159.37</v>
      </c>
      <c r="Q693" s="6">
        <f t="shared" si="62"/>
        <v>160.02742352618364</v>
      </c>
      <c r="R693" s="6">
        <f t="shared" si="63"/>
        <v>162.5078485908395</v>
      </c>
      <c r="S693" s="13">
        <f>R693*Index!$D$19</f>
        <v>199.67640591078069</v>
      </c>
      <c r="U693" s="8">
        <v>10.666985349259001</v>
      </c>
      <c r="V693" s="6">
        <f t="shared" si="64"/>
        <v>10.832323622172517</v>
      </c>
      <c r="W693" s="6">
        <f>V693*Index!$H$23</f>
        <v>11.665227755683624</v>
      </c>
      <c r="Y693" s="8">
        <v>211.34</v>
      </c>
      <c r="Z693" s="9">
        <f t="shared" si="65"/>
        <v>211.34</v>
      </c>
      <c r="AA693" s="27"/>
      <c r="AB693" s="42"/>
    </row>
    <row r="694" spans="1:28" x14ac:dyDescent="0.25">
      <c r="A694" s="2" t="s">
        <v>928</v>
      </c>
      <c r="B694" s="2" t="s">
        <v>0</v>
      </c>
      <c r="C694" s="2">
        <v>75</v>
      </c>
      <c r="D694" s="2" t="s">
        <v>61</v>
      </c>
      <c r="E694" s="2" t="s">
        <v>57</v>
      </c>
      <c r="F694" s="2" t="s">
        <v>40</v>
      </c>
      <c r="G694" s="38" t="s">
        <v>1552</v>
      </c>
      <c r="H694" s="29">
        <v>76.176565329094103</v>
      </c>
      <c r="I694" s="29">
        <v>47.524752388585</v>
      </c>
      <c r="J694" s="29">
        <f t="shared" si="60"/>
        <v>49.929256113297967</v>
      </c>
      <c r="K694" s="8">
        <v>1.7720697395993601</v>
      </c>
      <c r="L694" s="32">
        <v>0</v>
      </c>
      <c r="M694" s="28">
        <v>1.01943797987828</v>
      </c>
      <c r="N694" s="28">
        <v>1</v>
      </c>
      <c r="O694" s="8">
        <v>223.468310165383</v>
      </c>
      <c r="P694" s="9">
        <f t="shared" si="61"/>
        <v>223.47</v>
      </c>
      <c r="Q694" s="6">
        <f t="shared" si="62"/>
        <v>224.38453023706106</v>
      </c>
      <c r="R694" s="6">
        <f t="shared" si="63"/>
        <v>227.86249045573553</v>
      </c>
      <c r="S694" s="13">
        <f>R694*Index!$D$19</f>
        <v>279.97886582473399</v>
      </c>
      <c r="U694" s="8">
        <v>12.0394355551794</v>
      </c>
      <c r="V694" s="6">
        <f t="shared" si="64"/>
        <v>12.226046806284682</v>
      </c>
      <c r="W694" s="6">
        <f>V694*Index!$H$23</f>
        <v>13.166115186499164</v>
      </c>
      <c r="Y694" s="8">
        <v>293.14</v>
      </c>
      <c r="Z694" s="9">
        <f t="shared" si="65"/>
        <v>293.14</v>
      </c>
      <c r="AA694" s="27"/>
      <c r="AB694" s="42"/>
    </row>
    <row r="695" spans="1:28" x14ac:dyDescent="0.25">
      <c r="A695" s="2" t="s">
        <v>929</v>
      </c>
      <c r="B695" s="2" t="s">
        <v>0</v>
      </c>
      <c r="C695" s="2">
        <v>75</v>
      </c>
      <c r="D695" s="2" t="s">
        <v>62</v>
      </c>
      <c r="E695" s="2" t="s">
        <v>57</v>
      </c>
      <c r="F695" s="2" t="s">
        <v>40</v>
      </c>
      <c r="G695" s="38" t="s">
        <v>1552</v>
      </c>
      <c r="H695" s="29">
        <v>76.176565329094103</v>
      </c>
      <c r="I695" s="29">
        <v>63.4842369564752</v>
      </c>
      <c r="J695" s="29">
        <f t="shared" si="60"/>
        <v>67.698075669036655</v>
      </c>
      <c r="K695" s="8">
        <v>1.8389836004909701</v>
      </c>
      <c r="L695" s="32">
        <v>0</v>
      </c>
      <c r="M695" s="28">
        <v>1.0301719497783299</v>
      </c>
      <c r="N695" s="28">
        <v>1</v>
      </c>
      <c r="O695" s="8">
        <v>264.58310532208998</v>
      </c>
      <c r="P695" s="9">
        <f t="shared" si="61"/>
        <v>264.58</v>
      </c>
      <c r="Q695" s="6">
        <f t="shared" si="62"/>
        <v>265.66789605391057</v>
      </c>
      <c r="R695" s="6">
        <f t="shared" si="63"/>
        <v>269.78574844274618</v>
      </c>
      <c r="S695" s="13">
        <f>R695*Index!$D$19</f>
        <v>331.49075002912923</v>
      </c>
      <c r="U695" s="8">
        <v>12.846200466573301</v>
      </c>
      <c r="V695" s="6">
        <f t="shared" si="64"/>
        <v>13.045316573805188</v>
      </c>
      <c r="W695" s="6">
        <f>V695*Index!$H$23</f>
        <v>14.048379118487926</v>
      </c>
      <c r="Y695" s="8">
        <v>345.54</v>
      </c>
      <c r="Z695" s="9">
        <f t="shared" si="65"/>
        <v>345.54</v>
      </c>
      <c r="AA695" s="27"/>
      <c r="AB695" s="42"/>
    </row>
    <row r="696" spans="1:28" x14ac:dyDescent="0.25">
      <c r="A696" s="2" t="s">
        <v>930</v>
      </c>
      <c r="B696" s="2" t="s">
        <v>0</v>
      </c>
      <c r="C696" s="2">
        <v>75</v>
      </c>
      <c r="D696" s="2" t="s">
        <v>63</v>
      </c>
      <c r="E696" s="2" t="s">
        <v>57</v>
      </c>
      <c r="F696" s="2" t="s">
        <v>40</v>
      </c>
      <c r="G696" s="38" t="s">
        <v>1552</v>
      </c>
      <c r="H696" s="29">
        <v>76.176565329094103</v>
      </c>
      <c r="I696" s="29">
        <v>82.420767873564202</v>
      </c>
      <c r="J696" s="29">
        <f t="shared" si="60"/>
        <v>90.398264321095638</v>
      </c>
      <c r="K696" s="8">
        <v>1.8344606200168601</v>
      </c>
      <c r="L696" s="32">
        <v>0</v>
      </c>
      <c r="M696" s="28">
        <v>1.05030031896777</v>
      </c>
      <c r="N696" s="28">
        <v>1</v>
      </c>
      <c r="O696" s="8">
        <v>305.57496527928902</v>
      </c>
      <c r="P696" s="9">
        <f t="shared" si="61"/>
        <v>305.57</v>
      </c>
      <c r="Q696" s="6">
        <f t="shared" si="62"/>
        <v>306.82782263693412</v>
      </c>
      <c r="R696" s="6">
        <f t="shared" si="63"/>
        <v>311.58365388780663</v>
      </c>
      <c r="S696" s="13">
        <f>R696*Index!$D$19</f>
        <v>382.84861124161705</v>
      </c>
      <c r="U696" s="8">
        <v>12.48703386453</v>
      </c>
      <c r="V696" s="6">
        <f t="shared" si="64"/>
        <v>12.680582889430216</v>
      </c>
      <c r="W696" s="6">
        <f>V696*Index!$H$23</f>
        <v>13.65560083316281</v>
      </c>
      <c r="Y696" s="8">
        <v>396.5</v>
      </c>
      <c r="Z696" s="9">
        <f t="shared" si="65"/>
        <v>396.5</v>
      </c>
      <c r="AA696" s="27"/>
      <c r="AB696" s="42"/>
    </row>
    <row r="697" spans="1:28" x14ac:dyDescent="0.25">
      <c r="A697" s="2" t="s">
        <v>931</v>
      </c>
      <c r="B697" s="2" t="s">
        <v>0</v>
      </c>
      <c r="C697" s="2">
        <v>75</v>
      </c>
      <c r="D697" s="2" t="s">
        <v>1558</v>
      </c>
      <c r="E697" s="2" t="s">
        <v>57</v>
      </c>
      <c r="F697" s="2" t="s">
        <v>40</v>
      </c>
      <c r="G697" s="38" t="s">
        <v>1552</v>
      </c>
      <c r="H697" s="29">
        <v>76.176565329094103</v>
      </c>
      <c r="I697" s="29">
        <v>101.567993897788</v>
      </c>
      <c r="J697" s="29">
        <f t="shared" si="60"/>
        <v>105.1487246276879</v>
      </c>
      <c r="K697" s="8">
        <v>1.85145447937592</v>
      </c>
      <c r="L697" s="32">
        <v>0</v>
      </c>
      <c r="M697" s="28">
        <v>1.0201453746065401</v>
      </c>
      <c r="N697" s="28">
        <v>1</v>
      </c>
      <c r="O697" s="8">
        <v>335.71552031462198</v>
      </c>
      <c r="P697" s="9">
        <f t="shared" si="61"/>
        <v>335.72</v>
      </c>
      <c r="Q697" s="6">
        <f t="shared" si="62"/>
        <v>337.09195394791192</v>
      </c>
      <c r="R697" s="6">
        <f t="shared" si="63"/>
        <v>342.31687923410459</v>
      </c>
      <c r="S697" s="13">
        <f>R697*Index!$D$19</f>
        <v>420.61109491491828</v>
      </c>
      <c r="U697" s="8">
        <v>14.2932017566715</v>
      </c>
      <c r="V697" s="6">
        <f t="shared" si="64"/>
        <v>14.51474638389991</v>
      </c>
      <c r="W697" s="6">
        <f>V697*Index!$H$23</f>
        <v>15.630794305074462</v>
      </c>
      <c r="Y697" s="8">
        <v>436.24</v>
      </c>
      <c r="Z697" s="9">
        <f t="shared" si="65"/>
        <v>436.24</v>
      </c>
      <c r="AA697" s="27"/>
      <c r="AB697" s="42"/>
    </row>
    <row r="698" spans="1:28" x14ac:dyDescent="0.25">
      <c r="A698" s="2" t="s">
        <v>932</v>
      </c>
      <c r="B698" s="2" t="s">
        <v>0</v>
      </c>
      <c r="C698" s="2">
        <v>75</v>
      </c>
      <c r="D698" s="2" t="s">
        <v>1559</v>
      </c>
      <c r="E698" s="2" t="s">
        <v>57</v>
      </c>
      <c r="F698" s="2" t="s">
        <v>218</v>
      </c>
      <c r="G698" s="38" t="s">
        <v>1552</v>
      </c>
      <c r="H698" s="29">
        <v>76.176565329094103</v>
      </c>
      <c r="I698" s="29">
        <v>124.097143335976</v>
      </c>
      <c r="J698" s="29">
        <f t="shared" si="60"/>
        <v>124.59597959249029</v>
      </c>
      <c r="K698" s="8">
        <v>1.8569099782944101</v>
      </c>
      <c r="L698" s="32">
        <v>0</v>
      </c>
      <c r="M698" s="28">
        <v>1.0024907725524199</v>
      </c>
      <c r="N698" s="28">
        <v>1</v>
      </c>
      <c r="O698" s="8">
        <v>372.81654203245301</v>
      </c>
      <c r="P698" s="9">
        <f t="shared" si="61"/>
        <v>372.82</v>
      </c>
      <c r="Q698" s="6">
        <f t="shared" si="62"/>
        <v>374.34508985478607</v>
      </c>
      <c r="R698" s="6">
        <f t="shared" si="63"/>
        <v>380.14743874753526</v>
      </c>
      <c r="S698" s="13">
        <f>R698*Index!$D$19</f>
        <v>467.09420464000476</v>
      </c>
      <c r="U698" s="8">
        <v>15.9825581758708</v>
      </c>
      <c r="V698" s="6">
        <f t="shared" si="64"/>
        <v>16.230287827596797</v>
      </c>
      <c r="W698" s="6">
        <f>V698*Index!$H$23</f>
        <v>17.478244802590606</v>
      </c>
      <c r="Y698" s="8">
        <v>484.57</v>
      </c>
      <c r="Z698" s="9">
        <f t="shared" si="65"/>
        <v>484.57</v>
      </c>
      <c r="AA698" s="27"/>
      <c r="AB698" s="42"/>
    </row>
    <row r="699" spans="1:28" x14ac:dyDescent="0.25">
      <c r="A699" s="2" t="s">
        <v>933</v>
      </c>
      <c r="B699" s="2" t="s">
        <v>0</v>
      </c>
      <c r="C699" s="2">
        <v>75</v>
      </c>
      <c r="D699" s="2" t="s">
        <v>1550</v>
      </c>
      <c r="E699" s="2" t="s">
        <v>57</v>
      </c>
      <c r="F699" s="2" t="s">
        <v>218</v>
      </c>
      <c r="G699" s="38" t="s">
        <v>1552</v>
      </c>
      <c r="H699" s="29">
        <v>76.176565329094103</v>
      </c>
      <c r="I699" s="29">
        <v>102.289715517058</v>
      </c>
      <c r="J699" s="29">
        <f t="shared" si="60"/>
        <v>96.58477655846761</v>
      </c>
      <c r="K699" s="8">
        <v>1.7611774327483201</v>
      </c>
      <c r="L699" s="32">
        <v>0</v>
      </c>
      <c r="M699" s="28">
        <v>0.96803351909648205</v>
      </c>
      <c r="N699" s="28">
        <v>1</v>
      </c>
      <c r="O699" s="8">
        <v>304.26337658368999</v>
      </c>
      <c r="P699" s="9">
        <f t="shared" si="61"/>
        <v>304.26</v>
      </c>
      <c r="Q699" s="6">
        <f t="shared" si="62"/>
        <v>305.51085642768311</v>
      </c>
      <c r="R699" s="6">
        <f t="shared" si="63"/>
        <v>310.24627470231223</v>
      </c>
      <c r="S699" s="13">
        <f>R699*Index!$D$19</f>
        <v>381.20534864590229</v>
      </c>
      <c r="U699" s="8">
        <v>15.5859386833218</v>
      </c>
      <c r="V699" s="6">
        <f t="shared" si="64"/>
        <v>15.827520732913289</v>
      </c>
      <c r="W699" s="6">
        <f>V699*Index!$H$23</f>
        <v>17.044508694267449</v>
      </c>
      <c r="Y699" s="8">
        <v>398.25</v>
      </c>
      <c r="Z699" s="9">
        <f t="shared" si="65"/>
        <v>398.25</v>
      </c>
      <c r="AA699" s="27"/>
      <c r="AB699" s="42"/>
    </row>
    <row r="700" spans="1:28" x14ac:dyDescent="0.25">
      <c r="A700" s="2" t="s">
        <v>934</v>
      </c>
      <c r="B700" s="2" t="s">
        <v>0</v>
      </c>
      <c r="C700" s="2">
        <v>75</v>
      </c>
      <c r="D700" s="2" t="s">
        <v>225</v>
      </c>
      <c r="E700" s="2" t="s">
        <v>57</v>
      </c>
      <c r="F700" s="2" t="s">
        <v>40</v>
      </c>
      <c r="G700" s="38" t="s">
        <v>1552</v>
      </c>
      <c r="H700" s="29">
        <v>76.176565329094103</v>
      </c>
      <c r="I700" s="29">
        <v>74.151778948359805</v>
      </c>
      <c r="J700" s="29">
        <f t="shared" si="60"/>
        <v>79.861304571666096</v>
      </c>
      <c r="K700" s="8">
        <v>2.0746636389816202</v>
      </c>
      <c r="L700" s="32">
        <v>1</v>
      </c>
      <c r="M700" s="28">
        <v>1.0379803665818901</v>
      </c>
      <c r="N700" s="28">
        <v>1</v>
      </c>
      <c r="O700" s="8">
        <v>323.72609498725001</v>
      </c>
      <c r="P700" s="9">
        <f t="shared" si="61"/>
        <v>323.73</v>
      </c>
      <c r="Q700" s="6">
        <f t="shared" si="62"/>
        <v>325.05337197669775</v>
      </c>
      <c r="R700" s="6">
        <f t="shared" si="63"/>
        <v>330.09169924233657</v>
      </c>
      <c r="S700" s="13">
        <f>R700*Index!$D$19</f>
        <v>405.58978964544326</v>
      </c>
      <c r="U700" s="8">
        <v>14.994477358666501</v>
      </c>
      <c r="V700" s="6">
        <f t="shared" si="64"/>
        <v>15.226891757725832</v>
      </c>
      <c r="W700" s="6">
        <f>V700*Index!$H$23</f>
        <v>16.397696981784719</v>
      </c>
      <c r="Y700" s="8">
        <v>421.99</v>
      </c>
      <c r="Z700" s="9">
        <f t="shared" si="65"/>
        <v>421.99</v>
      </c>
      <c r="AA700" s="27"/>
      <c r="AB700" s="42"/>
    </row>
    <row r="701" spans="1:28" x14ac:dyDescent="0.25">
      <c r="A701" s="2" t="s">
        <v>935</v>
      </c>
      <c r="B701" s="2" t="s">
        <v>0</v>
      </c>
      <c r="C701" s="2">
        <v>75</v>
      </c>
      <c r="D701" s="2" t="s">
        <v>60</v>
      </c>
      <c r="E701" s="2" t="s">
        <v>58</v>
      </c>
      <c r="F701" s="2" t="s">
        <v>40</v>
      </c>
      <c r="G701" s="38" t="s">
        <v>1552</v>
      </c>
      <c r="H701" s="29">
        <v>76.176565329094103</v>
      </c>
      <c r="I701" s="29">
        <v>29.159909469132401</v>
      </c>
      <c r="J701" s="29">
        <f t="shared" si="60"/>
        <v>29.359866851463948</v>
      </c>
      <c r="K701" s="8">
        <v>1.75144670638897</v>
      </c>
      <c r="L701" s="32">
        <v>0</v>
      </c>
      <c r="M701" s="28">
        <v>1.0018982729649399</v>
      </c>
      <c r="N701" s="28">
        <v>1</v>
      </c>
      <c r="O701" s="8">
        <v>184.84143654668</v>
      </c>
      <c r="P701" s="9">
        <f t="shared" si="61"/>
        <v>184.84</v>
      </c>
      <c r="Q701" s="6">
        <f t="shared" si="62"/>
        <v>185.5992864365214</v>
      </c>
      <c r="R701" s="6">
        <f t="shared" si="63"/>
        <v>188.4760753762875</v>
      </c>
      <c r="S701" s="13">
        <f>R701*Index!$D$19</f>
        <v>231.58404752536921</v>
      </c>
      <c r="U701" s="8">
        <v>11.0027859673488</v>
      </c>
      <c r="V701" s="6">
        <f t="shared" si="64"/>
        <v>11.173329149842706</v>
      </c>
      <c r="W701" s="6">
        <f>V701*Index!$H$23</f>
        <v>12.032453411504829</v>
      </c>
      <c r="Y701" s="8">
        <v>243.62</v>
      </c>
      <c r="Z701" s="9">
        <f t="shared" si="65"/>
        <v>243.62</v>
      </c>
      <c r="AA701" s="27"/>
      <c r="AB701" s="42"/>
    </row>
    <row r="702" spans="1:28" x14ac:dyDescent="0.25">
      <c r="A702" s="2" t="s">
        <v>936</v>
      </c>
      <c r="B702" s="2" t="s">
        <v>0</v>
      </c>
      <c r="C702" s="2">
        <v>75</v>
      </c>
      <c r="D702" s="2" t="s">
        <v>61</v>
      </c>
      <c r="E702" s="2" t="s">
        <v>58</v>
      </c>
      <c r="F702" s="2" t="s">
        <v>40</v>
      </c>
      <c r="G702" s="38" t="s">
        <v>1552</v>
      </c>
      <c r="H702" s="29">
        <v>76.176565329094103</v>
      </c>
      <c r="I702" s="29">
        <v>44.544817743142403</v>
      </c>
      <c r="J702" s="29">
        <f t="shared" si="60"/>
        <v>46.891397558178667</v>
      </c>
      <c r="K702" s="8">
        <v>2.0578318235603001</v>
      </c>
      <c r="L702" s="32">
        <v>0</v>
      </c>
      <c r="M702" s="28">
        <v>1.01943797987828</v>
      </c>
      <c r="N702" s="28">
        <v>1</v>
      </c>
      <c r="O702" s="8">
        <v>253.253170490168</v>
      </c>
      <c r="P702" s="9">
        <f t="shared" si="61"/>
        <v>253.25</v>
      </c>
      <c r="Q702" s="6">
        <f t="shared" si="62"/>
        <v>254.29150848917769</v>
      </c>
      <c r="R702" s="6">
        <f t="shared" si="63"/>
        <v>258.23302687075994</v>
      </c>
      <c r="S702" s="13">
        <f>R702*Index!$D$19</f>
        <v>317.29570688515031</v>
      </c>
      <c r="U702" s="8">
        <v>11.742574521402499</v>
      </c>
      <c r="V702" s="6">
        <f t="shared" si="64"/>
        <v>11.924584426484239</v>
      </c>
      <c r="W702" s="6">
        <f>V702*Index!$H$23</f>
        <v>12.841473175901877</v>
      </c>
      <c r="Y702" s="8">
        <v>330.14</v>
      </c>
      <c r="Z702" s="9">
        <f t="shared" si="65"/>
        <v>330.14</v>
      </c>
      <c r="AA702" s="27"/>
      <c r="AB702" s="42"/>
    </row>
    <row r="703" spans="1:28" x14ac:dyDescent="0.25">
      <c r="A703" s="2" t="s">
        <v>937</v>
      </c>
      <c r="B703" s="2" t="s">
        <v>0</v>
      </c>
      <c r="C703" s="2">
        <v>75</v>
      </c>
      <c r="D703" s="2" t="s">
        <v>62</v>
      </c>
      <c r="E703" s="2" t="s">
        <v>58</v>
      </c>
      <c r="F703" s="2" t="s">
        <v>40</v>
      </c>
      <c r="G703" s="38" t="s">
        <v>1552</v>
      </c>
      <c r="H703" s="29">
        <v>76.176565329094103</v>
      </c>
      <c r="I703" s="29">
        <v>59.4651330135816</v>
      </c>
      <c r="J703" s="29">
        <f t="shared" si="60"/>
        <v>63.557707523824206</v>
      </c>
      <c r="K703" s="8">
        <v>2.0629829288416199</v>
      </c>
      <c r="L703" s="32">
        <v>0</v>
      </c>
      <c r="M703" s="28">
        <v>1.0301719497783299</v>
      </c>
      <c r="N703" s="28">
        <v>1</v>
      </c>
      <c r="O703" s="8">
        <v>288.26941946966798</v>
      </c>
      <c r="P703" s="9">
        <f t="shared" si="61"/>
        <v>288.27</v>
      </c>
      <c r="Q703" s="6">
        <f t="shared" si="62"/>
        <v>289.4513240894936</v>
      </c>
      <c r="R703" s="6">
        <f t="shared" si="63"/>
        <v>293.93781961288079</v>
      </c>
      <c r="S703" s="13">
        <f>R703*Index!$D$19</f>
        <v>361.16684757378476</v>
      </c>
      <c r="U703" s="8">
        <v>12.5229563831049</v>
      </c>
      <c r="V703" s="6">
        <f t="shared" si="64"/>
        <v>12.717062207043027</v>
      </c>
      <c r="W703" s="6">
        <f>V703*Index!$H$23</f>
        <v>13.694885068306442</v>
      </c>
      <c r="Y703" s="8">
        <v>374.86</v>
      </c>
      <c r="Z703" s="9">
        <f t="shared" si="65"/>
        <v>374.86</v>
      </c>
      <c r="AA703" s="27"/>
      <c r="AB703" s="42"/>
    </row>
    <row r="704" spans="1:28" x14ac:dyDescent="0.25">
      <c r="A704" s="2" t="s">
        <v>938</v>
      </c>
      <c r="B704" s="2" t="s">
        <v>0</v>
      </c>
      <c r="C704" s="2">
        <v>75</v>
      </c>
      <c r="D704" s="2" t="s">
        <v>63</v>
      </c>
      <c r="E704" s="2" t="s">
        <v>58</v>
      </c>
      <c r="F704" s="2" t="s">
        <v>40</v>
      </c>
      <c r="G704" s="38" t="s">
        <v>1552</v>
      </c>
      <c r="H704" s="29">
        <v>76.176565329094103</v>
      </c>
      <c r="I704" s="29">
        <v>77.164234301845099</v>
      </c>
      <c r="J704" s="29">
        <f t="shared" si="60"/>
        <v>84.877325434054256</v>
      </c>
      <c r="K704" s="8">
        <v>1.99640340970764</v>
      </c>
      <c r="L704" s="32">
        <v>0</v>
      </c>
      <c r="M704" s="28">
        <v>1.05030031896777</v>
      </c>
      <c r="N704" s="28">
        <v>1</v>
      </c>
      <c r="O704" s="8">
        <v>321.52853666623002</v>
      </c>
      <c r="P704" s="9">
        <f t="shared" si="61"/>
        <v>321.52999999999997</v>
      </c>
      <c r="Q704" s="6">
        <f t="shared" si="62"/>
        <v>322.84680366656158</v>
      </c>
      <c r="R704" s="6">
        <f t="shared" si="63"/>
        <v>327.85092912339331</v>
      </c>
      <c r="S704" s="13">
        <f>R704*Index!$D$19</f>
        <v>402.83651386397997</v>
      </c>
      <c r="U704" s="8">
        <v>12.186936324656701</v>
      </c>
      <c r="V704" s="6">
        <f t="shared" si="64"/>
        <v>12.37583383768888</v>
      </c>
      <c r="W704" s="6">
        <f>V704*Index!$H$23</f>
        <v>13.327419436364925</v>
      </c>
      <c r="Y704" s="8">
        <v>416.16</v>
      </c>
      <c r="Z704" s="9">
        <f t="shared" si="65"/>
        <v>416.16</v>
      </c>
      <c r="AA704" s="27"/>
      <c r="AB704" s="42"/>
    </row>
    <row r="705" spans="1:28" x14ac:dyDescent="0.25">
      <c r="A705" s="2" t="s">
        <v>939</v>
      </c>
      <c r="B705" s="2" t="s">
        <v>0</v>
      </c>
      <c r="C705" s="2">
        <v>75</v>
      </c>
      <c r="D705" s="2" t="s">
        <v>1558</v>
      </c>
      <c r="E705" s="2" t="s">
        <v>58</v>
      </c>
      <c r="F705" s="2" t="s">
        <v>40</v>
      </c>
      <c r="G705" s="38" t="s">
        <v>1552</v>
      </c>
      <c r="H705" s="29">
        <v>76.176565329094103</v>
      </c>
      <c r="I705" s="29">
        <v>95.032584309387801</v>
      </c>
      <c r="J705" s="29">
        <f t="shared" si="60"/>
        <v>98.481656764922207</v>
      </c>
      <c r="K705" s="8">
        <v>2.00321240878153</v>
      </c>
      <c r="L705" s="32">
        <v>0</v>
      </c>
      <c r="M705" s="28">
        <v>1.0201453746065401</v>
      </c>
      <c r="N705" s="28">
        <v>1</v>
      </c>
      <c r="O705" s="8">
        <v>349.87751779445398</v>
      </c>
      <c r="P705" s="9">
        <f t="shared" si="61"/>
        <v>349.88</v>
      </c>
      <c r="Q705" s="6">
        <f t="shared" si="62"/>
        <v>351.31201561741125</v>
      </c>
      <c r="R705" s="6">
        <f t="shared" si="63"/>
        <v>356.75735185948116</v>
      </c>
      <c r="S705" s="13">
        <f>R705*Index!$D$19</f>
        <v>438.3543713073592</v>
      </c>
      <c r="U705" s="8">
        <v>14.0956729680246</v>
      </c>
      <c r="V705" s="6">
        <f t="shared" si="64"/>
        <v>14.314155899028982</v>
      </c>
      <c r="W705" s="6">
        <f>V705*Index!$H$23</f>
        <v>15.414780292452756</v>
      </c>
      <c r="Y705" s="8">
        <v>453.77</v>
      </c>
      <c r="Z705" s="9">
        <f t="shared" si="65"/>
        <v>453.77</v>
      </c>
      <c r="AA705" s="27"/>
      <c r="AB705" s="42"/>
    </row>
    <row r="706" spans="1:28" x14ac:dyDescent="0.25">
      <c r="A706" s="2" t="s">
        <v>940</v>
      </c>
      <c r="B706" s="2" t="s">
        <v>0</v>
      </c>
      <c r="C706" s="2">
        <v>75</v>
      </c>
      <c r="D706" s="2" t="s">
        <v>1559</v>
      </c>
      <c r="E706" s="2" t="s">
        <v>58</v>
      </c>
      <c r="F706" s="2" t="s">
        <v>218</v>
      </c>
      <c r="G706" s="38" t="s">
        <v>1552</v>
      </c>
      <c r="H706" s="29">
        <v>76.176565329094103</v>
      </c>
      <c r="I706" s="29">
        <v>116.31750113521601</v>
      </c>
      <c r="J706" s="29">
        <f t="shared" si="60"/>
        <v>116.79696007246898</v>
      </c>
      <c r="K706" s="8">
        <v>2.1055805790753501</v>
      </c>
      <c r="L706" s="32">
        <v>0</v>
      </c>
      <c r="M706" s="28">
        <v>1.0024907725524199</v>
      </c>
      <c r="N706" s="28">
        <v>1</v>
      </c>
      <c r="O706" s="8">
        <v>406.32130736123401</v>
      </c>
      <c r="P706" s="9">
        <f t="shared" si="61"/>
        <v>406.32</v>
      </c>
      <c r="Q706" s="6">
        <f t="shared" si="62"/>
        <v>407.98722472141509</v>
      </c>
      <c r="R706" s="6">
        <f t="shared" si="63"/>
        <v>414.31102670459705</v>
      </c>
      <c r="S706" s="13">
        <f>R706*Index!$D$19</f>
        <v>509.07163844050035</v>
      </c>
      <c r="U706" s="8">
        <v>25.3502219372407</v>
      </c>
      <c r="V706" s="6">
        <f t="shared" si="64"/>
        <v>25.743150377267934</v>
      </c>
      <c r="W706" s="6">
        <f>V706*Index!$H$23</f>
        <v>27.722557299245047</v>
      </c>
      <c r="Y706" s="8">
        <v>536.79</v>
      </c>
      <c r="Z706" s="9">
        <f t="shared" si="65"/>
        <v>536.79</v>
      </c>
      <c r="AA706" s="27"/>
      <c r="AB706" s="42"/>
    </row>
    <row r="707" spans="1:28" x14ac:dyDescent="0.25">
      <c r="A707" s="2" t="s">
        <v>941</v>
      </c>
      <c r="B707" s="2" t="s">
        <v>0</v>
      </c>
      <c r="C707" s="2">
        <v>75</v>
      </c>
      <c r="D707" s="2" t="s">
        <v>1550</v>
      </c>
      <c r="E707" s="2" t="s">
        <v>58</v>
      </c>
      <c r="F707" s="2" t="s">
        <v>218</v>
      </c>
      <c r="G707" s="38" t="s">
        <v>1552</v>
      </c>
      <c r="H707" s="29">
        <v>76.176565329094103</v>
      </c>
      <c r="I707" s="29">
        <v>95.855804028667606</v>
      </c>
      <c r="J707" s="29">
        <f t="shared" ref="J707:J770" si="66">(H707+I707)*M707*N707-H707</f>
        <v>90.356534578805764</v>
      </c>
      <c r="K707" s="8">
        <v>2.2509742251575999</v>
      </c>
      <c r="L707" s="32">
        <v>0</v>
      </c>
      <c r="M707" s="28">
        <v>0.96803351909648205</v>
      </c>
      <c r="N707" s="28">
        <v>1</v>
      </c>
      <c r="O707" s="8">
        <v>374.86171552827801</v>
      </c>
      <c r="P707" s="9">
        <f t="shared" ref="P707:P770" si="67">ROUND(K707*SUM(H707:I707)*M707*$N707,2)</f>
        <v>374.86</v>
      </c>
      <c r="Q707" s="6">
        <f t="shared" ref="Q707:Q770" si="68">O707*(1.0041)</f>
        <v>376.39864856194396</v>
      </c>
      <c r="R707" s="6">
        <f t="shared" ref="R707:R770" si="69">Q707*(1.0155)</f>
        <v>382.23282761465413</v>
      </c>
      <c r="S707" s="13">
        <f>R707*Index!$D$19</f>
        <v>469.65656059710727</v>
      </c>
      <c r="U707" s="8">
        <v>15.373434727518299</v>
      </c>
      <c r="V707" s="6">
        <f t="shared" ref="V707:V770" si="70">U707*(1.0155)</f>
        <v>15.611722965794835</v>
      </c>
      <c r="W707" s="6">
        <f>V707*Index!$H$23</f>
        <v>16.812118101961651</v>
      </c>
      <c r="Y707" s="8">
        <v>486.47</v>
      </c>
      <c r="Z707" s="9">
        <f t="shared" ref="Z707:Z770" si="71">ROUND(S707+W707,2)</f>
        <v>486.47</v>
      </c>
      <c r="AA707" s="27"/>
      <c r="AB707" s="42"/>
    </row>
    <row r="708" spans="1:28" x14ac:dyDescent="0.25">
      <c r="A708" s="2" t="s">
        <v>942</v>
      </c>
      <c r="B708" s="2" t="s">
        <v>0</v>
      </c>
      <c r="C708" s="2">
        <v>75</v>
      </c>
      <c r="D708" s="2" t="s">
        <v>225</v>
      </c>
      <c r="E708" s="2" t="s">
        <v>58</v>
      </c>
      <c r="F708" s="2" t="s">
        <v>40</v>
      </c>
      <c r="G708" s="38" t="s">
        <v>1552</v>
      </c>
      <c r="H708" s="29">
        <v>76.176565329094103</v>
      </c>
      <c r="I708" s="29">
        <v>69.582932565144901</v>
      </c>
      <c r="J708" s="29">
        <f t="shared" si="66"/>
        <v>75.118931727960359</v>
      </c>
      <c r="K708" s="8">
        <v>2.3555020474448698</v>
      </c>
      <c r="L708" s="32">
        <v>1</v>
      </c>
      <c r="M708" s="28">
        <v>1.0379803665818901</v>
      </c>
      <c r="N708" s="28">
        <v>1</v>
      </c>
      <c r="O708" s="8">
        <v>356.37685308708001</v>
      </c>
      <c r="P708" s="9">
        <f t="shared" si="67"/>
        <v>356.38</v>
      </c>
      <c r="Q708" s="6">
        <f t="shared" si="68"/>
        <v>357.83799818473705</v>
      </c>
      <c r="R708" s="6">
        <f t="shared" si="69"/>
        <v>363.38448715660047</v>
      </c>
      <c r="S708" s="13">
        <f>R708*Index!$D$19</f>
        <v>446.49725529165835</v>
      </c>
      <c r="U708" s="8">
        <v>14.4208574245477</v>
      </c>
      <c r="V708" s="6">
        <f t="shared" si="70"/>
        <v>14.644380714628189</v>
      </c>
      <c r="W708" s="6">
        <f>V708*Index!$H$23</f>
        <v>15.770396300513896</v>
      </c>
      <c r="Y708" s="8">
        <v>462.27</v>
      </c>
      <c r="Z708" s="9">
        <f t="shared" si="71"/>
        <v>462.27</v>
      </c>
      <c r="AA708" s="27"/>
      <c r="AB708" s="42"/>
    </row>
    <row r="709" spans="1:28" x14ac:dyDescent="0.25">
      <c r="A709" s="2" t="s">
        <v>943</v>
      </c>
      <c r="B709" s="2" t="s">
        <v>0</v>
      </c>
      <c r="C709" s="2">
        <v>75</v>
      </c>
      <c r="D709" s="2" t="s">
        <v>60</v>
      </c>
      <c r="E709" s="2" t="s">
        <v>59</v>
      </c>
      <c r="F709" s="2" t="s">
        <v>40</v>
      </c>
      <c r="G709" s="38" t="s">
        <v>1552</v>
      </c>
      <c r="H709" s="29">
        <v>76.176565329094103</v>
      </c>
      <c r="I709" s="29">
        <v>27.008140776371899</v>
      </c>
      <c r="J709" s="29">
        <f t="shared" si="66"/>
        <v>27.204013514367176</v>
      </c>
      <c r="K709" s="8">
        <v>1.26336143529088</v>
      </c>
      <c r="L709" s="32">
        <v>1</v>
      </c>
      <c r="M709" s="28">
        <v>1.0018982729649399</v>
      </c>
      <c r="N709" s="28">
        <v>1</v>
      </c>
      <c r="O709" s="8">
        <v>130.607036468877</v>
      </c>
      <c r="P709" s="9">
        <f t="shared" si="67"/>
        <v>130.61000000000001</v>
      </c>
      <c r="Q709" s="6">
        <f t="shared" si="68"/>
        <v>131.14252531839941</v>
      </c>
      <c r="R709" s="6">
        <f t="shared" si="69"/>
        <v>133.17523446083462</v>
      </c>
      <c r="S709" s="13">
        <f>R709*Index!$D$19</f>
        <v>163.63487920154509</v>
      </c>
      <c r="U709" s="8">
        <v>10.780682215481299</v>
      </c>
      <c r="V709" s="6">
        <f t="shared" si="70"/>
        <v>10.947782789821259</v>
      </c>
      <c r="W709" s="6">
        <f>V709*Index!$H$23</f>
        <v>11.789564650894858</v>
      </c>
      <c r="Y709" s="8">
        <v>175.42</v>
      </c>
      <c r="Z709" s="9">
        <f t="shared" si="71"/>
        <v>175.42</v>
      </c>
      <c r="AA709" s="27"/>
      <c r="AB709" s="42"/>
    </row>
    <row r="710" spans="1:28" x14ac:dyDescent="0.25">
      <c r="A710" s="2" t="s">
        <v>944</v>
      </c>
      <c r="B710" s="2" t="s">
        <v>0</v>
      </c>
      <c r="C710" s="2">
        <v>75</v>
      </c>
      <c r="D710" s="2" t="s">
        <v>61</v>
      </c>
      <c r="E710" s="2" t="s">
        <v>59</v>
      </c>
      <c r="F710" s="2" t="s">
        <v>40</v>
      </c>
      <c r="G710" s="38" t="s">
        <v>1552</v>
      </c>
      <c r="H710" s="29">
        <v>76.176565329094103</v>
      </c>
      <c r="I710" s="29">
        <v>41.277933328396699</v>
      </c>
      <c r="J710" s="29">
        <f t="shared" si="66"/>
        <v>43.561011509914465</v>
      </c>
      <c r="K710" s="8">
        <v>1.5217772529945199</v>
      </c>
      <c r="L710" s="32">
        <v>0</v>
      </c>
      <c r="M710" s="28">
        <v>1.01943797987828</v>
      </c>
      <c r="N710" s="28">
        <v>1</v>
      </c>
      <c r="O710" s="8">
        <v>182.21392076228699</v>
      </c>
      <c r="P710" s="9">
        <f t="shared" si="67"/>
        <v>182.21</v>
      </c>
      <c r="Q710" s="6">
        <f t="shared" si="68"/>
        <v>182.96099783741238</v>
      </c>
      <c r="R710" s="6">
        <f t="shared" si="69"/>
        <v>185.79689330389229</v>
      </c>
      <c r="S710" s="13">
        <f>R710*Index!$D$19</f>
        <v>228.29208685002109</v>
      </c>
      <c r="U710" s="8">
        <v>12.316274587450801</v>
      </c>
      <c r="V710" s="6">
        <f t="shared" si="70"/>
        <v>12.507176843556289</v>
      </c>
      <c r="W710" s="6">
        <f>V710*Index!$H$23</f>
        <v>13.468861488042858</v>
      </c>
      <c r="Y710" s="8">
        <v>241.76</v>
      </c>
      <c r="Z710" s="9">
        <f t="shared" si="71"/>
        <v>241.76</v>
      </c>
      <c r="AA710" s="27"/>
      <c r="AB710" s="42"/>
    </row>
    <row r="711" spans="1:28" x14ac:dyDescent="0.25">
      <c r="A711" s="2" t="s">
        <v>945</v>
      </c>
      <c r="B711" s="2" t="s">
        <v>0</v>
      </c>
      <c r="C711" s="2">
        <v>75</v>
      </c>
      <c r="D711" s="2" t="s">
        <v>62</v>
      </c>
      <c r="E711" s="2" t="s">
        <v>59</v>
      </c>
      <c r="F711" s="2" t="s">
        <v>40</v>
      </c>
      <c r="G711" s="38" t="s">
        <v>1552</v>
      </c>
      <c r="H711" s="29">
        <v>76.176565329094103</v>
      </c>
      <c r="I711" s="29">
        <v>55.134731312225803</v>
      </c>
      <c r="J711" s="29">
        <f t="shared" si="66"/>
        <v>59.096649159815087</v>
      </c>
      <c r="K711" s="8">
        <v>1.6008509563523601</v>
      </c>
      <c r="L711" s="32">
        <v>0</v>
      </c>
      <c r="M711" s="28">
        <v>1.0301719497783299</v>
      </c>
      <c r="N711" s="28">
        <v>1</v>
      </c>
      <c r="O711" s="8">
        <v>216.55225478342899</v>
      </c>
      <c r="P711" s="9">
        <f t="shared" si="67"/>
        <v>216.55</v>
      </c>
      <c r="Q711" s="6">
        <f t="shared" si="68"/>
        <v>217.44011902804104</v>
      </c>
      <c r="R711" s="6">
        <f t="shared" si="69"/>
        <v>220.8104408729757</v>
      </c>
      <c r="S711" s="13">
        <f>R711*Index!$D$19</f>
        <v>271.31388178119113</v>
      </c>
      <c r="U711" s="8">
        <v>12.373143699715699</v>
      </c>
      <c r="V711" s="6">
        <f t="shared" si="70"/>
        <v>12.564927427061294</v>
      </c>
      <c r="W711" s="6">
        <f>V711*Index!$H$23</f>
        <v>13.531052550007677</v>
      </c>
      <c r="Y711" s="8">
        <v>284.83999999999997</v>
      </c>
      <c r="Z711" s="9">
        <f t="shared" si="71"/>
        <v>284.83999999999997</v>
      </c>
      <c r="AA711" s="27"/>
      <c r="AB711" s="42"/>
    </row>
    <row r="712" spans="1:28" x14ac:dyDescent="0.25">
      <c r="A712" s="2" t="s">
        <v>946</v>
      </c>
      <c r="B712" s="2" t="s">
        <v>0</v>
      </c>
      <c r="C712" s="2">
        <v>75</v>
      </c>
      <c r="D712" s="2" t="s">
        <v>63</v>
      </c>
      <c r="E712" s="2" t="s">
        <v>59</v>
      </c>
      <c r="F712" s="2" t="s">
        <v>40</v>
      </c>
      <c r="G712" s="38" t="s">
        <v>1552</v>
      </c>
      <c r="H712" s="29">
        <v>76.176565329094103</v>
      </c>
      <c r="I712" s="29">
        <v>71.575775919435998</v>
      </c>
      <c r="J712" s="29">
        <f t="shared" si="66"/>
        <v>79.007765812471888</v>
      </c>
      <c r="K712" s="8">
        <v>1.6133897658630501</v>
      </c>
      <c r="L712" s="32">
        <v>0</v>
      </c>
      <c r="M712" s="28">
        <v>1.05030031896777</v>
      </c>
      <c r="N712" s="28">
        <v>1</v>
      </c>
      <c r="O712" s="8">
        <v>250.37281168610301</v>
      </c>
      <c r="P712" s="9">
        <f t="shared" si="67"/>
        <v>250.37</v>
      </c>
      <c r="Q712" s="6">
        <f t="shared" si="68"/>
        <v>251.39934021401604</v>
      </c>
      <c r="R712" s="6">
        <f t="shared" si="69"/>
        <v>255.2960299873333</v>
      </c>
      <c r="S712" s="13">
        <f>R712*Index!$D$19</f>
        <v>313.68696437247115</v>
      </c>
      <c r="U712" s="8">
        <v>11.9757773302484</v>
      </c>
      <c r="V712" s="6">
        <f t="shared" si="70"/>
        <v>12.161401878867251</v>
      </c>
      <c r="W712" s="6">
        <f>V712*Index!$H$23</f>
        <v>13.096499670209527</v>
      </c>
      <c r="Y712" s="8">
        <v>326.77999999999997</v>
      </c>
      <c r="Z712" s="9">
        <f t="shared" si="71"/>
        <v>326.77999999999997</v>
      </c>
      <c r="AA712" s="27"/>
      <c r="AB712" s="42"/>
    </row>
    <row r="713" spans="1:28" x14ac:dyDescent="0.25">
      <c r="A713" s="2" t="s">
        <v>947</v>
      </c>
      <c r="B713" s="2" t="s">
        <v>0</v>
      </c>
      <c r="C713" s="2">
        <v>75</v>
      </c>
      <c r="D713" s="2" t="s">
        <v>1558</v>
      </c>
      <c r="E713" s="2" t="s">
        <v>59</v>
      </c>
      <c r="F713" s="2" t="s">
        <v>40</v>
      </c>
      <c r="G713" s="38" t="s">
        <v>1552</v>
      </c>
      <c r="H713" s="29">
        <v>76.176565329094103</v>
      </c>
      <c r="I713" s="29">
        <v>88.196201713924495</v>
      </c>
      <c r="J713" s="29">
        <f t="shared" si="66"/>
        <v>91.507552681119648</v>
      </c>
      <c r="K713" s="8">
        <v>1.61585884481968</v>
      </c>
      <c r="L713" s="32">
        <v>0</v>
      </c>
      <c r="M713" s="28">
        <v>1.0201453746065401</v>
      </c>
      <c r="N713" s="28">
        <v>1</v>
      </c>
      <c r="O713" s="8">
        <v>270.95386522259099</v>
      </c>
      <c r="P713" s="9">
        <f t="shared" si="67"/>
        <v>270.95</v>
      </c>
      <c r="Q713" s="6">
        <f t="shared" si="68"/>
        <v>272.06477607000363</v>
      </c>
      <c r="R713" s="6">
        <f t="shared" si="69"/>
        <v>276.28178009908873</v>
      </c>
      <c r="S713" s="13">
        <f>R713*Index!$D$19</f>
        <v>339.47254453978684</v>
      </c>
      <c r="U713" s="8">
        <v>12.499650911254401</v>
      </c>
      <c r="V713" s="6">
        <f t="shared" si="70"/>
        <v>12.693395500378845</v>
      </c>
      <c r="W713" s="6">
        <f>V713*Index!$H$23</f>
        <v>13.66939861377516</v>
      </c>
      <c r="Y713" s="8">
        <v>353.14</v>
      </c>
      <c r="Z713" s="9">
        <f t="shared" si="71"/>
        <v>353.14</v>
      </c>
      <c r="AA713" s="27"/>
      <c r="AB713" s="42"/>
    </row>
    <row r="714" spans="1:28" x14ac:dyDescent="0.25">
      <c r="A714" s="2" t="s">
        <v>948</v>
      </c>
      <c r="B714" s="2" t="s">
        <v>0</v>
      </c>
      <c r="C714" s="2">
        <v>75</v>
      </c>
      <c r="D714" s="2" t="s">
        <v>1559</v>
      </c>
      <c r="E714" s="2" t="s">
        <v>59</v>
      </c>
      <c r="F714" s="2" t="s">
        <v>218</v>
      </c>
      <c r="G714" s="38" t="s">
        <v>1552</v>
      </c>
      <c r="H714" s="29">
        <v>76.176565329094103</v>
      </c>
      <c r="I714" s="29">
        <v>107.785586143202</v>
      </c>
      <c r="J714" s="29">
        <f t="shared" si="66"/>
        <v>108.24379402077332</v>
      </c>
      <c r="K714" s="8">
        <v>1.5532060502087901</v>
      </c>
      <c r="L714" s="32">
        <v>0</v>
      </c>
      <c r="M714" s="28">
        <v>1.0024907725524199</v>
      </c>
      <c r="N714" s="28">
        <v>1</v>
      </c>
      <c r="O714" s="8">
        <v>286.44281792389302</v>
      </c>
      <c r="P714" s="9">
        <f t="shared" si="67"/>
        <v>286.44</v>
      </c>
      <c r="Q714" s="6">
        <f t="shared" si="68"/>
        <v>287.61723347738098</v>
      </c>
      <c r="R714" s="6">
        <f t="shared" si="69"/>
        <v>292.07530059628039</v>
      </c>
      <c r="S714" s="13">
        <f>R714*Index!$D$19</f>
        <v>358.87833593326934</v>
      </c>
      <c r="U714" s="8">
        <v>16.070885182965799</v>
      </c>
      <c r="V714" s="6">
        <f t="shared" si="70"/>
        <v>16.319983903301772</v>
      </c>
      <c r="W714" s="6">
        <f>V714*Index!$H$23</f>
        <v>17.574837665616581</v>
      </c>
      <c r="Y714" s="8">
        <v>376.45</v>
      </c>
      <c r="Z714" s="9">
        <f t="shared" si="71"/>
        <v>376.45</v>
      </c>
      <c r="AA714" s="27"/>
      <c r="AB714" s="42"/>
    </row>
    <row r="715" spans="1:28" x14ac:dyDescent="0.25">
      <c r="A715" s="2" t="s">
        <v>949</v>
      </c>
      <c r="B715" s="2" t="s">
        <v>0</v>
      </c>
      <c r="C715" s="2">
        <v>75</v>
      </c>
      <c r="D715" s="2" t="s">
        <v>1550</v>
      </c>
      <c r="E715" s="2" t="s">
        <v>59</v>
      </c>
      <c r="F715" s="2" t="s">
        <v>218</v>
      </c>
      <c r="G715" s="38" t="s">
        <v>1552</v>
      </c>
      <c r="H715" s="29">
        <v>76.176565329094103</v>
      </c>
      <c r="I715" s="29">
        <v>88.841835814776601</v>
      </c>
      <c r="J715" s="29">
        <f t="shared" si="66"/>
        <v>83.566778245882006</v>
      </c>
      <c r="K715" s="8">
        <v>1.6121571827980801</v>
      </c>
      <c r="L715" s="32">
        <v>0</v>
      </c>
      <c r="M715" s="28">
        <v>0.96803351909648205</v>
      </c>
      <c r="N715" s="28">
        <v>1</v>
      </c>
      <c r="O715" s="8">
        <v>257.53137874857902</v>
      </c>
      <c r="P715" s="9">
        <f t="shared" si="67"/>
        <v>257.52999999999997</v>
      </c>
      <c r="Q715" s="6">
        <f t="shared" si="68"/>
        <v>258.5872574014482</v>
      </c>
      <c r="R715" s="6">
        <f t="shared" si="69"/>
        <v>262.59535989117069</v>
      </c>
      <c r="S715" s="13">
        <f>R715*Index!$D$19</f>
        <v>322.65578633026485</v>
      </c>
      <c r="U715" s="8">
        <v>14.3898984539598</v>
      </c>
      <c r="V715" s="6">
        <f t="shared" si="70"/>
        <v>14.612941879996178</v>
      </c>
      <c r="W715" s="6">
        <f>V715*Index!$H$23</f>
        <v>15.736540114237759</v>
      </c>
      <c r="Y715" s="8">
        <v>338.39</v>
      </c>
      <c r="Z715" s="9">
        <f t="shared" si="71"/>
        <v>338.39</v>
      </c>
      <c r="AA715" s="27"/>
      <c r="AB715" s="42"/>
    </row>
    <row r="716" spans="1:28" x14ac:dyDescent="0.25">
      <c r="A716" s="2" t="s">
        <v>950</v>
      </c>
      <c r="B716" s="2" t="s">
        <v>0</v>
      </c>
      <c r="C716" s="2">
        <v>75</v>
      </c>
      <c r="D716" s="2" t="s">
        <v>225</v>
      </c>
      <c r="E716" s="2" t="s">
        <v>59</v>
      </c>
      <c r="F716" s="2" t="s">
        <v>40</v>
      </c>
      <c r="G716" s="38" t="s">
        <v>1552</v>
      </c>
      <c r="H716" s="29">
        <v>76.176565329094103</v>
      </c>
      <c r="I716" s="29">
        <v>64.415306238892995</v>
      </c>
      <c r="J716" s="29">
        <f t="shared" si="66"/>
        <v>69.75503705947915</v>
      </c>
      <c r="K716" s="8">
        <v>1.89683875594775</v>
      </c>
      <c r="L716" s="32">
        <v>1</v>
      </c>
      <c r="M716" s="28">
        <v>1.0379803665818901</v>
      </c>
      <c r="N716" s="28">
        <v>1</v>
      </c>
      <c r="O716" s="8">
        <v>276.80871912820197</v>
      </c>
      <c r="P716" s="9">
        <f t="shared" si="67"/>
        <v>276.81</v>
      </c>
      <c r="Q716" s="6">
        <f t="shared" si="68"/>
        <v>277.94363487662758</v>
      </c>
      <c r="R716" s="6">
        <f t="shared" si="69"/>
        <v>282.25176121721535</v>
      </c>
      <c r="S716" s="13">
        <f>R716*Index!$D$19</f>
        <v>346.80797100293637</v>
      </c>
      <c r="U716" s="8">
        <v>13.099378204183701</v>
      </c>
      <c r="V716" s="6">
        <f t="shared" si="70"/>
        <v>13.30241856634855</v>
      </c>
      <c r="W716" s="6">
        <f>V716*Index!$H$23</f>
        <v>14.325249843926692</v>
      </c>
      <c r="Y716" s="8">
        <v>361.13</v>
      </c>
      <c r="Z716" s="9">
        <f t="shared" si="71"/>
        <v>361.13</v>
      </c>
      <c r="AA716" s="27"/>
      <c r="AB716" s="42"/>
    </row>
    <row r="717" spans="1:28" x14ac:dyDescent="0.25">
      <c r="A717" s="2" t="s">
        <v>951</v>
      </c>
      <c r="B717" s="2" t="s">
        <v>51</v>
      </c>
      <c r="C717" s="2">
        <v>75</v>
      </c>
      <c r="D717" s="2" t="s">
        <v>60</v>
      </c>
      <c r="E717" s="2" t="s">
        <v>52</v>
      </c>
      <c r="F717" s="2" t="s">
        <v>40</v>
      </c>
      <c r="G717" s="38" t="s">
        <v>1552</v>
      </c>
      <c r="H717" s="29">
        <v>76.176565329094103</v>
      </c>
      <c r="I717" s="29">
        <v>19.718714428097702</v>
      </c>
      <c r="J717" s="29">
        <f t="shared" si="66"/>
        <v>19.868491871181334</v>
      </c>
      <c r="K717" s="8">
        <v>1.2587502235454899</v>
      </c>
      <c r="L717" s="32">
        <v>1</v>
      </c>
      <c r="M717" s="28">
        <v>1.0018982729649399</v>
      </c>
      <c r="N717" s="28">
        <v>0.99966424983997204</v>
      </c>
      <c r="O717" s="8">
        <v>120.89673722128485</v>
      </c>
      <c r="P717" s="9">
        <f t="shared" si="67"/>
        <v>120.9</v>
      </c>
      <c r="Q717" s="6">
        <f t="shared" si="68"/>
        <v>121.39241384389211</v>
      </c>
      <c r="R717" s="6">
        <f t="shared" si="69"/>
        <v>123.27399625847245</v>
      </c>
      <c r="S717" s="13">
        <f>R717*Index!$D$19</f>
        <v>151.4690442867529</v>
      </c>
      <c r="U717" s="8">
        <v>10.309917384415201</v>
      </c>
      <c r="V717" s="6">
        <f t="shared" si="70"/>
        <v>10.469721103873637</v>
      </c>
      <c r="W717" s="6">
        <f>V717*Index!$H$23</f>
        <v>11.274744503126168</v>
      </c>
      <c r="Y717" s="8">
        <v>162.74</v>
      </c>
      <c r="Z717" s="9">
        <f t="shared" si="71"/>
        <v>162.74</v>
      </c>
      <c r="AA717" s="27"/>
      <c r="AB717" s="43"/>
    </row>
    <row r="718" spans="1:28" x14ac:dyDescent="0.25">
      <c r="A718" s="2" t="s">
        <v>952</v>
      </c>
      <c r="B718" s="2" t="s">
        <v>51</v>
      </c>
      <c r="C718" s="2">
        <v>75</v>
      </c>
      <c r="D718" s="2" t="s">
        <v>61</v>
      </c>
      <c r="E718" s="2" t="s">
        <v>52</v>
      </c>
      <c r="F718" s="2" t="s">
        <v>40</v>
      </c>
      <c r="G718" s="38" t="s">
        <v>1552</v>
      </c>
      <c r="H718" s="29">
        <v>76.176565329094103</v>
      </c>
      <c r="I718" s="29">
        <v>30.141222260689698</v>
      </c>
      <c r="J718" s="29">
        <f t="shared" si="66"/>
        <v>31.100688610174501</v>
      </c>
      <c r="K718" s="8">
        <v>1.53565477916352</v>
      </c>
      <c r="L718" s="32">
        <v>0</v>
      </c>
      <c r="M718" s="28">
        <v>1.01943797987828</v>
      </c>
      <c r="N718" s="28">
        <v>0.98978509119069702</v>
      </c>
      <c r="O718" s="8">
        <v>164.7408277073761</v>
      </c>
      <c r="P718" s="9">
        <f t="shared" si="67"/>
        <v>164.74</v>
      </c>
      <c r="Q718" s="6">
        <f t="shared" si="68"/>
        <v>165.41626510097635</v>
      </c>
      <c r="R718" s="6">
        <f t="shared" si="69"/>
        <v>167.9802172100415</v>
      </c>
      <c r="S718" s="13">
        <f>R718*Index!$D$19</f>
        <v>206.40040667244477</v>
      </c>
      <c r="U718" s="8">
        <v>10.4191608523806</v>
      </c>
      <c r="V718" s="6">
        <f t="shared" si="70"/>
        <v>10.5806578455925</v>
      </c>
      <c r="W718" s="6">
        <f>V718*Index!$H$23</f>
        <v>11.394211240251259</v>
      </c>
      <c r="Y718" s="8">
        <v>217.79</v>
      </c>
      <c r="Z718" s="9">
        <f t="shared" si="71"/>
        <v>217.79</v>
      </c>
      <c r="AA718" s="27"/>
      <c r="AB718" s="43"/>
    </row>
    <row r="719" spans="1:28" x14ac:dyDescent="0.25">
      <c r="A719" s="2" t="s">
        <v>953</v>
      </c>
      <c r="B719" s="2" t="s">
        <v>51</v>
      </c>
      <c r="C719" s="2">
        <v>75</v>
      </c>
      <c r="D719" s="2" t="s">
        <v>62</v>
      </c>
      <c r="E719" s="2" t="s">
        <v>52</v>
      </c>
      <c r="F719" s="2" t="s">
        <v>40</v>
      </c>
      <c r="G719" s="38" t="s">
        <v>1552</v>
      </c>
      <c r="H719" s="29">
        <v>76.176565329094103</v>
      </c>
      <c r="I719" s="29">
        <v>40.265725687459103</v>
      </c>
      <c r="J719" s="29">
        <f t="shared" si="66"/>
        <v>37.255942232895407</v>
      </c>
      <c r="K719" s="8">
        <v>1.63822086325829</v>
      </c>
      <c r="L719" s="32">
        <v>0</v>
      </c>
      <c r="M719" s="28">
        <v>1.0301719497783299</v>
      </c>
      <c r="N719" s="28">
        <v>0.94562091814412297</v>
      </c>
      <c r="O719" s="8">
        <v>185.82750045975516</v>
      </c>
      <c r="P719" s="9">
        <f t="shared" si="67"/>
        <v>185.83</v>
      </c>
      <c r="Q719" s="6">
        <f t="shared" si="68"/>
        <v>186.58939321164016</v>
      </c>
      <c r="R719" s="6">
        <f t="shared" si="69"/>
        <v>189.48152880642058</v>
      </c>
      <c r="S719" s="13">
        <f>R719*Index!$D$19</f>
        <v>232.81946679268796</v>
      </c>
      <c r="U719" s="8">
        <v>11.320022792325499</v>
      </c>
      <c r="V719" s="6">
        <f t="shared" si="70"/>
        <v>11.495483145606546</v>
      </c>
      <c r="W719" s="6">
        <f>V719*Index!$H$23</f>
        <v>12.379378029349198</v>
      </c>
      <c r="Y719" s="8">
        <v>245.2</v>
      </c>
      <c r="Z719" s="9">
        <f t="shared" si="71"/>
        <v>245.2</v>
      </c>
      <c r="AA719" s="27"/>
      <c r="AB719" s="43"/>
    </row>
    <row r="720" spans="1:28" x14ac:dyDescent="0.25">
      <c r="A720" s="2" t="s">
        <v>954</v>
      </c>
      <c r="B720" s="2" t="s">
        <v>51</v>
      </c>
      <c r="C720" s="2">
        <v>75</v>
      </c>
      <c r="D720" s="2" t="s">
        <v>63</v>
      </c>
      <c r="E720" s="2" t="s">
        <v>52</v>
      </c>
      <c r="F720" s="2" t="s">
        <v>40</v>
      </c>
      <c r="G720" s="38" t="s">
        <v>1552</v>
      </c>
      <c r="H720" s="29">
        <v>76.176565329094103</v>
      </c>
      <c r="I720" s="29">
        <v>52.279139308404503</v>
      </c>
      <c r="J720" s="29">
        <f t="shared" si="66"/>
        <v>57.137730987154526</v>
      </c>
      <c r="K720" s="8">
        <v>1.7227046512587001</v>
      </c>
      <c r="L720" s="32">
        <v>0</v>
      </c>
      <c r="M720" s="28">
        <v>1.05030031896777</v>
      </c>
      <c r="N720" s="28">
        <v>0.98812032260407401</v>
      </c>
      <c r="O720" s="8">
        <v>229.66115834328164</v>
      </c>
      <c r="P720" s="9">
        <f t="shared" si="67"/>
        <v>229.66</v>
      </c>
      <c r="Q720" s="6">
        <f t="shared" si="68"/>
        <v>230.6027690924891</v>
      </c>
      <c r="R720" s="6">
        <f t="shared" si="69"/>
        <v>234.17711201342269</v>
      </c>
      <c r="S720" s="13">
        <f>R720*Index!$D$19</f>
        <v>287.73775838444254</v>
      </c>
      <c r="U720" s="8">
        <v>10.761611613343799</v>
      </c>
      <c r="V720" s="6">
        <f t="shared" si="70"/>
        <v>10.928416593350629</v>
      </c>
      <c r="W720" s="6">
        <f>V720*Index!$H$23</f>
        <v>11.768709375473728</v>
      </c>
      <c r="Y720" s="8">
        <v>299.51</v>
      </c>
      <c r="Z720" s="9">
        <f t="shared" si="71"/>
        <v>299.51</v>
      </c>
      <c r="AA720" s="27"/>
      <c r="AB720" s="43"/>
    </row>
    <row r="721" spans="1:28" x14ac:dyDescent="0.25">
      <c r="A721" s="2" t="s">
        <v>955</v>
      </c>
      <c r="B721" s="2" t="s">
        <v>51</v>
      </c>
      <c r="C721" s="2">
        <v>75</v>
      </c>
      <c r="D721" s="2" t="s">
        <v>1558</v>
      </c>
      <c r="E721" s="2" t="s">
        <v>52</v>
      </c>
      <c r="F721" s="2" t="s">
        <v>40</v>
      </c>
      <c r="G721" s="38" t="s">
        <v>1552</v>
      </c>
      <c r="H721" s="29">
        <v>76.176565329094103</v>
      </c>
      <c r="I721" s="29">
        <v>64.428136043547198</v>
      </c>
      <c r="J721" s="29">
        <f t="shared" si="66"/>
        <v>45.746655692657271</v>
      </c>
      <c r="K721" s="8">
        <v>1.7219519439596001</v>
      </c>
      <c r="L721" s="32">
        <v>0</v>
      </c>
      <c r="M721" s="28">
        <v>1.0201453746065401</v>
      </c>
      <c r="N721" s="28">
        <v>0.850010949956574</v>
      </c>
      <c r="O721" s="8">
        <v>209.94592745222118</v>
      </c>
      <c r="P721" s="9">
        <f t="shared" si="67"/>
        <v>209.95</v>
      </c>
      <c r="Q721" s="6">
        <f t="shared" si="68"/>
        <v>210.80670575477529</v>
      </c>
      <c r="R721" s="6">
        <f t="shared" si="69"/>
        <v>214.07420969397432</v>
      </c>
      <c r="S721" s="13">
        <f>R721*Index!$D$19</f>
        <v>263.03694966455396</v>
      </c>
      <c r="U721" s="8">
        <v>12.2466188265429</v>
      </c>
      <c r="V721" s="6">
        <f t="shared" si="70"/>
        <v>12.436441418354315</v>
      </c>
      <c r="W721" s="6">
        <f>V721*Index!$H$23</f>
        <v>13.392687171787463</v>
      </c>
      <c r="Y721" s="8">
        <v>276.43</v>
      </c>
      <c r="Z721" s="9">
        <f t="shared" si="71"/>
        <v>276.43</v>
      </c>
      <c r="AA721" s="27"/>
      <c r="AB721" s="43"/>
    </row>
    <row r="722" spans="1:28" x14ac:dyDescent="0.25">
      <c r="A722" s="2" t="s">
        <v>956</v>
      </c>
      <c r="B722" s="2" t="s">
        <v>51</v>
      </c>
      <c r="C722" s="2">
        <v>75</v>
      </c>
      <c r="D722" s="2" t="s">
        <v>1559</v>
      </c>
      <c r="E722" s="2" t="s">
        <v>52</v>
      </c>
      <c r="F722" s="2" t="s">
        <v>218</v>
      </c>
      <c r="G722" s="38" t="s">
        <v>1552</v>
      </c>
      <c r="H722" s="29">
        <v>76.176565329094103</v>
      </c>
      <c r="I722" s="29">
        <v>78.704972962520003</v>
      </c>
      <c r="J722" s="29">
        <f t="shared" si="66"/>
        <v>72.062361968651913</v>
      </c>
      <c r="K722" s="8">
        <v>1.72514542480225</v>
      </c>
      <c r="L722" s="32">
        <v>0</v>
      </c>
      <c r="M722" s="28">
        <v>1.0024907725524199</v>
      </c>
      <c r="N722" s="28">
        <v>0.95473364262183902</v>
      </c>
      <c r="O722" s="8">
        <v>255.73370720529911</v>
      </c>
      <c r="P722" s="9">
        <f t="shared" si="67"/>
        <v>255.73</v>
      </c>
      <c r="Q722" s="6">
        <f t="shared" si="68"/>
        <v>256.78221540484083</v>
      </c>
      <c r="R722" s="6">
        <f t="shared" si="69"/>
        <v>260.76233974361588</v>
      </c>
      <c r="S722" s="13">
        <f>R722*Index!$D$19</f>
        <v>320.40352049695525</v>
      </c>
      <c r="U722" s="8">
        <v>13.583514045033199</v>
      </c>
      <c r="V722" s="6">
        <f t="shared" si="70"/>
        <v>13.794058512731215</v>
      </c>
      <c r="W722" s="6">
        <f>V722*Index!$H$23</f>
        <v>14.854692293061687</v>
      </c>
      <c r="Y722" s="8">
        <v>335.26</v>
      </c>
      <c r="Z722" s="9">
        <f t="shared" si="71"/>
        <v>335.26</v>
      </c>
      <c r="AA722" s="27"/>
      <c r="AB722" s="43"/>
    </row>
    <row r="723" spans="1:28" x14ac:dyDescent="0.25">
      <c r="A723" s="2" t="s">
        <v>957</v>
      </c>
      <c r="B723" s="2" t="s">
        <v>51</v>
      </c>
      <c r="C723" s="2">
        <v>75</v>
      </c>
      <c r="D723" s="2" t="s">
        <v>1550</v>
      </c>
      <c r="E723" s="2" t="s">
        <v>52</v>
      </c>
      <c r="F723" s="2" t="s">
        <v>218</v>
      </c>
      <c r="G723" s="38" t="s">
        <v>1552</v>
      </c>
      <c r="H723" s="29">
        <v>76.176565329094103</v>
      </c>
      <c r="I723" s="29">
        <v>64.875725877476</v>
      </c>
      <c r="J723" s="29">
        <f t="shared" si="66"/>
        <v>40.736440880790454</v>
      </c>
      <c r="K723" s="8">
        <v>1.74782042953938</v>
      </c>
      <c r="L723" s="32">
        <v>0</v>
      </c>
      <c r="M723" s="28">
        <v>0.96803351909648205</v>
      </c>
      <c r="N723" s="28">
        <v>0.85623364138596303</v>
      </c>
      <c r="O723" s="8">
        <v>204.34294073250095</v>
      </c>
      <c r="P723" s="9">
        <f t="shared" si="67"/>
        <v>204.34</v>
      </c>
      <c r="Q723" s="6">
        <f t="shared" si="68"/>
        <v>205.18074678950421</v>
      </c>
      <c r="R723" s="6">
        <f t="shared" si="69"/>
        <v>208.36104836474155</v>
      </c>
      <c r="S723" s="13">
        <f>R723*Index!$D$19</f>
        <v>256.01708243659061</v>
      </c>
      <c r="U723" s="8">
        <v>12.4734072704735</v>
      </c>
      <c r="V723" s="6">
        <f t="shared" si="70"/>
        <v>12.666745083165839</v>
      </c>
      <c r="W723" s="6">
        <f>V723*Index!$H$23</f>
        <v>13.640699029326136</v>
      </c>
      <c r="Y723" s="8">
        <v>269.66000000000003</v>
      </c>
      <c r="Z723" s="9">
        <f t="shared" si="71"/>
        <v>269.66000000000003</v>
      </c>
      <c r="AA723" s="27"/>
      <c r="AB723" s="43"/>
    </row>
    <row r="724" spans="1:28" x14ac:dyDescent="0.25">
      <c r="A724" s="2" t="s">
        <v>958</v>
      </c>
      <c r="B724" s="2" t="s">
        <v>51</v>
      </c>
      <c r="C724" s="2">
        <v>75</v>
      </c>
      <c r="D724" s="2" t="s">
        <v>225</v>
      </c>
      <c r="E724" s="2" t="s">
        <v>52</v>
      </c>
      <c r="F724" s="2" t="s">
        <v>40</v>
      </c>
      <c r="G724" s="38" t="s">
        <v>1552</v>
      </c>
      <c r="H724" s="29">
        <v>76.176565329094103</v>
      </c>
      <c r="I724" s="29">
        <v>47.023100215276301</v>
      </c>
      <c r="J724" s="29">
        <f t="shared" si="66"/>
        <v>31.52291929771124</v>
      </c>
      <c r="K724" s="8">
        <v>1.89222754420235</v>
      </c>
      <c r="L724" s="32">
        <v>1</v>
      </c>
      <c r="M724" s="28">
        <v>1.0379803665818901</v>
      </c>
      <c r="N724" s="28">
        <v>0.842199457519338</v>
      </c>
      <c r="O724" s="8">
        <v>203.79193130723911</v>
      </c>
      <c r="P724" s="9">
        <f t="shared" si="67"/>
        <v>203.79</v>
      </c>
      <c r="Q724" s="6">
        <f t="shared" si="68"/>
        <v>204.62747822559879</v>
      </c>
      <c r="R724" s="6">
        <f t="shared" si="69"/>
        <v>207.79920413809558</v>
      </c>
      <c r="S724" s="13">
        <f>R724*Index!$D$19</f>
        <v>255.3267340206144</v>
      </c>
      <c r="U724" s="8">
        <v>12.330707706980199</v>
      </c>
      <c r="V724" s="6">
        <f t="shared" si="70"/>
        <v>12.521833676438392</v>
      </c>
      <c r="W724" s="6">
        <f>V724*Index!$H$23</f>
        <v>13.484645293965787</v>
      </c>
      <c r="Y724" s="8">
        <v>268.81</v>
      </c>
      <c r="Z724" s="9">
        <f t="shared" si="71"/>
        <v>268.81</v>
      </c>
      <c r="AA724" s="27"/>
      <c r="AB724" s="43"/>
    </row>
    <row r="725" spans="1:28" x14ac:dyDescent="0.25">
      <c r="A725" s="2" t="s">
        <v>959</v>
      </c>
      <c r="B725" s="2" t="s">
        <v>51</v>
      </c>
      <c r="C725" s="2">
        <v>75</v>
      </c>
      <c r="D725" s="2" t="s">
        <v>60</v>
      </c>
      <c r="E725" s="2" t="s">
        <v>53</v>
      </c>
      <c r="F725" s="2" t="s">
        <v>40</v>
      </c>
      <c r="G725" s="38" t="s">
        <v>1553</v>
      </c>
      <c r="H725" s="29">
        <v>76.176565329094103</v>
      </c>
      <c r="I725" s="29">
        <v>18.6641141191208</v>
      </c>
      <c r="J725" s="29">
        <f t="shared" si="66"/>
        <v>18.793793129734723</v>
      </c>
      <c r="K725" s="8">
        <v>2.4874483183634801</v>
      </c>
      <c r="L725" s="32">
        <v>0</v>
      </c>
      <c r="M725" s="28">
        <v>1.0018982729649399</v>
      </c>
      <c r="N725" s="28">
        <v>0.999470068308288</v>
      </c>
      <c r="O725" s="8">
        <v>236.23385844278991</v>
      </c>
      <c r="P725" s="9">
        <f t="shared" si="67"/>
        <v>236.23</v>
      </c>
      <c r="Q725" s="6">
        <f t="shared" si="68"/>
        <v>237.20241726240533</v>
      </c>
      <c r="R725" s="6">
        <f t="shared" si="69"/>
        <v>240.87905472997264</v>
      </c>
      <c r="S725" s="13">
        <f>R725*Index!$D$19</f>
        <v>295.97255963167328</v>
      </c>
      <c r="U725" s="8">
        <v>11.557657235820001</v>
      </c>
      <c r="V725" s="6">
        <f t="shared" si="70"/>
        <v>11.736800922975211</v>
      </c>
      <c r="W725" s="6">
        <f>V725*Index!$H$23</f>
        <v>12.639250881443351</v>
      </c>
      <c r="Y725" s="8">
        <v>308.61</v>
      </c>
      <c r="Z725" s="9">
        <f t="shared" si="71"/>
        <v>308.61</v>
      </c>
      <c r="AA725" s="27"/>
      <c r="AB725" s="43"/>
    </row>
    <row r="726" spans="1:28" x14ac:dyDescent="0.25">
      <c r="A726" s="2" t="s">
        <v>960</v>
      </c>
      <c r="B726" s="2" t="s">
        <v>51</v>
      </c>
      <c r="C726" s="2">
        <v>75</v>
      </c>
      <c r="D726" s="2" t="s">
        <v>60</v>
      </c>
      <c r="E726" s="2" t="s">
        <v>53</v>
      </c>
      <c r="F726" s="2" t="s">
        <v>40</v>
      </c>
      <c r="G726" s="38" t="s">
        <v>1554</v>
      </c>
      <c r="H726" s="29">
        <v>76.176565329094103</v>
      </c>
      <c r="I726" s="29">
        <v>20.450461091770801</v>
      </c>
      <c r="J726" s="29">
        <f t="shared" si="66"/>
        <v>20.582582637691047</v>
      </c>
      <c r="K726" s="8">
        <v>1.9749645370391899</v>
      </c>
      <c r="L726" s="32">
        <v>1</v>
      </c>
      <c r="M726" s="28">
        <v>1.0018982729649399</v>
      </c>
      <c r="N726" s="28">
        <v>0.999470068308288</v>
      </c>
      <c r="O726" s="8">
        <v>191.03645017603213</v>
      </c>
      <c r="P726" s="9">
        <f t="shared" si="67"/>
        <v>191.1</v>
      </c>
      <c r="Q726" s="6">
        <f t="shared" si="68"/>
        <v>191.81969962175387</v>
      </c>
      <c r="R726" s="6">
        <f t="shared" si="69"/>
        <v>194.79290496589107</v>
      </c>
      <c r="S726" s="13">
        <f>R726*Index!$D$19</f>
        <v>239.34565313482292</v>
      </c>
      <c r="U726" s="8">
        <v>10.1275306577196</v>
      </c>
      <c r="V726" s="6">
        <f t="shared" si="70"/>
        <v>10.284507382914255</v>
      </c>
      <c r="W726" s="6">
        <f>V726*Index!$H$23</f>
        <v>11.075289583403645</v>
      </c>
      <c r="Y726" s="8">
        <v>250.42</v>
      </c>
      <c r="Z726" s="9">
        <f t="shared" si="71"/>
        <v>250.42</v>
      </c>
      <c r="AA726" s="27"/>
      <c r="AB726" s="43"/>
    </row>
    <row r="727" spans="1:28" x14ac:dyDescent="0.25">
      <c r="A727" s="2" t="s">
        <v>961</v>
      </c>
      <c r="B727" s="2" t="s">
        <v>51</v>
      </c>
      <c r="C727" s="2">
        <v>75</v>
      </c>
      <c r="D727" s="2" t="s">
        <v>61</v>
      </c>
      <c r="E727" s="2" t="s">
        <v>53</v>
      </c>
      <c r="F727" s="2" t="s">
        <v>40</v>
      </c>
      <c r="G727" s="38" t="s">
        <v>1552</v>
      </c>
      <c r="H727" s="29">
        <v>76.176565329094103</v>
      </c>
      <c r="I727" s="29">
        <v>28.539548776693401</v>
      </c>
      <c r="J727" s="29">
        <f t="shared" si="66"/>
        <v>30.495518126608005</v>
      </c>
      <c r="K727" s="8">
        <v>2.8458860577245102</v>
      </c>
      <c r="L727" s="32">
        <v>0</v>
      </c>
      <c r="M727" s="28">
        <v>1.01943797987828</v>
      </c>
      <c r="N727" s="28">
        <v>0.99925527691339999</v>
      </c>
      <c r="O727" s="8">
        <v>303.57659505500766</v>
      </c>
      <c r="P727" s="9">
        <f t="shared" si="67"/>
        <v>303.58</v>
      </c>
      <c r="Q727" s="6">
        <f t="shared" si="68"/>
        <v>304.82125909473319</v>
      </c>
      <c r="R727" s="6">
        <f t="shared" si="69"/>
        <v>309.54598861070156</v>
      </c>
      <c r="S727" s="13">
        <f>R727*Index!$D$19</f>
        <v>380.34489414419886</v>
      </c>
      <c r="U727" s="8">
        <v>11.944921297915201</v>
      </c>
      <c r="V727" s="6">
        <f t="shared" si="70"/>
        <v>12.130067578032888</v>
      </c>
      <c r="W727" s="6">
        <f>V727*Index!$H$23</f>
        <v>13.062756055400071</v>
      </c>
      <c r="Y727" s="8">
        <v>393.41</v>
      </c>
      <c r="Z727" s="9">
        <f t="shared" si="71"/>
        <v>393.41</v>
      </c>
      <c r="AA727" s="27"/>
      <c r="AB727" s="43"/>
    </row>
    <row r="728" spans="1:28" x14ac:dyDescent="0.25">
      <c r="A728" s="2" t="s">
        <v>962</v>
      </c>
      <c r="B728" s="2" t="s">
        <v>51</v>
      </c>
      <c r="C728" s="2">
        <v>75</v>
      </c>
      <c r="D728" s="2" t="s">
        <v>62</v>
      </c>
      <c r="E728" s="2" t="s">
        <v>53</v>
      </c>
      <c r="F728" s="2" t="s">
        <v>40</v>
      </c>
      <c r="G728" s="38" t="s">
        <v>1552</v>
      </c>
      <c r="H728" s="29">
        <v>76.176565329094103</v>
      </c>
      <c r="I728" s="29">
        <v>38.141837102391001</v>
      </c>
      <c r="J728" s="29">
        <f t="shared" si="66"/>
        <v>40.906068517671855</v>
      </c>
      <c r="K728" s="8">
        <v>2.8945843207270898</v>
      </c>
      <c r="L728" s="32">
        <v>0</v>
      </c>
      <c r="M728" s="28">
        <v>1.0301719497783299</v>
      </c>
      <c r="N728" s="28">
        <v>0.994183649708683</v>
      </c>
      <c r="O728" s="8">
        <v>338.9055561622813</v>
      </c>
      <c r="P728" s="9">
        <f t="shared" si="67"/>
        <v>338.91</v>
      </c>
      <c r="Q728" s="6">
        <f t="shared" si="68"/>
        <v>340.29506894254666</v>
      </c>
      <c r="R728" s="6">
        <f t="shared" si="69"/>
        <v>345.56964251115613</v>
      </c>
      <c r="S728" s="13">
        <f>R728*Index!$D$19</f>
        <v>424.60782544868795</v>
      </c>
      <c r="U728" s="8">
        <v>13.930587545115101</v>
      </c>
      <c r="V728" s="6">
        <f t="shared" si="70"/>
        <v>14.146511652064385</v>
      </c>
      <c r="W728" s="6">
        <f>V728*Index!$H$23</f>
        <v>15.234245774561396</v>
      </c>
      <c r="Y728" s="8">
        <v>439.84</v>
      </c>
      <c r="Z728" s="9">
        <f t="shared" si="71"/>
        <v>439.84</v>
      </c>
      <c r="AA728" s="27"/>
      <c r="AB728" s="43"/>
    </row>
    <row r="729" spans="1:28" x14ac:dyDescent="0.25">
      <c r="A729" s="2" t="s">
        <v>963</v>
      </c>
      <c r="B729" s="2" t="s">
        <v>51</v>
      </c>
      <c r="C729" s="2">
        <v>75</v>
      </c>
      <c r="D729" s="2" t="s">
        <v>63</v>
      </c>
      <c r="E729" s="2" t="s">
        <v>53</v>
      </c>
      <c r="F729" s="2" t="s">
        <v>40</v>
      </c>
      <c r="G729" s="38" t="s">
        <v>1552</v>
      </c>
      <c r="H729" s="29">
        <v>76.176565329094103</v>
      </c>
      <c r="I729" s="29">
        <v>49.537452807974603</v>
      </c>
      <c r="J729" s="29">
        <f t="shared" si="66"/>
        <v>55.726225084957207</v>
      </c>
      <c r="K729" s="8">
        <v>2.83095770768155</v>
      </c>
      <c r="L729" s="32">
        <v>0</v>
      </c>
      <c r="M729" s="28">
        <v>1.05030031896777</v>
      </c>
      <c r="N729" s="28">
        <v>0.99897996431909197</v>
      </c>
      <c r="O729" s="8">
        <v>373.41122118735996</v>
      </c>
      <c r="P729" s="9">
        <f t="shared" si="67"/>
        <v>373.41</v>
      </c>
      <c r="Q729" s="6">
        <f t="shared" si="68"/>
        <v>374.9422071942281</v>
      </c>
      <c r="R729" s="6">
        <f t="shared" si="69"/>
        <v>380.75381140573865</v>
      </c>
      <c r="S729" s="13">
        <f>R729*Index!$D$19</f>
        <v>467.83926596524242</v>
      </c>
      <c r="U729" s="8">
        <v>11.4663270591538</v>
      </c>
      <c r="V729" s="6">
        <f t="shared" si="70"/>
        <v>11.644055128570685</v>
      </c>
      <c r="W729" s="6">
        <f>V729*Index!$H$23</f>
        <v>12.539373804940938</v>
      </c>
      <c r="Y729" s="8">
        <v>480.38</v>
      </c>
      <c r="Z729" s="9">
        <f t="shared" si="71"/>
        <v>480.38</v>
      </c>
      <c r="AA729" s="27"/>
      <c r="AB729" s="43"/>
    </row>
    <row r="730" spans="1:28" x14ac:dyDescent="0.25">
      <c r="A730" s="2" t="s">
        <v>964</v>
      </c>
      <c r="B730" s="2" t="s">
        <v>51</v>
      </c>
      <c r="C730" s="2">
        <v>75</v>
      </c>
      <c r="D730" s="2" t="s">
        <v>1558</v>
      </c>
      <c r="E730" s="2" t="s">
        <v>53</v>
      </c>
      <c r="F730" s="2" t="s">
        <v>40</v>
      </c>
      <c r="G730" s="38" t="s">
        <v>1552</v>
      </c>
      <c r="H730" s="29">
        <v>76.176565329094103</v>
      </c>
      <c r="I730" s="29">
        <v>61.073110924940899</v>
      </c>
      <c r="J730" s="29">
        <f t="shared" si="66"/>
        <v>62.572396390047089</v>
      </c>
      <c r="K730" s="8">
        <v>2.88919153733235</v>
      </c>
      <c r="L730" s="32">
        <v>0</v>
      </c>
      <c r="M730" s="28">
        <v>1.0201453746065401</v>
      </c>
      <c r="N730" s="28">
        <v>0.99096051072386704</v>
      </c>
      <c r="O730" s="8">
        <v>400.87232601259211</v>
      </c>
      <c r="P730" s="9">
        <f t="shared" si="67"/>
        <v>400.87</v>
      </c>
      <c r="Q730" s="6">
        <f t="shared" si="68"/>
        <v>402.51590254924372</v>
      </c>
      <c r="R730" s="6">
        <f t="shared" si="69"/>
        <v>408.754899038757</v>
      </c>
      <c r="S730" s="13">
        <f>R730*Index!$D$19</f>
        <v>502.24472138562197</v>
      </c>
      <c r="U730" s="8">
        <v>11.499910080488901</v>
      </c>
      <c r="V730" s="6">
        <f t="shared" si="70"/>
        <v>11.678158686736479</v>
      </c>
      <c r="W730" s="6">
        <f>V730*Index!$H$23</f>
        <v>12.576099607008825</v>
      </c>
      <c r="Y730" s="8">
        <v>514.82000000000005</v>
      </c>
      <c r="Z730" s="9">
        <f t="shared" si="71"/>
        <v>514.82000000000005</v>
      </c>
      <c r="AA730" s="27"/>
      <c r="AB730" s="43"/>
    </row>
    <row r="731" spans="1:28" x14ac:dyDescent="0.25">
      <c r="A731" s="2" t="s">
        <v>965</v>
      </c>
      <c r="B731" s="2" t="s">
        <v>51</v>
      </c>
      <c r="C731" s="2">
        <v>75</v>
      </c>
      <c r="D731" s="2" t="s">
        <v>1559</v>
      </c>
      <c r="E731" s="2" t="s">
        <v>53</v>
      </c>
      <c r="F731" s="2" t="s">
        <v>218</v>
      </c>
      <c r="G731" s="38" t="s">
        <v>1552</v>
      </c>
      <c r="H731" s="29">
        <v>76.176565329094103</v>
      </c>
      <c r="I731" s="29">
        <v>74.522017795075797</v>
      </c>
      <c r="J731" s="29">
        <f t="shared" si="66"/>
        <v>74.423122283270885</v>
      </c>
      <c r="K731" s="8">
        <v>3.20806747334017</v>
      </c>
      <c r="L731" s="32">
        <v>0</v>
      </c>
      <c r="M731" s="28">
        <v>1.0024907725524199</v>
      </c>
      <c r="N731" s="28">
        <v>0.996860799358118</v>
      </c>
      <c r="O731" s="8">
        <v>483.13395932441853</v>
      </c>
      <c r="P731" s="9">
        <f t="shared" si="67"/>
        <v>483.13</v>
      </c>
      <c r="Q731" s="6">
        <f t="shared" si="68"/>
        <v>485.11480855764864</v>
      </c>
      <c r="R731" s="6">
        <f t="shared" si="69"/>
        <v>492.63408809029221</v>
      </c>
      <c r="S731" s="13">
        <f>R731*Index!$D$19</f>
        <v>605.30863581040239</v>
      </c>
      <c r="U731" s="8">
        <v>13.849681735937301</v>
      </c>
      <c r="V731" s="6">
        <f t="shared" si="70"/>
        <v>14.06435180284433</v>
      </c>
      <c r="W731" s="6">
        <f>V731*Index!$H$23</f>
        <v>15.145768603184905</v>
      </c>
      <c r="Y731" s="8">
        <v>620.45000000000005</v>
      </c>
      <c r="Z731" s="9">
        <f t="shared" si="71"/>
        <v>620.45000000000005</v>
      </c>
      <c r="AA731" s="27"/>
      <c r="AB731" s="43"/>
    </row>
    <row r="732" spans="1:28" x14ac:dyDescent="0.25">
      <c r="A732" s="2" t="s">
        <v>966</v>
      </c>
      <c r="B732" s="2" t="s">
        <v>51</v>
      </c>
      <c r="C732" s="2">
        <v>75</v>
      </c>
      <c r="D732" s="2" t="s">
        <v>1550</v>
      </c>
      <c r="E732" s="2" t="s">
        <v>53</v>
      </c>
      <c r="F732" s="2" t="s">
        <v>218</v>
      </c>
      <c r="G732" s="38" t="s">
        <v>1552</v>
      </c>
      <c r="H732" s="29">
        <v>76.176565329094103</v>
      </c>
      <c r="I732" s="29">
        <v>61.4365253268979</v>
      </c>
      <c r="J732" s="29">
        <f t="shared" si="66"/>
        <v>54.148662437242621</v>
      </c>
      <c r="K732" s="8">
        <v>3.3754040476989502</v>
      </c>
      <c r="L732" s="32">
        <v>0</v>
      </c>
      <c r="M732" s="28">
        <v>0.96803351909648205</v>
      </c>
      <c r="N732" s="28">
        <v>0.97831418000827397</v>
      </c>
      <c r="O732" s="8">
        <v>439.90030131978017</v>
      </c>
      <c r="P732" s="9">
        <f t="shared" si="67"/>
        <v>439.9</v>
      </c>
      <c r="Q732" s="6">
        <f t="shared" si="68"/>
        <v>441.70389255519126</v>
      </c>
      <c r="R732" s="6">
        <f t="shared" si="69"/>
        <v>448.55030288979674</v>
      </c>
      <c r="S732" s="13">
        <f>R732*Index!$D$19</f>
        <v>551.1420717699134</v>
      </c>
      <c r="U732" s="8">
        <v>13.495234715753201</v>
      </c>
      <c r="V732" s="6">
        <f t="shared" si="70"/>
        <v>13.704410853847376</v>
      </c>
      <c r="W732" s="6">
        <f>V732*Index!$H$23</f>
        <v>14.758151569656484</v>
      </c>
      <c r="Y732" s="8">
        <v>565.9</v>
      </c>
      <c r="Z732" s="9">
        <f t="shared" si="71"/>
        <v>565.9</v>
      </c>
      <c r="AA732" s="27"/>
      <c r="AB732" s="43"/>
    </row>
    <row r="733" spans="1:28" x14ac:dyDescent="0.25">
      <c r="A733" s="2" t="s">
        <v>967</v>
      </c>
      <c r="B733" s="2" t="s">
        <v>51</v>
      </c>
      <c r="C733" s="2">
        <v>75</v>
      </c>
      <c r="D733" s="2" t="s">
        <v>225</v>
      </c>
      <c r="E733" s="2" t="s">
        <v>53</v>
      </c>
      <c r="F733" s="2" t="s">
        <v>40</v>
      </c>
      <c r="G733" s="38" t="s">
        <v>1552</v>
      </c>
      <c r="H733" s="29">
        <v>76.176565329094103</v>
      </c>
      <c r="I733" s="29">
        <v>44.491331888055299</v>
      </c>
      <c r="J733" s="29">
        <f t="shared" si="66"/>
        <v>48.426631407161253</v>
      </c>
      <c r="K733" s="8">
        <v>3.1826243230587798</v>
      </c>
      <c r="L733" s="32">
        <v>1</v>
      </c>
      <c r="M733" s="28">
        <v>1.0379803665818901</v>
      </c>
      <c r="N733" s="28">
        <v>0.99482868858009099</v>
      </c>
      <c r="O733" s="8">
        <v>396.5651646636847</v>
      </c>
      <c r="P733" s="9">
        <f t="shared" si="67"/>
        <v>396.57</v>
      </c>
      <c r="Q733" s="6">
        <f t="shared" si="68"/>
        <v>398.19108183880581</v>
      </c>
      <c r="R733" s="6">
        <f t="shared" si="69"/>
        <v>404.3630436073073</v>
      </c>
      <c r="S733" s="13">
        <f>R733*Index!$D$19</f>
        <v>496.84836720681801</v>
      </c>
      <c r="U733" s="8">
        <v>11.253112880093701</v>
      </c>
      <c r="V733" s="6">
        <f t="shared" si="70"/>
        <v>11.427536129735154</v>
      </c>
      <c r="W733" s="6">
        <f>V733*Index!$H$23</f>
        <v>12.306206524960571</v>
      </c>
      <c r="Y733" s="8">
        <v>509.15</v>
      </c>
      <c r="Z733" s="9">
        <f t="shared" si="71"/>
        <v>509.15</v>
      </c>
      <c r="AA733" s="27"/>
      <c r="AB733" s="43"/>
    </row>
    <row r="734" spans="1:28" x14ac:dyDescent="0.25">
      <c r="A734" s="2" t="s">
        <v>968</v>
      </c>
      <c r="B734" s="2" t="s">
        <v>51</v>
      </c>
      <c r="C734" s="2">
        <v>75</v>
      </c>
      <c r="D734" s="2" t="s">
        <v>60</v>
      </c>
      <c r="E734" s="2" t="s">
        <v>54</v>
      </c>
      <c r="F734" s="2" t="s">
        <v>40</v>
      </c>
      <c r="G734" s="38" t="s">
        <v>1552</v>
      </c>
      <c r="H734" s="29">
        <v>76.176565329094103</v>
      </c>
      <c r="I734" s="29">
        <v>20.566278483669599</v>
      </c>
      <c r="J734" s="29">
        <f t="shared" si="66"/>
        <v>20.630429642244678</v>
      </c>
      <c r="K734" s="8">
        <v>1.9417377698701199</v>
      </c>
      <c r="L734" s="32">
        <v>0</v>
      </c>
      <c r="M734" s="28">
        <v>1.0018982729649399</v>
      </c>
      <c r="N734" s="28">
        <v>0.99876717738688403</v>
      </c>
      <c r="O734" s="8">
        <v>187.97379852347373</v>
      </c>
      <c r="P734" s="9">
        <f t="shared" si="67"/>
        <v>187.97</v>
      </c>
      <c r="Q734" s="6">
        <f t="shared" si="68"/>
        <v>188.74449109741997</v>
      </c>
      <c r="R734" s="6">
        <f t="shared" si="69"/>
        <v>191.67003070942999</v>
      </c>
      <c r="S734" s="13">
        <f>R734*Index!$D$19</f>
        <v>235.50851964835698</v>
      </c>
      <c r="U734" s="8">
        <v>10.0348087325299</v>
      </c>
      <c r="V734" s="6">
        <f t="shared" si="70"/>
        <v>10.190348267884113</v>
      </c>
      <c r="W734" s="6">
        <f>V734*Index!$H$23</f>
        <v>10.973890515169389</v>
      </c>
      <c r="Y734" s="8">
        <v>246.48</v>
      </c>
      <c r="Z734" s="9">
        <f t="shared" si="71"/>
        <v>246.48</v>
      </c>
      <c r="AA734" s="27"/>
      <c r="AB734" s="43"/>
    </row>
    <row r="735" spans="1:28" x14ac:dyDescent="0.25">
      <c r="A735" s="2" t="s">
        <v>969</v>
      </c>
      <c r="B735" s="2" t="s">
        <v>51</v>
      </c>
      <c r="C735" s="2">
        <v>75</v>
      </c>
      <c r="D735" s="2" t="s">
        <v>61</v>
      </c>
      <c r="E735" s="2" t="s">
        <v>54</v>
      </c>
      <c r="F735" s="2" t="s">
        <v>40</v>
      </c>
      <c r="G735" s="38" t="s">
        <v>1552</v>
      </c>
      <c r="H735" s="29">
        <v>76.176565329094103</v>
      </c>
      <c r="I735" s="29">
        <v>31.428638925528901</v>
      </c>
      <c r="J735" s="29">
        <f t="shared" si="66"/>
        <v>33.375934590722196</v>
      </c>
      <c r="K735" s="8">
        <v>2.2170990302426499</v>
      </c>
      <c r="L735" s="32">
        <v>0</v>
      </c>
      <c r="M735" s="28">
        <v>1.01943797987828</v>
      </c>
      <c r="N735" s="28">
        <v>0.99868426346313399</v>
      </c>
      <c r="O735" s="8">
        <v>242.88874133288195</v>
      </c>
      <c r="P735" s="9">
        <f t="shared" si="67"/>
        <v>242.89</v>
      </c>
      <c r="Q735" s="6">
        <f t="shared" si="68"/>
        <v>243.88458517234676</v>
      </c>
      <c r="R735" s="6">
        <f t="shared" si="69"/>
        <v>247.66479624251815</v>
      </c>
      <c r="S735" s="13">
        <f>R735*Index!$D$19</f>
        <v>304.3103260128907</v>
      </c>
      <c r="U735" s="8">
        <v>10.1776733631546</v>
      </c>
      <c r="V735" s="6">
        <f t="shared" si="70"/>
        <v>10.335427300283497</v>
      </c>
      <c r="W735" s="6">
        <f>V735*Index!$H$23</f>
        <v>11.130124765044357</v>
      </c>
      <c r="Y735" s="8">
        <v>315.44</v>
      </c>
      <c r="Z735" s="9">
        <f t="shared" si="71"/>
        <v>315.44</v>
      </c>
      <c r="AA735" s="27"/>
      <c r="AB735" s="43"/>
    </row>
    <row r="736" spans="1:28" x14ac:dyDescent="0.25">
      <c r="A736" s="2" t="s">
        <v>970</v>
      </c>
      <c r="B736" s="2" t="s">
        <v>51</v>
      </c>
      <c r="C736" s="2">
        <v>75</v>
      </c>
      <c r="D736" s="2" t="s">
        <v>62</v>
      </c>
      <c r="E736" s="2" t="s">
        <v>54</v>
      </c>
      <c r="F736" s="2" t="s">
        <v>40</v>
      </c>
      <c r="G736" s="38" t="s">
        <v>1552</v>
      </c>
      <c r="H736" s="29">
        <v>76.176565329094103</v>
      </c>
      <c r="I736" s="29">
        <v>41.9731881073699</v>
      </c>
      <c r="J736" s="29">
        <f t="shared" si="66"/>
        <v>40.793598879876697</v>
      </c>
      <c r="K736" s="8">
        <v>2.2542409340814902</v>
      </c>
      <c r="L736" s="32">
        <v>0</v>
      </c>
      <c r="M736" s="28">
        <v>1.0301719497783299</v>
      </c>
      <c r="N736" s="28">
        <v>0.96102029550234003</v>
      </c>
      <c r="O736" s="8">
        <v>263.67893222609626</v>
      </c>
      <c r="P736" s="9">
        <f t="shared" si="67"/>
        <v>263.68</v>
      </c>
      <c r="Q736" s="6">
        <f t="shared" si="68"/>
        <v>264.76001584822325</v>
      </c>
      <c r="R736" s="6">
        <f t="shared" si="69"/>
        <v>268.86379609387075</v>
      </c>
      <c r="S736" s="13">
        <f>R736*Index!$D$19</f>
        <v>330.35793008818007</v>
      </c>
      <c r="U736" s="8">
        <v>10.527161407633301</v>
      </c>
      <c r="V736" s="6">
        <f t="shared" si="70"/>
        <v>10.690332409451617</v>
      </c>
      <c r="W736" s="6">
        <f>V736*Index!$H$23</f>
        <v>11.512318749872106</v>
      </c>
      <c r="Y736" s="8">
        <v>341.87</v>
      </c>
      <c r="Z736" s="9">
        <f t="shared" si="71"/>
        <v>341.87</v>
      </c>
      <c r="AA736" s="27"/>
      <c r="AB736" s="43"/>
    </row>
    <row r="737" spans="1:28" x14ac:dyDescent="0.25">
      <c r="A737" s="2" t="s">
        <v>971</v>
      </c>
      <c r="B737" s="2" t="s">
        <v>51</v>
      </c>
      <c r="C737" s="2">
        <v>75</v>
      </c>
      <c r="D737" s="2" t="s">
        <v>63</v>
      </c>
      <c r="E737" s="2" t="s">
        <v>54</v>
      </c>
      <c r="F737" s="2" t="s">
        <v>40</v>
      </c>
      <c r="G737" s="38" t="s">
        <v>1552</v>
      </c>
      <c r="H737" s="29">
        <v>76.176565329094103</v>
      </c>
      <c r="I737" s="29">
        <v>54.483580736704802</v>
      </c>
      <c r="J737" s="29">
        <f t="shared" si="66"/>
        <v>60.097723922428514</v>
      </c>
      <c r="K737" s="8">
        <v>2.2751603988423401</v>
      </c>
      <c r="L737" s="32">
        <v>0</v>
      </c>
      <c r="M737" s="28">
        <v>1.05030031896777</v>
      </c>
      <c r="N737" s="28">
        <v>0.99301838424446898</v>
      </c>
      <c r="O737" s="8">
        <v>310.04586628544848</v>
      </c>
      <c r="P737" s="9">
        <f t="shared" si="67"/>
        <v>310.05</v>
      </c>
      <c r="Q737" s="6">
        <f t="shared" si="68"/>
        <v>311.31705433721879</v>
      </c>
      <c r="R737" s="6">
        <f t="shared" si="69"/>
        <v>316.1424686794457</v>
      </c>
      <c r="S737" s="13">
        <f>R737*Index!$D$19</f>
        <v>388.45011148114889</v>
      </c>
      <c r="U737" s="8">
        <v>9.8691976748177606</v>
      </c>
      <c r="V737" s="6">
        <f t="shared" si="70"/>
        <v>10.022170238777436</v>
      </c>
      <c r="W737" s="6">
        <f>V737*Index!$H$23</f>
        <v>10.792781172293431</v>
      </c>
      <c r="Y737" s="8">
        <v>399.24</v>
      </c>
      <c r="Z737" s="9">
        <f t="shared" si="71"/>
        <v>399.24</v>
      </c>
      <c r="AA737" s="27"/>
      <c r="AB737" s="43"/>
    </row>
    <row r="738" spans="1:28" x14ac:dyDescent="0.25">
      <c r="A738" s="2" t="s">
        <v>972</v>
      </c>
      <c r="B738" s="2" t="s">
        <v>51</v>
      </c>
      <c r="C738" s="2">
        <v>75</v>
      </c>
      <c r="D738" s="2" t="s">
        <v>1558</v>
      </c>
      <c r="E738" s="2" t="s">
        <v>54</v>
      </c>
      <c r="F738" s="2" t="s">
        <v>40</v>
      </c>
      <c r="G738" s="38" t="s">
        <v>1552</v>
      </c>
      <c r="H738" s="29">
        <v>76.176565329094103</v>
      </c>
      <c r="I738" s="29">
        <v>67.126221978534304</v>
      </c>
      <c r="J738" s="29">
        <f t="shared" si="66"/>
        <v>62.052203236563258</v>
      </c>
      <c r="K738" s="8">
        <v>2.3672502475289998</v>
      </c>
      <c r="L738" s="32">
        <v>0</v>
      </c>
      <c r="M738" s="28">
        <v>1.0201453746065401</v>
      </c>
      <c r="N738" s="28">
        <v>0.94554398565023701</v>
      </c>
      <c r="O738" s="8">
        <v>327.22208660268075</v>
      </c>
      <c r="P738" s="9">
        <f t="shared" si="67"/>
        <v>327.22000000000003</v>
      </c>
      <c r="Q738" s="6">
        <f t="shared" si="68"/>
        <v>328.56369715775173</v>
      </c>
      <c r="R738" s="6">
        <f t="shared" si="69"/>
        <v>333.65643446369688</v>
      </c>
      <c r="S738" s="13">
        <f>R738*Index!$D$19</f>
        <v>409.96984589009236</v>
      </c>
      <c r="U738" s="8">
        <v>11.354462034138701</v>
      </c>
      <c r="V738" s="6">
        <f t="shared" si="70"/>
        <v>11.530456195667851</v>
      </c>
      <c r="W738" s="6">
        <f>V738*Index!$H$23</f>
        <v>12.417040179087873</v>
      </c>
      <c r="Y738" s="8">
        <v>422.39</v>
      </c>
      <c r="Z738" s="9">
        <f t="shared" si="71"/>
        <v>422.39</v>
      </c>
      <c r="AA738" s="27"/>
      <c r="AB738" s="43"/>
    </row>
    <row r="739" spans="1:28" x14ac:dyDescent="0.25">
      <c r="A739" s="2" t="s">
        <v>973</v>
      </c>
      <c r="B739" s="2" t="s">
        <v>51</v>
      </c>
      <c r="C739" s="2">
        <v>75</v>
      </c>
      <c r="D739" s="2" t="s">
        <v>1559</v>
      </c>
      <c r="E739" s="2" t="s">
        <v>54</v>
      </c>
      <c r="F739" s="2" t="s">
        <v>218</v>
      </c>
      <c r="G739" s="38" t="s">
        <v>1552</v>
      </c>
      <c r="H739" s="29">
        <v>76.176565329094103</v>
      </c>
      <c r="I739" s="29">
        <v>82.067198452488199</v>
      </c>
      <c r="J739" s="29">
        <f t="shared" si="66"/>
        <v>75.293010850200261</v>
      </c>
      <c r="K739" s="8">
        <v>2.3048062817858401</v>
      </c>
      <c r="L739" s="32">
        <v>0</v>
      </c>
      <c r="M739" s="28">
        <v>1.0024907725524199</v>
      </c>
      <c r="N739" s="28">
        <v>0.95481321778684303</v>
      </c>
      <c r="O739" s="8">
        <v>349.10803067747543</v>
      </c>
      <c r="P739" s="9">
        <f t="shared" si="67"/>
        <v>349.11</v>
      </c>
      <c r="Q739" s="6">
        <f t="shared" si="68"/>
        <v>350.53937360325307</v>
      </c>
      <c r="R739" s="6">
        <f t="shared" si="69"/>
        <v>355.9727338941035</v>
      </c>
      <c r="S739" s="13">
        <f>R739*Index!$D$19</f>
        <v>437.3902966691299</v>
      </c>
      <c r="U739" s="8">
        <v>12.854631837909899</v>
      </c>
      <c r="V739" s="6">
        <f t="shared" si="70"/>
        <v>13.053878631397504</v>
      </c>
      <c r="W739" s="6">
        <f>V739*Index!$H$23</f>
        <v>14.057599518039801</v>
      </c>
      <c r="Y739" s="8">
        <v>451.45</v>
      </c>
      <c r="Z739" s="9">
        <f t="shared" si="71"/>
        <v>451.45</v>
      </c>
      <c r="AA739" s="27"/>
      <c r="AB739" s="43"/>
    </row>
    <row r="740" spans="1:28" x14ac:dyDescent="0.25">
      <c r="A740" s="2" t="s">
        <v>974</v>
      </c>
      <c r="B740" s="2" t="s">
        <v>51</v>
      </c>
      <c r="C740" s="2">
        <v>75</v>
      </c>
      <c r="D740" s="2" t="s">
        <v>1550</v>
      </c>
      <c r="E740" s="2" t="s">
        <v>54</v>
      </c>
      <c r="F740" s="2" t="s">
        <v>218</v>
      </c>
      <c r="G740" s="38" t="s">
        <v>1552</v>
      </c>
      <c r="H740" s="29">
        <v>76.176565329094103</v>
      </c>
      <c r="I740" s="29">
        <v>67.640286141902806</v>
      </c>
      <c r="J740" s="29">
        <f t="shared" si="66"/>
        <v>57.935101195153891</v>
      </c>
      <c r="K740" s="8">
        <v>2.4778724865508002</v>
      </c>
      <c r="L740" s="32">
        <v>0</v>
      </c>
      <c r="M740" s="28">
        <v>0.96803351909648205</v>
      </c>
      <c r="N740" s="28">
        <v>0.96331070643185801</v>
      </c>
      <c r="O740" s="8">
        <v>332.31160860590944</v>
      </c>
      <c r="P740" s="9">
        <f t="shared" si="67"/>
        <v>332.31</v>
      </c>
      <c r="Q740" s="6">
        <f t="shared" si="68"/>
        <v>333.67408620119369</v>
      </c>
      <c r="R740" s="6">
        <f t="shared" si="69"/>
        <v>338.84603453731222</v>
      </c>
      <c r="S740" s="13">
        <f>R740*Index!$D$19</f>
        <v>416.34640369821938</v>
      </c>
      <c r="U740" s="8">
        <v>11.917879100550801</v>
      </c>
      <c r="V740" s="6">
        <f t="shared" si="70"/>
        <v>12.102606226609339</v>
      </c>
      <c r="W740" s="6">
        <f>V740*Index!$H$23</f>
        <v>13.033183183502221</v>
      </c>
      <c r="Y740" s="8">
        <v>429.38</v>
      </c>
      <c r="Z740" s="9">
        <f t="shared" si="71"/>
        <v>429.38</v>
      </c>
      <c r="AA740" s="27"/>
      <c r="AB740" s="43"/>
    </row>
    <row r="741" spans="1:28" x14ac:dyDescent="0.25">
      <c r="A741" s="2" t="s">
        <v>975</v>
      </c>
      <c r="B741" s="2" t="s">
        <v>51</v>
      </c>
      <c r="C741" s="2">
        <v>75</v>
      </c>
      <c r="D741" s="2" t="s">
        <v>225</v>
      </c>
      <c r="E741" s="2" t="s">
        <v>54</v>
      </c>
      <c r="F741" s="2" t="s">
        <v>40</v>
      </c>
      <c r="G741" s="38" t="s">
        <v>1552</v>
      </c>
      <c r="H741" s="29">
        <v>76.176565329094103</v>
      </c>
      <c r="I741" s="29">
        <v>49.057563130362603</v>
      </c>
      <c r="J741" s="29">
        <f t="shared" si="66"/>
        <v>51.901348866878237</v>
      </c>
      <c r="K741" s="8">
        <v>2.58130654111608</v>
      </c>
      <c r="L741" s="32">
        <v>1</v>
      </c>
      <c r="M741" s="28">
        <v>1.0379803665818901</v>
      </c>
      <c r="N741" s="28">
        <v>0.98528622175091796</v>
      </c>
      <c r="O741" s="8">
        <v>330.60835768656642</v>
      </c>
      <c r="P741" s="9">
        <f t="shared" si="67"/>
        <v>330.61</v>
      </c>
      <c r="Q741" s="6">
        <f t="shared" si="68"/>
        <v>331.96385195308136</v>
      </c>
      <c r="R741" s="6">
        <f t="shared" si="69"/>
        <v>337.10929165835415</v>
      </c>
      <c r="S741" s="13">
        <f>R741*Index!$D$19</f>
        <v>414.21243552949034</v>
      </c>
      <c r="U741" s="8">
        <v>14.1143056445356</v>
      </c>
      <c r="V741" s="6">
        <f t="shared" si="70"/>
        <v>14.333077382025902</v>
      </c>
      <c r="W741" s="6">
        <f>V741*Index!$H$23</f>
        <v>15.435156660103235</v>
      </c>
      <c r="Y741" s="8">
        <v>429.65</v>
      </c>
      <c r="Z741" s="9">
        <f t="shared" si="71"/>
        <v>429.65</v>
      </c>
      <c r="AA741" s="27"/>
      <c r="AB741" s="43"/>
    </row>
    <row r="742" spans="1:28" x14ac:dyDescent="0.25">
      <c r="A742" s="2" t="s">
        <v>976</v>
      </c>
      <c r="B742" s="2" t="s">
        <v>51</v>
      </c>
      <c r="C742" s="2">
        <v>75</v>
      </c>
      <c r="D742" s="2" t="s">
        <v>60</v>
      </c>
      <c r="E742" s="2" t="s">
        <v>55</v>
      </c>
      <c r="F742" s="2" t="s">
        <v>40</v>
      </c>
      <c r="G742" s="38" t="s">
        <v>1552</v>
      </c>
      <c r="H742" s="29">
        <v>76.176565329094103</v>
      </c>
      <c r="I742" s="29">
        <v>17.127963623673001</v>
      </c>
      <c r="J742" s="29">
        <f t="shared" si="66"/>
        <v>17.305081088490496</v>
      </c>
      <c r="K742" s="8">
        <v>1.3576610205459601</v>
      </c>
      <c r="L742" s="32">
        <v>1</v>
      </c>
      <c r="M742" s="28">
        <v>1.0018982729649399</v>
      </c>
      <c r="N742" s="28">
        <v>1</v>
      </c>
      <c r="O742" s="8">
        <v>126.916387477613</v>
      </c>
      <c r="P742" s="9">
        <f t="shared" si="67"/>
        <v>126.92</v>
      </c>
      <c r="Q742" s="6">
        <f t="shared" si="68"/>
        <v>127.43674466627121</v>
      </c>
      <c r="R742" s="6">
        <f t="shared" si="69"/>
        <v>129.41201420859844</v>
      </c>
      <c r="S742" s="13">
        <f>R742*Index!$D$19</f>
        <v>159.01094072021601</v>
      </c>
      <c r="U742" s="8">
        <v>9.4265393972748601</v>
      </c>
      <c r="V742" s="6">
        <f t="shared" si="70"/>
        <v>9.572650757932621</v>
      </c>
      <c r="W742" s="6">
        <f>V742*Index!$H$23</f>
        <v>10.308697857616783</v>
      </c>
      <c r="Y742" s="8">
        <v>169.32</v>
      </c>
      <c r="Z742" s="9">
        <f t="shared" si="71"/>
        <v>169.32</v>
      </c>
      <c r="AA742" s="27"/>
      <c r="AB742" s="43"/>
    </row>
    <row r="743" spans="1:28" x14ac:dyDescent="0.25">
      <c r="A743" s="2" t="s">
        <v>977</v>
      </c>
      <c r="B743" s="2" t="s">
        <v>51</v>
      </c>
      <c r="C743" s="2">
        <v>75</v>
      </c>
      <c r="D743" s="2" t="s">
        <v>61</v>
      </c>
      <c r="E743" s="2" t="s">
        <v>55</v>
      </c>
      <c r="F743" s="2" t="s">
        <v>40</v>
      </c>
      <c r="G743" s="38" t="s">
        <v>1552</v>
      </c>
      <c r="H743" s="29">
        <v>76.176565329094103</v>
      </c>
      <c r="I743" s="29">
        <v>26.1904834482071</v>
      </c>
      <c r="J743" s="29">
        <f t="shared" si="66"/>
        <v>28.123023762189675</v>
      </c>
      <c r="K743" s="8">
        <v>1.68094073480696</v>
      </c>
      <c r="L743" s="32">
        <v>0</v>
      </c>
      <c r="M743" s="28">
        <v>1.01943797987828</v>
      </c>
      <c r="N743" s="28">
        <v>0.99945122609313897</v>
      </c>
      <c r="O743" s="8">
        <v>175.32142792716652</v>
      </c>
      <c r="P743" s="9">
        <f t="shared" si="67"/>
        <v>175.32</v>
      </c>
      <c r="Q743" s="6">
        <f t="shared" si="68"/>
        <v>176.04024578166792</v>
      </c>
      <c r="R743" s="6">
        <f t="shared" si="69"/>
        <v>178.76886959128379</v>
      </c>
      <c r="S743" s="13">
        <f>R743*Index!$D$19</f>
        <v>219.65662383849173</v>
      </c>
      <c r="U743" s="8">
        <v>10.1276267795094</v>
      </c>
      <c r="V743" s="6">
        <f t="shared" si="70"/>
        <v>10.284604994591797</v>
      </c>
      <c r="W743" s="6">
        <f>V743*Index!$H$23</f>
        <v>11.075394700504081</v>
      </c>
      <c r="Y743" s="8">
        <v>230.73</v>
      </c>
      <c r="Z743" s="9">
        <f t="shared" si="71"/>
        <v>230.73</v>
      </c>
      <c r="AA743" s="27"/>
      <c r="AB743" s="43"/>
    </row>
    <row r="744" spans="1:28" x14ac:dyDescent="0.25">
      <c r="A744" s="2" t="s">
        <v>978</v>
      </c>
      <c r="B744" s="2" t="s">
        <v>51</v>
      </c>
      <c r="C744" s="2">
        <v>75</v>
      </c>
      <c r="D744" s="2" t="s">
        <v>62</v>
      </c>
      <c r="E744" s="2" t="s">
        <v>55</v>
      </c>
      <c r="F744" s="2" t="s">
        <v>40</v>
      </c>
      <c r="G744" s="38" t="s">
        <v>1552</v>
      </c>
      <c r="H744" s="29">
        <v>76.176565329094103</v>
      </c>
      <c r="I744" s="29">
        <v>35.002237348966503</v>
      </c>
      <c r="J744" s="29">
        <f t="shared" si="66"/>
        <v>36.885687206248079</v>
      </c>
      <c r="K744" s="8">
        <v>1.72495538430699</v>
      </c>
      <c r="L744" s="32">
        <v>0</v>
      </c>
      <c r="M744" s="28">
        <v>1.0301719497783299</v>
      </c>
      <c r="N744" s="28">
        <v>0.98715629777585701</v>
      </c>
      <c r="O744" s="8">
        <v>195.02734127271592</v>
      </c>
      <c r="P744" s="9">
        <f t="shared" si="67"/>
        <v>195.03</v>
      </c>
      <c r="Q744" s="6">
        <f t="shared" si="68"/>
        <v>195.82695337193405</v>
      </c>
      <c r="R744" s="6">
        <f t="shared" si="69"/>
        <v>198.86227114919905</v>
      </c>
      <c r="S744" s="13">
        <f>R744*Index!$D$19</f>
        <v>244.34575879657257</v>
      </c>
      <c r="U744" s="8">
        <v>11.130256680235499</v>
      </c>
      <c r="V744" s="6">
        <f t="shared" si="70"/>
        <v>11.302775658779151</v>
      </c>
      <c r="W744" s="6">
        <f>V744*Index!$H$23</f>
        <v>12.171853143417465</v>
      </c>
      <c r="Y744" s="8">
        <v>256.52</v>
      </c>
      <c r="Z744" s="9">
        <f t="shared" si="71"/>
        <v>256.52</v>
      </c>
      <c r="AA744" s="27"/>
      <c r="AB744" s="43"/>
    </row>
    <row r="745" spans="1:28" x14ac:dyDescent="0.25">
      <c r="A745" s="2" t="s">
        <v>979</v>
      </c>
      <c r="B745" s="2" t="s">
        <v>51</v>
      </c>
      <c r="C745" s="2">
        <v>75</v>
      </c>
      <c r="D745" s="2" t="s">
        <v>63</v>
      </c>
      <c r="E745" s="2" t="s">
        <v>55</v>
      </c>
      <c r="F745" s="2" t="s">
        <v>40</v>
      </c>
      <c r="G745" s="38" t="s">
        <v>1552</v>
      </c>
      <c r="H745" s="29">
        <v>76.176565329094103</v>
      </c>
      <c r="I745" s="29">
        <v>45.459657132293799</v>
      </c>
      <c r="J745" s="29">
        <f t="shared" si="66"/>
        <v>51.197573462449398</v>
      </c>
      <c r="K745" s="8">
        <v>1.7125059286733599</v>
      </c>
      <c r="L745" s="32">
        <v>0</v>
      </c>
      <c r="M745" s="28">
        <v>1.05030031896777</v>
      </c>
      <c r="N745" s="28">
        <v>0.99702222411465102</v>
      </c>
      <c r="O745" s="8">
        <v>218.12896784018091</v>
      </c>
      <c r="P745" s="9">
        <f t="shared" si="67"/>
        <v>218.13</v>
      </c>
      <c r="Q745" s="6">
        <f t="shared" si="68"/>
        <v>219.02329660832564</v>
      </c>
      <c r="R745" s="6">
        <f t="shared" si="69"/>
        <v>222.41815770575471</v>
      </c>
      <c r="S745" s="13">
        <f>R745*Index!$D$19</f>
        <v>273.28931325527242</v>
      </c>
      <c r="U745" s="8">
        <v>9.6756434001793803</v>
      </c>
      <c r="V745" s="6">
        <f t="shared" si="70"/>
        <v>9.8256158728821621</v>
      </c>
      <c r="W745" s="6">
        <f>V745*Index!$H$23</f>
        <v>10.581113618357991</v>
      </c>
      <c r="Y745" s="8">
        <v>283.87</v>
      </c>
      <c r="Z745" s="9">
        <f t="shared" si="71"/>
        <v>283.87</v>
      </c>
      <c r="AA745" s="27"/>
      <c r="AB745" s="43"/>
    </row>
    <row r="746" spans="1:28" x14ac:dyDescent="0.25">
      <c r="A746" s="2" t="s">
        <v>980</v>
      </c>
      <c r="B746" s="2" t="s">
        <v>51</v>
      </c>
      <c r="C746" s="2">
        <v>75</v>
      </c>
      <c r="D746" s="2" t="s">
        <v>1558</v>
      </c>
      <c r="E746" s="2" t="s">
        <v>55</v>
      </c>
      <c r="F746" s="2" t="s">
        <v>40</v>
      </c>
      <c r="G746" s="38" t="s">
        <v>1552</v>
      </c>
      <c r="H746" s="29">
        <v>76.176565329094103</v>
      </c>
      <c r="I746" s="29">
        <v>56.0454604504882</v>
      </c>
      <c r="J746" s="29">
        <f t="shared" si="66"/>
        <v>56.744658834061312</v>
      </c>
      <c r="K746" s="8">
        <v>1.71032257984653</v>
      </c>
      <c r="L746" s="32">
        <v>0</v>
      </c>
      <c r="M746" s="28">
        <v>1.0201453746065401</v>
      </c>
      <c r="N746" s="28">
        <v>0.98543608379935199</v>
      </c>
      <c r="O746" s="8">
        <v>227.33817102708687</v>
      </c>
      <c r="P746" s="9">
        <f t="shared" si="67"/>
        <v>227.34</v>
      </c>
      <c r="Q746" s="6">
        <f t="shared" si="68"/>
        <v>228.27025752829792</v>
      </c>
      <c r="R746" s="6">
        <f t="shared" si="69"/>
        <v>231.80844651998655</v>
      </c>
      <c r="S746" s="13">
        <f>R746*Index!$D$19</f>
        <v>284.8273351855911</v>
      </c>
      <c r="U746" s="8">
        <v>10.5913529680204</v>
      </c>
      <c r="V746" s="6">
        <f t="shared" si="70"/>
        <v>10.755518939024718</v>
      </c>
      <c r="W746" s="6">
        <f>V746*Index!$H$23</f>
        <v>11.582517512445664</v>
      </c>
      <c r="Y746" s="8">
        <v>296.41000000000003</v>
      </c>
      <c r="Z746" s="9">
        <f t="shared" si="71"/>
        <v>296.41000000000003</v>
      </c>
      <c r="AA746" s="27"/>
      <c r="AB746" s="43"/>
    </row>
    <row r="747" spans="1:28" x14ac:dyDescent="0.25">
      <c r="A747" s="2" t="s">
        <v>981</v>
      </c>
      <c r="B747" s="2" t="s">
        <v>51</v>
      </c>
      <c r="C747" s="2">
        <v>75</v>
      </c>
      <c r="D747" s="2" t="s">
        <v>1559</v>
      </c>
      <c r="E747" s="2" t="s">
        <v>55</v>
      </c>
      <c r="F747" s="2" t="s">
        <v>218</v>
      </c>
      <c r="G747" s="38" t="s">
        <v>1552</v>
      </c>
      <c r="H747" s="29">
        <v>76.176565329094103</v>
      </c>
      <c r="I747" s="29">
        <v>68.388182999196104</v>
      </c>
      <c r="J747" s="29">
        <f t="shared" si="66"/>
        <v>67.235579526279281</v>
      </c>
      <c r="K747" s="8">
        <v>1.5596666135627999</v>
      </c>
      <c r="L747" s="32">
        <v>0</v>
      </c>
      <c r="M747" s="28">
        <v>1.0024907725524199</v>
      </c>
      <c r="N747" s="28">
        <v>0.98956230330307504</v>
      </c>
      <c r="O747" s="8">
        <v>223.67513431035826</v>
      </c>
      <c r="P747" s="9">
        <f t="shared" si="67"/>
        <v>223.68</v>
      </c>
      <c r="Q747" s="6">
        <f t="shared" si="68"/>
        <v>224.59220236103073</v>
      </c>
      <c r="R747" s="6">
        <f t="shared" si="69"/>
        <v>228.07338149762671</v>
      </c>
      <c r="S747" s="13">
        <f>R747*Index!$D$19</f>
        <v>280.23799155711407</v>
      </c>
      <c r="U747" s="8">
        <v>13.4939279740674</v>
      </c>
      <c r="V747" s="6">
        <f t="shared" si="70"/>
        <v>13.703083857665446</v>
      </c>
      <c r="W747" s="6">
        <f>V747*Index!$H$23</f>
        <v>14.75672253990875</v>
      </c>
      <c r="Y747" s="8">
        <v>294.99</v>
      </c>
      <c r="Z747" s="9">
        <f t="shared" si="71"/>
        <v>294.99</v>
      </c>
      <c r="AA747" s="27"/>
      <c r="AB747" s="43"/>
    </row>
    <row r="748" spans="1:28" x14ac:dyDescent="0.25">
      <c r="A748" s="2" t="s">
        <v>982</v>
      </c>
      <c r="B748" s="2" t="s">
        <v>51</v>
      </c>
      <c r="C748" s="2">
        <v>75</v>
      </c>
      <c r="D748" s="2" t="s">
        <v>1550</v>
      </c>
      <c r="E748" s="2" t="s">
        <v>55</v>
      </c>
      <c r="F748" s="2" t="s">
        <v>218</v>
      </c>
      <c r="G748" s="38" t="s">
        <v>1552</v>
      </c>
      <c r="H748" s="29">
        <v>76.176565329094103</v>
      </c>
      <c r="I748" s="29">
        <v>56.379645623947397</v>
      </c>
      <c r="J748" s="29">
        <f t="shared" si="66"/>
        <v>51.29318147208329</v>
      </c>
      <c r="K748" s="8">
        <v>1.6195317733252701</v>
      </c>
      <c r="L748" s="32">
        <v>0</v>
      </c>
      <c r="M748" s="28">
        <v>0.96803351909648205</v>
      </c>
      <c r="N748" s="28">
        <v>0.99338282309826798</v>
      </c>
      <c r="O748" s="8">
        <v>206.44130508223284</v>
      </c>
      <c r="P748" s="9">
        <f t="shared" si="67"/>
        <v>206.44</v>
      </c>
      <c r="Q748" s="6">
        <f t="shared" si="68"/>
        <v>207.28771443306999</v>
      </c>
      <c r="R748" s="6">
        <f t="shared" si="69"/>
        <v>210.50067400678259</v>
      </c>
      <c r="S748" s="13">
        <f>R748*Index!$D$19</f>
        <v>258.64608012440681</v>
      </c>
      <c r="U748" s="8">
        <v>10.953096932361101</v>
      </c>
      <c r="V748" s="6">
        <f t="shared" si="70"/>
        <v>11.122869934812698</v>
      </c>
      <c r="W748" s="6">
        <f>V748*Index!$H$23</f>
        <v>11.978114355894155</v>
      </c>
      <c r="Y748" s="8">
        <v>270.62</v>
      </c>
      <c r="Z748" s="9">
        <f t="shared" si="71"/>
        <v>270.62</v>
      </c>
      <c r="AA748" s="27"/>
      <c r="AB748" s="43"/>
    </row>
    <row r="749" spans="1:28" x14ac:dyDescent="0.25">
      <c r="A749" s="2" t="s">
        <v>983</v>
      </c>
      <c r="B749" s="2" t="s">
        <v>51</v>
      </c>
      <c r="C749" s="2">
        <v>75</v>
      </c>
      <c r="D749" s="2" t="s">
        <v>225</v>
      </c>
      <c r="E749" s="2" t="s">
        <v>55</v>
      </c>
      <c r="F749" s="2" t="s">
        <v>40</v>
      </c>
      <c r="G749" s="38" t="s">
        <v>1552</v>
      </c>
      <c r="H749" s="29">
        <v>76.176565329094103</v>
      </c>
      <c r="I749" s="29">
        <v>40.829661863345798</v>
      </c>
      <c r="J749" s="29">
        <f t="shared" si="66"/>
        <v>43.405969394528853</v>
      </c>
      <c r="K749" s="8">
        <v>1.9911383412028201</v>
      </c>
      <c r="L749" s="32">
        <v>1</v>
      </c>
      <c r="M749" s="28">
        <v>1.0379803665818901</v>
      </c>
      <c r="N749" s="28">
        <v>0.98462223706782004</v>
      </c>
      <c r="O749" s="8">
        <v>238.10536982642279</v>
      </c>
      <c r="P749" s="9">
        <f t="shared" si="67"/>
        <v>238.11</v>
      </c>
      <c r="Q749" s="6">
        <f t="shared" si="68"/>
        <v>239.08160184271111</v>
      </c>
      <c r="R749" s="6">
        <f t="shared" si="69"/>
        <v>242.78736667127313</v>
      </c>
      <c r="S749" s="13">
        <f>R749*Index!$D$19</f>
        <v>298.31733788761397</v>
      </c>
      <c r="U749" s="8">
        <v>10.9947150364085</v>
      </c>
      <c r="V749" s="6">
        <f t="shared" si="70"/>
        <v>11.165133119472832</v>
      </c>
      <c r="W749" s="6">
        <f>V749*Index!$H$23</f>
        <v>12.023627183237297</v>
      </c>
      <c r="Y749" s="8">
        <v>310.33999999999997</v>
      </c>
      <c r="Z749" s="9">
        <f t="shared" si="71"/>
        <v>310.33999999999997</v>
      </c>
      <c r="AA749" s="27"/>
      <c r="AB749" s="43"/>
    </row>
    <row r="750" spans="1:28" x14ac:dyDescent="0.25">
      <c r="A750" s="2" t="s">
        <v>984</v>
      </c>
      <c r="B750" s="2" t="s">
        <v>51</v>
      </c>
      <c r="C750" s="2">
        <v>75</v>
      </c>
      <c r="D750" s="2" t="s">
        <v>60</v>
      </c>
      <c r="E750" s="2" t="s">
        <v>56</v>
      </c>
      <c r="F750" s="2" t="s">
        <v>40</v>
      </c>
      <c r="G750" s="38" t="s">
        <v>1552</v>
      </c>
      <c r="H750" s="29">
        <v>76.176565329094103</v>
      </c>
      <c r="I750" s="29">
        <v>18.46922786843</v>
      </c>
      <c r="J750" s="29">
        <f t="shared" si="66"/>
        <v>18.648891418902153</v>
      </c>
      <c r="K750" s="8">
        <v>1.38548412822206</v>
      </c>
      <c r="L750" s="32">
        <v>1</v>
      </c>
      <c r="M750" s="28">
        <v>1.0018982729649399</v>
      </c>
      <c r="N750" s="28">
        <v>1</v>
      </c>
      <c r="O750" s="8">
        <v>131.37916527575501</v>
      </c>
      <c r="P750" s="9">
        <f t="shared" si="67"/>
        <v>131.38</v>
      </c>
      <c r="Q750" s="6">
        <f t="shared" si="68"/>
        <v>131.91781985338559</v>
      </c>
      <c r="R750" s="6">
        <f t="shared" si="69"/>
        <v>133.96254606111307</v>
      </c>
      <c r="S750" s="13">
        <f>R750*Index!$D$19</f>
        <v>164.60226355890794</v>
      </c>
      <c r="U750" s="8">
        <v>9.3973610831662402</v>
      </c>
      <c r="V750" s="6">
        <f t="shared" si="70"/>
        <v>9.5430201799553167</v>
      </c>
      <c r="W750" s="6">
        <f>V750*Index!$H$23</f>
        <v>10.276788965979692</v>
      </c>
      <c r="Y750" s="8">
        <v>174.88</v>
      </c>
      <c r="Z750" s="9">
        <f t="shared" si="71"/>
        <v>174.88</v>
      </c>
      <c r="AA750" s="27"/>
      <c r="AB750" s="43"/>
    </row>
    <row r="751" spans="1:28" x14ac:dyDescent="0.25">
      <c r="A751" s="2" t="s">
        <v>985</v>
      </c>
      <c r="B751" s="2" t="s">
        <v>51</v>
      </c>
      <c r="C751" s="2">
        <v>75</v>
      </c>
      <c r="D751" s="2" t="s">
        <v>61</v>
      </c>
      <c r="E751" s="2" t="s">
        <v>56</v>
      </c>
      <c r="F751" s="2" t="s">
        <v>40</v>
      </c>
      <c r="G751" s="38" t="s">
        <v>1552</v>
      </c>
      <c r="H751" s="29">
        <v>76.176565329094103</v>
      </c>
      <c r="I751" s="29">
        <v>28.241136718344499</v>
      </c>
      <c r="J751" s="29">
        <f t="shared" si="66"/>
        <v>30.208509505348474</v>
      </c>
      <c r="K751" s="8">
        <v>1.68565834366484</v>
      </c>
      <c r="L751" s="32">
        <v>0</v>
      </c>
      <c r="M751" s="28">
        <v>1.01943797987828</v>
      </c>
      <c r="N751" s="28">
        <v>0.99941476803414298</v>
      </c>
      <c r="O751" s="8">
        <v>179.32888903608617</v>
      </c>
      <c r="P751" s="9">
        <f t="shared" si="67"/>
        <v>179.33</v>
      </c>
      <c r="Q751" s="6">
        <f t="shared" si="68"/>
        <v>180.06413748113411</v>
      </c>
      <c r="R751" s="6">
        <f t="shared" si="69"/>
        <v>182.8551316120917</v>
      </c>
      <c r="S751" s="13">
        <f>R751*Index!$D$19</f>
        <v>224.67748972896936</v>
      </c>
      <c r="U751" s="8">
        <v>10.828804911042599</v>
      </c>
      <c r="V751" s="6">
        <f t="shared" si="70"/>
        <v>10.996651387163761</v>
      </c>
      <c r="W751" s="6">
        <f>V751*Index!$H$23</f>
        <v>11.842190785229898</v>
      </c>
      <c r="Y751" s="8">
        <v>236.52</v>
      </c>
      <c r="Z751" s="9">
        <f t="shared" si="71"/>
        <v>236.52</v>
      </c>
      <c r="AA751" s="27"/>
      <c r="AB751" s="43"/>
    </row>
    <row r="752" spans="1:28" x14ac:dyDescent="0.25">
      <c r="A752" s="2" t="s">
        <v>986</v>
      </c>
      <c r="B752" s="2" t="s">
        <v>51</v>
      </c>
      <c r="C752" s="2">
        <v>75</v>
      </c>
      <c r="D752" s="2" t="s">
        <v>62</v>
      </c>
      <c r="E752" s="2" t="s">
        <v>56</v>
      </c>
      <c r="F752" s="2" t="s">
        <v>40</v>
      </c>
      <c r="G752" s="38" t="s">
        <v>1552</v>
      </c>
      <c r="H752" s="29">
        <v>76.176565329094103</v>
      </c>
      <c r="I752" s="29">
        <v>37.742398369708503</v>
      </c>
      <c r="J752" s="29">
        <f t="shared" si="66"/>
        <v>40.197472412818499</v>
      </c>
      <c r="K752" s="8">
        <v>1.7710778905786499</v>
      </c>
      <c r="L752" s="32">
        <v>0</v>
      </c>
      <c r="M752" s="28">
        <v>1.0301719497783299</v>
      </c>
      <c r="N752" s="28">
        <v>0.99163159790510302</v>
      </c>
      <c r="O752" s="8">
        <v>206.1074852820671</v>
      </c>
      <c r="P752" s="9">
        <f t="shared" si="67"/>
        <v>206.11</v>
      </c>
      <c r="Q752" s="6">
        <f t="shared" si="68"/>
        <v>206.95252597172359</v>
      </c>
      <c r="R752" s="6">
        <f t="shared" si="69"/>
        <v>210.16029012428532</v>
      </c>
      <c r="S752" s="13">
        <f>R752*Index!$D$19</f>
        <v>258.22784413841367</v>
      </c>
      <c r="U752" s="8">
        <v>12.971689821911699</v>
      </c>
      <c r="V752" s="6">
        <f t="shared" si="70"/>
        <v>13.172751014151331</v>
      </c>
      <c r="W752" s="6">
        <f>V752*Index!$H$23</f>
        <v>14.18561207259881</v>
      </c>
      <c r="Y752" s="8">
        <v>272.41000000000003</v>
      </c>
      <c r="Z752" s="9">
        <f t="shared" si="71"/>
        <v>272.41000000000003</v>
      </c>
      <c r="AA752" s="27"/>
      <c r="AB752" s="43"/>
    </row>
    <row r="753" spans="1:28" x14ac:dyDescent="0.25">
      <c r="A753" s="2" t="s">
        <v>987</v>
      </c>
      <c r="B753" s="2" t="s">
        <v>51</v>
      </c>
      <c r="C753" s="2">
        <v>75</v>
      </c>
      <c r="D753" s="2" t="s">
        <v>63</v>
      </c>
      <c r="E753" s="2" t="s">
        <v>56</v>
      </c>
      <c r="F753" s="2" t="s">
        <v>40</v>
      </c>
      <c r="G753" s="38" t="s">
        <v>1552</v>
      </c>
      <c r="H753" s="29">
        <v>76.176565329094103</v>
      </c>
      <c r="I753" s="29">
        <v>49.018046315025501</v>
      </c>
      <c r="J753" s="29">
        <f t="shared" si="66"/>
        <v>55.21253366934809</v>
      </c>
      <c r="K753" s="8">
        <v>1.71522300535737</v>
      </c>
      <c r="L753" s="32">
        <v>0</v>
      </c>
      <c r="M753" s="28">
        <v>1.05030031896777</v>
      </c>
      <c r="N753" s="28">
        <v>0.99921788708875903</v>
      </c>
      <c r="O753" s="8">
        <v>225.36160525530468</v>
      </c>
      <c r="P753" s="9">
        <f t="shared" si="67"/>
        <v>225.36</v>
      </c>
      <c r="Q753" s="6">
        <f t="shared" si="68"/>
        <v>226.28558783685142</v>
      </c>
      <c r="R753" s="6">
        <f t="shared" si="69"/>
        <v>229.79301444832262</v>
      </c>
      <c r="S753" s="13">
        <f>R753*Index!$D$19</f>
        <v>282.35093643982702</v>
      </c>
      <c r="U753" s="8">
        <v>8.9168674088839293</v>
      </c>
      <c r="V753" s="6">
        <f t="shared" si="70"/>
        <v>9.0550788537216302</v>
      </c>
      <c r="W753" s="6">
        <f>V753*Index!$H$23</f>
        <v>9.7513295262085684</v>
      </c>
      <c r="Y753" s="8">
        <v>292.10000000000002</v>
      </c>
      <c r="Z753" s="9">
        <f t="shared" si="71"/>
        <v>292.10000000000002</v>
      </c>
      <c r="AA753" s="27"/>
      <c r="AB753" s="43"/>
    </row>
    <row r="754" spans="1:28" x14ac:dyDescent="0.25">
      <c r="A754" s="2" t="s">
        <v>988</v>
      </c>
      <c r="B754" s="2" t="s">
        <v>51</v>
      </c>
      <c r="C754" s="2">
        <v>75</v>
      </c>
      <c r="D754" s="2" t="s">
        <v>1558</v>
      </c>
      <c r="E754" s="2" t="s">
        <v>56</v>
      </c>
      <c r="F754" s="2" t="s">
        <v>40</v>
      </c>
      <c r="G754" s="38" t="s">
        <v>1552</v>
      </c>
      <c r="H754" s="29">
        <v>76.176565329094103</v>
      </c>
      <c r="I754" s="29">
        <v>60.431810262421102</v>
      </c>
      <c r="J754" s="29">
        <f t="shared" si="66"/>
        <v>62.054424032139934</v>
      </c>
      <c r="K754" s="8">
        <v>1.7353047471854199</v>
      </c>
      <c r="L754" s="32">
        <v>0</v>
      </c>
      <c r="M754" s="28">
        <v>1.0201453746065401</v>
      </c>
      <c r="N754" s="28">
        <v>0.99189573859743696</v>
      </c>
      <c r="O754" s="8">
        <v>239.87289204668707</v>
      </c>
      <c r="P754" s="9">
        <f t="shared" si="67"/>
        <v>239.87</v>
      </c>
      <c r="Q754" s="6">
        <f t="shared" si="68"/>
        <v>240.85637090407849</v>
      </c>
      <c r="R754" s="6">
        <f t="shared" si="69"/>
        <v>244.58964465309171</v>
      </c>
      <c r="S754" s="13">
        <f>R754*Index!$D$19</f>
        <v>300.53183025202742</v>
      </c>
      <c r="U754" s="8">
        <v>11.9466915952731</v>
      </c>
      <c r="V754" s="6">
        <f t="shared" si="70"/>
        <v>12.131865314999834</v>
      </c>
      <c r="W754" s="6">
        <f>V754*Index!$H$23</f>
        <v>13.064692021485991</v>
      </c>
      <c r="Y754" s="8">
        <v>313.60000000000002</v>
      </c>
      <c r="Z754" s="9">
        <f t="shared" si="71"/>
        <v>313.60000000000002</v>
      </c>
      <c r="AA754" s="27"/>
      <c r="AB754" s="43"/>
    </row>
    <row r="755" spans="1:28" x14ac:dyDescent="0.25">
      <c r="A755" s="2" t="s">
        <v>989</v>
      </c>
      <c r="B755" s="2" t="s">
        <v>51</v>
      </c>
      <c r="C755" s="2">
        <v>75</v>
      </c>
      <c r="D755" s="2" t="s">
        <v>1559</v>
      </c>
      <c r="E755" s="2" t="s">
        <v>56</v>
      </c>
      <c r="F755" s="2" t="s">
        <v>218</v>
      </c>
      <c r="G755" s="38" t="s">
        <v>1552</v>
      </c>
      <c r="H755" s="29">
        <v>76.176565329094103</v>
      </c>
      <c r="I755" s="29">
        <v>73.742834801172407</v>
      </c>
      <c r="J755" s="29">
        <f t="shared" si="66"/>
        <v>71.084533234314847</v>
      </c>
      <c r="K755" s="8">
        <v>2.1206243827464801</v>
      </c>
      <c r="L755" s="32">
        <v>0</v>
      </c>
      <c r="M755" s="28">
        <v>1.0024907725524199</v>
      </c>
      <c r="N755" s="28">
        <v>0.97982793330080797</v>
      </c>
      <c r="O755" s="8">
        <v>312.28547624359732</v>
      </c>
      <c r="P755" s="9">
        <f t="shared" si="67"/>
        <v>312.29000000000002</v>
      </c>
      <c r="Q755" s="6">
        <f t="shared" si="68"/>
        <v>313.56584669619605</v>
      </c>
      <c r="R755" s="6">
        <f t="shared" si="69"/>
        <v>318.4261173199871</v>
      </c>
      <c r="S755" s="13">
        <f>R755*Index!$D$19</f>
        <v>391.25607289692294</v>
      </c>
      <c r="U755" s="8">
        <v>15.180652011963801</v>
      </c>
      <c r="V755" s="6">
        <f t="shared" si="70"/>
        <v>15.41595211814924</v>
      </c>
      <c r="W755" s="6">
        <f>V755*Index!$H$23</f>
        <v>16.601294311483809</v>
      </c>
      <c r="Y755" s="8">
        <v>407.86</v>
      </c>
      <c r="Z755" s="9">
        <f t="shared" si="71"/>
        <v>407.86</v>
      </c>
      <c r="AA755" s="27"/>
      <c r="AB755" s="43"/>
    </row>
    <row r="756" spans="1:28" x14ac:dyDescent="0.25">
      <c r="A756" s="2" t="s">
        <v>990</v>
      </c>
      <c r="B756" s="2" t="s">
        <v>51</v>
      </c>
      <c r="C756" s="2">
        <v>75</v>
      </c>
      <c r="D756" s="2" t="s">
        <v>1550</v>
      </c>
      <c r="E756" s="2" t="s">
        <v>56</v>
      </c>
      <c r="F756" s="2" t="s">
        <v>218</v>
      </c>
      <c r="G756" s="38" t="s">
        <v>1552</v>
      </c>
      <c r="H756" s="29">
        <v>76.176565329094103</v>
      </c>
      <c r="I756" s="29">
        <v>60.793814318578903</v>
      </c>
      <c r="J756" s="29">
        <f t="shared" si="66"/>
        <v>55.441653911481524</v>
      </c>
      <c r="K756" s="8">
        <v>2.1009570833217301</v>
      </c>
      <c r="L756" s="32">
        <v>0</v>
      </c>
      <c r="M756" s="28">
        <v>0.96803351909648205</v>
      </c>
      <c r="N756" s="28">
        <v>0.992656419849267</v>
      </c>
      <c r="O756" s="8">
        <v>276.52423000768016</v>
      </c>
      <c r="P756" s="9">
        <f t="shared" si="67"/>
        <v>276.52</v>
      </c>
      <c r="Q756" s="6">
        <f t="shared" si="68"/>
        <v>277.65797935071163</v>
      </c>
      <c r="R756" s="6">
        <f t="shared" si="69"/>
        <v>281.9616780306477</v>
      </c>
      <c r="S756" s="13">
        <f>R756*Index!$D$19</f>
        <v>346.45154041443715</v>
      </c>
      <c r="U756" s="8">
        <v>13.831818018253401</v>
      </c>
      <c r="V756" s="6">
        <f t="shared" si="70"/>
        <v>14.04621119753633</v>
      </c>
      <c r="W756" s="6">
        <f>V756*Index!$H$23</f>
        <v>15.126233155396895</v>
      </c>
      <c r="Y756" s="8">
        <v>361.58</v>
      </c>
      <c r="Z756" s="9">
        <f t="shared" si="71"/>
        <v>361.58</v>
      </c>
      <c r="AA756" s="27"/>
      <c r="AB756" s="43"/>
    </row>
    <row r="757" spans="1:28" x14ac:dyDescent="0.25">
      <c r="A757" s="2" t="s">
        <v>991</v>
      </c>
      <c r="B757" s="2" t="s">
        <v>51</v>
      </c>
      <c r="C757" s="2">
        <v>75</v>
      </c>
      <c r="D757" s="2" t="s">
        <v>225</v>
      </c>
      <c r="E757" s="2" t="s">
        <v>56</v>
      </c>
      <c r="F757" s="2" t="s">
        <v>40</v>
      </c>
      <c r="G757" s="38" t="s">
        <v>1552</v>
      </c>
      <c r="H757" s="29">
        <v>76.176565329094103</v>
      </c>
      <c r="I757" s="29">
        <v>44.027430170157501</v>
      </c>
      <c r="J757" s="29">
        <f t="shared" si="66"/>
        <v>47.839518905579169</v>
      </c>
      <c r="K757" s="8">
        <v>2.01896144887893</v>
      </c>
      <c r="L757" s="32">
        <v>1</v>
      </c>
      <c r="M757" s="28">
        <v>1.0379803665818901</v>
      </c>
      <c r="N757" s="28">
        <v>0.993962436664384</v>
      </c>
      <c r="O757" s="8">
        <v>250.38369311072594</v>
      </c>
      <c r="P757" s="9">
        <f t="shared" si="67"/>
        <v>250.38</v>
      </c>
      <c r="Q757" s="6">
        <f t="shared" si="68"/>
        <v>251.41026625247991</v>
      </c>
      <c r="R757" s="6">
        <f t="shared" si="69"/>
        <v>255.30712537939337</v>
      </c>
      <c r="S757" s="13">
        <f>R757*Index!$D$19</f>
        <v>313.70059748636646</v>
      </c>
      <c r="U757" s="8">
        <v>10.8634702502259</v>
      </c>
      <c r="V757" s="6">
        <f t="shared" si="70"/>
        <v>11.031854039104402</v>
      </c>
      <c r="W757" s="6">
        <f>V757*Index!$H$23</f>
        <v>11.880100191079913</v>
      </c>
      <c r="Y757" s="8">
        <v>325.58</v>
      </c>
      <c r="Z757" s="9">
        <f t="shared" si="71"/>
        <v>325.58</v>
      </c>
      <c r="AA757" s="27"/>
      <c r="AB757" s="43"/>
    </row>
    <row r="758" spans="1:28" x14ac:dyDescent="0.25">
      <c r="A758" s="2" t="s">
        <v>992</v>
      </c>
      <c r="B758" s="2" t="s">
        <v>51</v>
      </c>
      <c r="C758" s="2">
        <v>75</v>
      </c>
      <c r="D758" s="2" t="s">
        <v>60</v>
      </c>
      <c r="E758" s="2" t="s">
        <v>57</v>
      </c>
      <c r="F758" s="2" t="s">
        <v>40</v>
      </c>
      <c r="G758" s="38" t="s">
        <v>1552</v>
      </c>
      <c r="H758" s="29">
        <v>76.176565329094103</v>
      </c>
      <c r="I758" s="29">
        <v>19.131209586914899</v>
      </c>
      <c r="J758" s="29">
        <f t="shared" si="66"/>
        <v>19.305497514044021</v>
      </c>
      <c r="K758" s="8">
        <v>1.48291849520289</v>
      </c>
      <c r="L758" s="32">
        <v>0</v>
      </c>
      <c r="M758" s="28">
        <v>1.0018982729649399</v>
      </c>
      <c r="N758" s="28">
        <v>0.99993054418288596</v>
      </c>
      <c r="O758" s="8">
        <v>141.59211695021284</v>
      </c>
      <c r="P758" s="9">
        <f t="shared" si="67"/>
        <v>141.59</v>
      </c>
      <c r="Q758" s="6">
        <f t="shared" si="68"/>
        <v>142.17264462970871</v>
      </c>
      <c r="R758" s="6">
        <f t="shared" si="69"/>
        <v>144.3763206214692</v>
      </c>
      <c r="S758" s="13">
        <f>R758*Index!$D$19</f>
        <v>177.39786139746209</v>
      </c>
      <c r="U758" s="8">
        <v>9.4774934488814395</v>
      </c>
      <c r="V758" s="6">
        <f t="shared" si="70"/>
        <v>9.6243945973391032</v>
      </c>
      <c r="W758" s="6">
        <f>V758*Index!$H$23</f>
        <v>10.364420313175129</v>
      </c>
      <c r="Y758" s="8">
        <v>187.76</v>
      </c>
      <c r="Z758" s="9">
        <f t="shared" si="71"/>
        <v>187.76</v>
      </c>
      <c r="AA758" s="27"/>
      <c r="AB758" s="43"/>
    </row>
    <row r="759" spans="1:28" x14ac:dyDescent="0.25">
      <c r="A759" s="2" t="s">
        <v>993</v>
      </c>
      <c r="B759" s="2" t="s">
        <v>51</v>
      </c>
      <c r="C759" s="2">
        <v>75</v>
      </c>
      <c r="D759" s="2" t="s">
        <v>61</v>
      </c>
      <c r="E759" s="2" t="s">
        <v>57</v>
      </c>
      <c r="F759" s="2" t="s">
        <v>40</v>
      </c>
      <c r="G759" s="38" t="s">
        <v>1552</v>
      </c>
      <c r="H759" s="29">
        <v>76.176565329094103</v>
      </c>
      <c r="I759" s="29">
        <v>29.241492069842199</v>
      </c>
      <c r="J759" s="29">
        <f t="shared" si="66"/>
        <v>31.12256906790445</v>
      </c>
      <c r="K759" s="8">
        <v>1.7720697395993601</v>
      </c>
      <c r="L759" s="32">
        <v>0</v>
      </c>
      <c r="M759" s="28">
        <v>1.01943797987828</v>
      </c>
      <c r="N759" s="28">
        <v>0.99843638686907399</v>
      </c>
      <c r="O759" s="8">
        <v>190.14154915012622</v>
      </c>
      <c r="P759" s="9">
        <f t="shared" si="67"/>
        <v>190.14</v>
      </c>
      <c r="Q759" s="6">
        <f t="shared" si="68"/>
        <v>190.92112950164173</v>
      </c>
      <c r="R759" s="6">
        <f t="shared" si="69"/>
        <v>193.88040700891719</v>
      </c>
      <c r="S759" s="13">
        <f>R759*Index!$D$19</f>
        <v>238.22444998045574</v>
      </c>
      <c r="U759" s="8">
        <v>10.259986973649699</v>
      </c>
      <c r="V759" s="6">
        <f t="shared" si="70"/>
        <v>10.419016771741271</v>
      </c>
      <c r="W759" s="6">
        <f>V759*Index!$H$23</f>
        <v>11.220141483205939</v>
      </c>
      <c r="Y759" s="8">
        <v>249.44</v>
      </c>
      <c r="Z759" s="9">
        <f t="shared" si="71"/>
        <v>249.44</v>
      </c>
      <c r="AA759" s="27"/>
      <c r="AB759" s="43"/>
    </row>
    <row r="760" spans="1:28" x14ac:dyDescent="0.25">
      <c r="A760" s="2" t="s">
        <v>994</v>
      </c>
      <c r="B760" s="2" t="s">
        <v>51</v>
      </c>
      <c r="C760" s="2">
        <v>75</v>
      </c>
      <c r="D760" s="2" t="s">
        <v>62</v>
      </c>
      <c r="E760" s="2" t="s">
        <v>57</v>
      </c>
      <c r="F760" s="2" t="s">
        <v>40</v>
      </c>
      <c r="G760" s="38" t="s">
        <v>1552</v>
      </c>
      <c r="H760" s="29">
        <v>76.176565329094103</v>
      </c>
      <c r="I760" s="29">
        <v>39.061190468056999</v>
      </c>
      <c r="J760" s="29">
        <f t="shared" si="66"/>
        <v>39.35332840677043</v>
      </c>
      <c r="K760" s="8">
        <v>1.8389836004909701</v>
      </c>
      <c r="L760" s="32">
        <v>0</v>
      </c>
      <c r="M760" s="28">
        <v>1.0301719497783299</v>
      </c>
      <c r="N760" s="28">
        <v>0.97317257470399998</v>
      </c>
      <c r="O760" s="8">
        <v>212.45757994672067</v>
      </c>
      <c r="P760" s="9">
        <f t="shared" si="67"/>
        <v>212.46</v>
      </c>
      <c r="Q760" s="6">
        <f t="shared" si="68"/>
        <v>213.32865602450224</v>
      </c>
      <c r="R760" s="6">
        <f t="shared" si="69"/>
        <v>216.63525019288204</v>
      </c>
      <c r="S760" s="13">
        <f>R760*Index!$D$19</f>
        <v>266.18374759861183</v>
      </c>
      <c r="U760" s="8">
        <v>10.599733698087</v>
      </c>
      <c r="V760" s="6">
        <f t="shared" si="70"/>
        <v>10.764029570407349</v>
      </c>
      <c r="W760" s="6">
        <f>V760*Index!$H$23</f>
        <v>11.591682531594451</v>
      </c>
      <c r="Y760" s="8">
        <v>277.77999999999997</v>
      </c>
      <c r="Z760" s="9">
        <f t="shared" si="71"/>
        <v>277.77999999999997</v>
      </c>
      <c r="AA760" s="27"/>
      <c r="AB760" s="43"/>
    </row>
    <row r="761" spans="1:28" x14ac:dyDescent="0.25">
      <c r="A761" s="2" t="s">
        <v>995</v>
      </c>
      <c r="B761" s="2" t="s">
        <v>51</v>
      </c>
      <c r="C761" s="2">
        <v>75</v>
      </c>
      <c r="D761" s="2" t="s">
        <v>63</v>
      </c>
      <c r="E761" s="2" t="s">
        <v>57</v>
      </c>
      <c r="F761" s="2" t="s">
        <v>40</v>
      </c>
      <c r="G761" s="38" t="s">
        <v>1552</v>
      </c>
      <c r="H761" s="29">
        <v>76.176565329094103</v>
      </c>
      <c r="I761" s="29">
        <v>50.712632323415697</v>
      </c>
      <c r="J761" s="29">
        <f t="shared" si="66"/>
        <v>55.999395772554294</v>
      </c>
      <c r="K761" s="8">
        <v>1.8344606200168601</v>
      </c>
      <c r="L761" s="32">
        <v>0</v>
      </c>
      <c r="M761" s="28">
        <v>1.05030031896777</v>
      </c>
      <c r="N761" s="28">
        <v>0.99177767572707798</v>
      </c>
      <c r="O761" s="8">
        <v>242.47159555385326</v>
      </c>
      <c r="P761" s="9">
        <f t="shared" si="67"/>
        <v>242.47</v>
      </c>
      <c r="Q761" s="6">
        <f t="shared" si="68"/>
        <v>243.46572909562406</v>
      </c>
      <c r="R761" s="6">
        <f t="shared" si="69"/>
        <v>247.23944789660624</v>
      </c>
      <c r="S761" s="13">
        <f>R761*Index!$D$19</f>
        <v>303.78769261574553</v>
      </c>
      <c r="U761" s="8">
        <v>9.9905192359399209</v>
      </c>
      <c r="V761" s="6">
        <f t="shared" si="70"/>
        <v>10.14537228409699</v>
      </c>
      <c r="W761" s="6">
        <f>V761*Index!$H$23</f>
        <v>10.925456299878883</v>
      </c>
      <c r="Y761" s="8">
        <v>314.70999999999998</v>
      </c>
      <c r="Z761" s="9">
        <f t="shared" si="71"/>
        <v>314.70999999999998</v>
      </c>
      <c r="AA761" s="27"/>
      <c r="AB761" s="43"/>
    </row>
    <row r="762" spans="1:28" x14ac:dyDescent="0.25">
      <c r="A762" s="2" t="s">
        <v>996</v>
      </c>
      <c r="B762" s="2" t="s">
        <v>51</v>
      </c>
      <c r="C762" s="2">
        <v>75</v>
      </c>
      <c r="D762" s="2" t="s">
        <v>1558</v>
      </c>
      <c r="E762" s="2" t="s">
        <v>57</v>
      </c>
      <c r="F762" s="2" t="s">
        <v>40</v>
      </c>
      <c r="G762" s="38" t="s">
        <v>1552</v>
      </c>
      <c r="H762" s="29">
        <v>76.176565329094103</v>
      </c>
      <c r="I762" s="29">
        <v>62.493706413951699</v>
      </c>
      <c r="J762" s="29">
        <f t="shared" si="66"/>
        <v>55.18150817871097</v>
      </c>
      <c r="K762" s="8">
        <v>1.85145447937592</v>
      </c>
      <c r="L762" s="32">
        <v>0</v>
      </c>
      <c r="M762" s="28">
        <v>1.0201453746065401</v>
      </c>
      <c r="N762" s="28">
        <v>0.92856292413944796</v>
      </c>
      <c r="O762" s="8">
        <v>243.20349359821736</v>
      </c>
      <c r="P762" s="9">
        <f t="shared" si="67"/>
        <v>243.2</v>
      </c>
      <c r="Q762" s="6">
        <f t="shared" si="68"/>
        <v>244.20062792197004</v>
      </c>
      <c r="R762" s="6">
        <f t="shared" si="69"/>
        <v>247.98573765476058</v>
      </c>
      <c r="S762" s="13">
        <f>R762*Index!$D$19</f>
        <v>304.70467267528392</v>
      </c>
      <c r="U762" s="8">
        <v>11.1510708417569</v>
      </c>
      <c r="V762" s="6">
        <f t="shared" si="70"/>
        <v>11.323912439804133</v>
      </c>
      <c r="W762" s="6">
        <f>V762*Index!$H$23</f>
        <v>12.194615144745946</v>
      </c>
      <c r="Y762" s="8">
        <v>316.89999999999998</v>
      </c>
      <c r="Z762" s="9">
        <f t="shared" si="71"/>
        <v>316.89999999999998</v>
      </c>
      <c r="AA762" s="27"/>
      <c r="AB762" s="43"/>
    </row>
    <row r="763" spans="1:28" x14ac:dyDescent="0.25">
      <c r="A763" s="2" t="s">
        <v>997</v>
      </c>
      <c r="B763" s="2" t="s">
        <v>51</v>
      </c>
      <c r="C763" s="2">
        <v>75</v>
      </c>
      <c r="D763" s="2" t="s">
        <v>1559</v>
      </c>
      <c r="E763" s="2" t="s">
        <v>57</v>
      </c>
      <c r="F763" s="2" t="s">
        <v>218</v>
      </c>
      <c r="G763" s="38" t="s">
        <v>1552</v>
      </c>
      <c r="H763" s="29">
        <v>76.176565329094103</v>
      </c>
      <c r="I763" s="29">
        <v>76.355698182823005</v>
      </c>
      <c r="J763" s="29">
        <f t="shared" si="66"/>
        <v>73.164146340863113</v>
      </c>
      <c r="K763" s="8">
        <v>1.8569099782944101</v>
      </c>
      <c r="L763" s="32">
        <v>0</v>
      </c>
      <c r="M763" s="28">
        <v>1.0024907725524199</v>
      </c>
      <c r="N763" s="28">
        <v>0.97664362079538503</v>
      </c>
      <c r="O763" s="8">
        <v>277.31225766553104</v>
      </c>
      <c r="P763" s="9">
        <f t="shared" si="67"/>
        <v>277.31</v>
      </c>
      <c r="Q763" s="6">
        <f t="shared" si="68"/>
        <v>278.44923792195971</v>
      </c>
      <c r="R763" s="6">
        <f t="shared" si="69"/>
        <v>282.76520110975008</v>
      </c>
      <c r="S763" s="13">
        <f>R763*Index!$D$19</f>
        <v>347.43884411633707</v>
      </c>
      <c r="U763" s="8">
        <v>12.1726201183673</v>
      </c>
      <c r="V763" s="6">
        <f t="shared" si="70"/>
        <v>12.361295730201995</v>
      </c>
      <c r="W763" s="6">
        <f>V763*Index!$H$23</f>
        <v>13.311763484707056</v>
      </c>
      <c r="Y763" s="8">
        <v>360.75</v>
      </c>
      <c r="Z763" s="9">
        <f t="shared" si="71"/>
        <v>360.75</v>
      </c>
      <c r="AA763" s="27"/>
      <c r="AB763" s="43"/>
    </row>
    <row r="764" spans="1:28" x14ac:dyDescent="0.25">
      <c r="A764" s="2" t="s">
        <v>998</v>
      </c>
      <c r="B764" s="2" t="s">
        <v>51</v>
      </c>
      <c r="C764" s="2">
        <v>75</v>
      </c>
      <c r="D764" s="2" t="s">
        <v>1550</v>
      </c>
      <c r="E764" s="2" t="s">
        <v>57</v>
      </c>
      <c r="F764" s="2" t="s">
        <v>218</v>
      </c>
      <c r="G764" s="38" t="s">
        <v>1552</v>
      </c>
      <c r="H764" s="29">
        <v>76.176565329094103</v>
      </c>
      <c r="I764" s="29">
        <v>62.937806992418203</v>
      </c>
      <c r="J764" s="29">
        <f t="shared" si="66"/>
        <v>54.044370667970242</v>
      </c>
      <c r="K764" s="8">
        <v>1.7611774327483201</v>
      </c>
      <c r="L764" s="32">
        <v>0</v>
      </c>
      <c r="M764" s="28">
        <v>0.96803351909648205</v>
      </c>
      <c r="N764" s="28">
        <v>0.96698205942474402</v>
      </c>
      <c r="O764" s="8">
        <v>229.34217374939283</v>
      </c>
      <c r="P764" s="9">
        <f t="shared" si="67"/>
        <v>229.34</v>
      </c>
      <c r="Q764" s="6">
        <f t="shared" si="68"/>
        <v>230.28247666176534</v>
      </c>
      <c r="R764" s="6">
        <f t="shared" si="69"/>
        <v>233.85185505002272</v>
      </c>
      <c r="S764" s="13">
        <f>R764*Index!$D$19</f>
        <v>287.33810912434632</v>
      </c>
      <c r="U764" s="8">
        <v>12.1492310294796</v>
      </c>
      <c r="V764" s="6">
        <f t="shared" si="70"/>
        <v>12.337544110436534</v>
      </c>
      <c r="W764" s="6">
        <f>V764*Index!$H$23</f>
        <v>13.286185588053067</v>
      </c>
      <c r="Y764" s="8">
        <v>300.62</v>
      </c>
      <c r="Z764" s="9">
        <f t="shared" si="71"/>
        <v>300.62</v>
      </c>
      <c r="AA764" s="27"/>
      <c r="AB764" s="43"/>
    </row>
    <row r="765" spans="1:28" x14ac:dyDescent="0.25">
      <c r="A765" s="2" t="s">
        <v>999</v>
      </c>
      <c r="B765" s="2" t="s">
        <v>51</v>
      </c>
      <c r="C765" s="2">
        <v>75</v>
      </c>
      <c r="D765" s="2" t="s">
        <v>225</v>
      </c>
      <c r="E765" s="2" t="s">
        <v>57</v>
      </c>
      <c r="F765" s="2" t="s">
        <v>40</v>
      </c>
      <c r="G765" s="38" t="s">
        <v>1552</v>
      </c>
      <c r="H765" s="29">
        <v>76.176565329094103</v>
      </c>
      <c r="I765" s="29">
        <v>45.624845963774803</v>
      </c>
      <c r="J765" s="29">
        <f t="shared" si="66"/>
        <v>42.200910636792983</v>
      </c>
      <c r="K765" s="8">
        <v>2.0746636389816202</v>
      </c>
      <c r="L765" s="32">
        <v>1</v>
      </c>
      <c r="M765" s="28">
        <v>1.0379803665818901</v>
      </c>
      <c r="N765" s="28">
        <v>0.93632714984787502</v>
      </c>
      <c r="O765" s="8">
        <v>245.59344506084557</v>
      </c>
      <c r="P765" s="9">
        <f t="shared" si="67"/>
        <v>245.59</v>
      </c>
      <c r="Q765" s="6">
        <f t="shared" si="68"/>
        <v>246.60037818559502</v>
      </c>
      <c r="R765" s="6">
        <f t="shared" si="69"/>
        <v>250.42268404747176</v>
      </c>
      <c r="S765" s="13">
        <f>R765*Index!$D$19</f>
        <v>307.69899388077209</v>
      </c>
      <c r="U765" s="8">
        <v>12.149062857459199</v>
      </c>
      <c r="V765" s="6">
        <f t="shared" si="70"/>
        <v>12.337373331749818</v>
      </c>
      <c r="W765" s="6">
        <f>V765*Index!$H$23</f>
        <v>13.286001678086393</v>
      </c>
      <c r="Y765" s="8">
        <v>320.98</v>
      </c>
      <c r="Z765" s="9">
        <f t="shared" si="71"/>
        <v>320.98</v>
      </c>
      <c r="AA765" s="27"/>
      <c r="AB765" s="43"/>
    </row>
    <row r="766" spans="1:28" x14ac:dyDescent="0.25">
      <c r="A766" s="2" t="s">
        <v>1000</v>
      </c>
      <c r="B766" s="2" t="s">
        <v>51</v>
      </c>
      <c r="C766" s="2">
        <v>75</v>
      </c>
      <c r="D766" s="2" t="s">
        <v>60</v>
      </c>
      <c r="E766" s="2" t="s">
        <v>58</v>
      </c>
      <c r="F766" s="2" t="s">
        <v>40</v>
      </c>
      <c r="G766" s="38" t="s">
        <v>1552</v>
      </c>
      <c r="H766" s="29">
        <v>76.176565329094103</v>
      </c>
      <c r="I766" s="29">
        <v>17.941791578088701</v>
      </c>
      <c r="J766" s="29">
        <f t="shared" si="66"/>
        <v>18.043934073074141</v>
      </c>
      <c r="K766" s="8">
        <v>1.75144670638897</v>
      </c>
      <c r="L766" s="32">
        <v>0</v>
      </c>
      <c r="M766" s="28">
        <v>1.0018982729649399</v>
      </c>
      <c r="N766" s="28">
        <v>0.99918852326348095</v>
      </c>
      <c r="O766" s="8">
        <v>165.02218335225024</v>
      </c>
      <c r="P766" s="9">
        <f t="shared" si="67"/>
        <v>165.02</v>
      </c>
      <c r="Q766" s="6">
        <f t="shared" si="68"/>
        <v>165.69877430399447</v>
      </c>
      <c r="R766" s="6">
        <f t="shared" si="69"/>
        <v>168.26710530570639</v>
      </c>
      <c r="S766" s="13">
        <f>R766*Index!$D$19</f>
        <v>206.75291139352558</v>
      </c>
      <c r="U766" s="8">
        <v>9.8310118943311195</v>
      </c>
      <c r="V766" s="6">
        <f t="shared" si="70"/>
        <v>9.9833925786932518</v>
      </c>
      <c r="W766" s="6">
        <f>V766*Index!$H$23</f>
        <v>10.751021873689336</v>
      </c>
      <c r="Y766" s="8">
        <v>217.5</v>
      </c>
      <c r="Z766" s="9">
        <f t="shared" si="71"/>
        <v>217.5</v>
      </c>
      <c r="AA766" s="27"/>
      <c r="AB766" s="43"/>
    </row>
    <row r="767" spans="1:28" x14ac:dyDescent="0.25">
      <c r="A767" s="2" t="s">
        <v>1001</v>
      </c>
      <c r="B767" s="2" t="s">
        <v>51</v>
      </c>
      <c r="C767" s="2">
        <v>75</v>
      </c>
      <c r="D767" s="2" t="s">
        <v>61</v>
      </c>
      <c r="E767" s="2" t="s">
        <v>58</v>
      </c>
      <c r="F767" s="2" t="s">
        <v>40</v>
      </c>
      <c r="G767" s="38" t="s">
        <v>1552</v>
      </c>
      <c r="H767" s="29">
        <v>76.176565329094103</v>
      </c>
      <c r="I767" s="29">
        <v>27.407956790253898</v>
      </c>
      <c r="J767" s="29">
        <f t="shared" si="66"/>
        <v>28.821738877537598</v>
      </c>
      <c r="K767" s="8">
        <v>2.0578318235603001</v>
      </c>
      <c r="L767" s="32">
        <v>0</v>
      </c>
      <c r="M767" s="28">
        <v>1.01943797987828</v>
      </c>
      <c r="N767" s="28">
        <v>0.99432099289545495</v>
      </c>
      <c r="O767" s="8">
        <v>216.06885181627212</v>
      </c>
      <c r="P767" s="9">
        <f t="shared" si="67"/>
        <v>216.07</v>
      </c>
      <c r="Q767" s="6">
        <f t="shared" si="68"/>
        <v>216.95473410871884</v>
      </c>
      <c r="R767" s="6">
        <f t="shared" si="69"/>
        <v>220.31753248740401</v>
      </c>
      <c r="S767" s="13">
        <f>R767*Index!$D$19</f>
        <v>270.70823611098081</v>
      </c>
      <c r="U767" s="8">
        <v>10.075671262998</v>
      </c>
      <c r="V767" s="6">
        <f t="shared" si="70"/>
        <v>10.23184416757447</v>
      </c>
      <c r="W767" s="6">
        <f>V767*Index!$H$23</f>
        <v>11.018577060521874</v>
      </c>
      <c r="Y767" s="8">
        <v>281.73</v>
      </c>
      <c r="Z767" s="9">
        <f t="shared" si="71"/>
        <v>281.73</v>
      </c>
      <c r="AA767" s="27"/>
      <c r="AB767" s="43"/>
    </row>
    <row r="768" spans="1:28" x14ac:dyDescent="0.25">
      <c r="A768" s="2" t="s">
        <v>1002</v>
      </c>
      <c r="B768" s="2" t="s">
        <v>51</v>
      </c>
      <c r="C768" s="2">
        <v>75</v>
      </c>
      <c r="D768" s="2" t="s">
        <v>62</v>
      </c>
      <c r="E768" s="2" t="s">
        <v>58</v>
      </c>
      <c r="F768" s="2" t="s">
        <v>40</v>
      </c>
      <c r="G768" s="38" t="s">
        <v>1552</v>
      </c>
      <c r="H768" s="29">
        <v>76.176565329094103</v>
      </c>
      <c r="I768" s="29">
        <v>36.5882539874424</v>
      </c>
      <c r="J768" s="29">
        <f t="shared" si="66"/>
        <v>35.269770747924781</v>
      </c>
      <c r="K768" s="8">
        <v>2.0629829288416199</v>
      </c>
      <c r="L768" s="32">
        <v>0</v>
      </c>
      <c r="M768" s="28">
        <v>1.0301719497783299</v>
      </c>
      <c r="N768" s="28">
        <v>0.95936185443977395</v>
      </c>
      <c r="O768" s="8">
        <v>229.91188880883649</v>
      </c>
      <c r="P768" s="9">
        <f t="shared" si="67"/>
        <v>229.91</v>
      </c>
      <c r="Q768" s="6">
        <f t="shared" si="68"/>
        <v>230.85452755295273</v>
      </c>
      <c r="R768" s="6">
        <f t="shared" si="69"/>
        <v>234.43277273002352</v>
      </c>
      <c r="S768" s="13">
        <f>R768*Index!$D$19</f>
        <v>288.05189344601706</v>
      </c>
      <c r="U768" s="8">
        <v>10.4108760882818</v>
      </c>
      <c r="V768" s="6">
        <f t="shared" si="70"/>
        <v>10.572244667650168</v>
      </c>
      <c r="W768" s="6">
        <f>V768*Index!$H$23</f>
        <v>11.385151167798705</v>
      </c>
      <c r="Y768" s="8">
        <v>299.44</v>
      </c>
      <c r="Z768" s="9">
        <f t="shared" si="71"/>
        <v>299.44</v>
      </c>
      <c r="AA768" s="27"/>
      <c r="AB768" s="43"/>
    </row>
    <row r="769" spans="1:28" x14ac:dyDescent="0.25">
      <c r="A769" s="2" t="s">
        <v>1003</v>
      </c>
      <c r="B769" s="2" t="s">
        <v>51</v>
      </c>
      <c r="C769" s="2">
        <v>75</v>
      </c>
      <c r="D769" s="2" t="s">
        <v>63</v>
      </c>
      <c r="E769" s="2" t="s">
        <v>58</v>
      </c>
      <c r="F769" s="2" t="s">
        <v>40</v>
      </c>
      <c r="G769" s="38" t="s">
        <v>1552</v>
      </c>
      <c r="H769" s="29">
        <v>76.176565329094103</v>
      </c>
      <c r="I769" s="29">
        <v>47.478304273888398</v>
      </c>
      <c r="J769" s="29">
        <f t="shared" si="66"/>
        <v>52.61437536457575</v>
      </c>
      <c r="K769" s="8">
        <v>1.99640340970764</v>
      </c>
      <c r="L769" s="32">
        <v>0</v>
      </c>
      <c r="M769" s="28">
        <v>1.05030031896777</v>
      </c>
      <c r="N769" s="28">
        <v>0.99165497295876903</v>
      </c>
      <c r="O769" s="8">
        <v>257.11867314029638</v>
      </c>
      <c r="P769" s="9">
        <f t="shared" si="67"/>
        <v>257.12</v>
      </c>
      <c r="Q769" s="6">
        <f t="shared" si="68"/>
        <v>258.17285970017161</v>
      </c>
      <c r="R769" s="6">
        <f t="shared" si="69"/>
        <v>262.17453902552427</v>
      </c>
      <c r="S769" s="13">
        <f>R769*Index!$D$19</f>
        <v>322.13871593204607</v>
      </c>
      <c r="U769" s="8">
        <v>9.8276129100164802</v>
      </c>
      <c r="V769" s="6">
        <f t="shared" si="70"/>
        <v>9.9799409101217371</v>
      </c>
      <c r="W769" s="6">
        <f>V769*Index!$H$23</f>
        <v>10.747304804164065</v>
      </c>
      <c r="Y769" s="8">
        <v>332.89</v>
      </c>
      <c r="Z769" s="9">
        <f t="shared" si="71"/>
        <v>332.89</v>
      </c>
      <c r="AA769" s="27"/>
      <c r="AB769" s="43"/>
    </row>
    <row r="770" spans="1:28" x14ac:dyDescent="0.25">
      <c r="A770" s="2" t="s">
        <v>1004</v>
      </c>
      <c r="B770" s="2" t="s">
        <v>51</v>
      </c>
      <c r="C770" s="2">
        <v>75</v>
      </c>
      <c r="D770" s="2" t="s">
        <v>1558</v>
      </c>
      <c r="E770" s="2" t="s">
        <v>58</v>
      </c>
      <c r="F770" s="2" t="s">
        <v>40</v>
      </c>
      <c r="G770" s="38" t="s">
        <v>1552</v>
      </c>
      <c r="H770" s="29">
        <v>76.176565329094103</v>
      </c>
      <c r="I770" s="29">
        <v>58.472480169126101</v>
      </c>
      <c r="J770" s="29">
        <f t="shared" si="66"/>
        <v>50.844290050864529</v>
      </c>
      <c r="K770" s="8">
        <v>2.00321240878153</v>
      </c>
      <c r="L770" s="32">
        <v>0</v>
      </c>
      <c r="M770" s="28">
        <v>1.0201453746065401</v>
      </c>
      <c r="N770" s="28">
        <v>0.92471880417852104</v>
      </c>
      <c r="O770" s="8">
        <v>254.44975367117695</v>
      </c>
      <c r="P770" s="9">
        <f t="shared" si="67"/>
        <v>254.45</v>
      </c>
      <c r="Q770" s="6">
        <f t="shared" si="68"/>
        <v>255.49299766122877</v>
      </c>
      <c r="R770" s="6">
        <f t="shared" si="69"/>
        <v>259.45313912497784</v>
      </c>
      <c r="S770" s="13">
        <f>R770*Index!$D$19</f>
        <v>318.79488142867245</v>
      </c>
      <c r="U770" s="8">
        <v>11.085674537880999</v>
      </c>
      <c r="V770" s="6">
        <f t="shared" si="70"/>
        <v>11.257502493218155</v>
      </c>
      <c r="W770" s="6">
        <f>V770*Index!$H$23</f>
        <v>12.123098895860755</v>
      </c>
      <c r="Y770" s="8">
        <v>330.92</v>
      </c>
      <c r="Z770" s="9">
        <f t="shared" si="71"/>
        <v>330.92</v>
      </c>
      <c r="AA770" s="27"/>
      <c r="AB770" s="43"/>
    </row>
    <row r="771" spans="1:28" x14ac:dyDescent="0.25">
      <c r="A771" s="2" t="s">
        <v>1005</v>
      </c>
      <c r="B771" s="2" t="s">
        <v>51</v>
      </c>
      <c r="C771" s="2">
        <v>75</v>
      </c>
      <c r="D771" s="2" t="s">
        <v>1559</v>
      </c>
      <c r="E771" s="2" t="s">
        <v>58</v>
      </c>
      <c r="F771" s="2" t="s">
        <v>218</v>
      </c>
      <c r="G771" s="38" t="s">
        <v>1552</v>
      </c>
      <c r="H771" s="29">
        <v>76.176565329094103</v>
      </c>
      <c r="I771" s="29">
        <v>71.568932936514599</v>
      </c>
      <c r="J771" s="29">
        <f t="shared" ref="J771:J834" si="72">(H771+I771)*M771*N771-H771</f>
        <v>65.919339882613997</v>
      </c>
      <c r="K771" s="8">
        <v>2.1055805790753501</v>
      </c>
      <c r="L771" s="32">
        <v>0</v>
      </c>
      <c r="M771" s="28">
        <v>1.0024907725524199</v>
      </c>
      <c r="N771" s="28">
        <v>0.95937174168022998</v>
      </c>
      <c r="O771" s="8">
        <v>299.19437837990478</v>
      </c>
      <c r="P771" s="9">
        <f t="shared" ref="P771:P834" si="73">ROUND(K771*SUM(H771:I771)*M771*$N771,2)</f>
        <v>299.19</v>
      </c>
      <c r="Q771" s="6">
        <f t="shared" ref="Q771:Q834" si="74">O771*(1.0041)</f>
        <v>300.42107533126239</v>
      </c>
      <c r="R771" s="6">
        <f t="shared" ref="R771:R834" si="75">Q771*(1.0155)</f>
        <v>305.07760199889697</v>
      </c>
      <c r="S771" s="13">
        <f>R771*Index!$D$19</f>
        <v>374.85450468546298</v>
      </c>
      <c r="U771" s="8">
        <v>19.457125302902899</v>
      </c>
      <c r="V771" s="6">
        <f t="shared" ref="V771:V834" si="76">U771*(1.0155)</f>
        <v>19.758710745097893</v>
      </c>
      <c r="W771" s="6">
        <f>V771*Index!$H$23</f>
        <v>21.277970363482684</v>
      </c>
      <c r="Y771" s="8">
        <v>396.13</v>
      </c>
      <c r="Z771" s="9">
        <f t="shared" ref="Z771:Z834" si="77">ROUND(S771+W771,2)</f>
        <v>396.13</v>
      </c>
      <c r="AA771" s="27"/>
      <c r="AB771" s="43"/>
    </row>
    <row r="772" spans="1:28" x14ac:dyDescent="0.25">
      <c r="A772" s="2" t="s">
        <v>1006</v>
      </c>
      <c r="B772" s="2" t="s">
        <v>51</v>
      </c>
      <c r="C772" s="2">
        <v>75</v>
      </c>
      <c r="D772" s="2" t="s">
        <v>1550</v>
      </c>
      <c r="E772" s="2" t="s">
        <v>58</v>
      </c>
      <c r="F772" s="2" t="s">
        <v>218</v>
      </c>
      <c r="G772" s="38" t="s">
        <v>1552</v>
      </c>
      <c r="H772" s="29">
        <v>76.176565329094103</v>
      </c>
      <c r="I772" s="29">
        <v>58.979057668493198</v>
      </c>
      <c r="J772" s="29">
        <f t="shared" si="72"/>
        <v>47.734671482269988</v>
      </c>
      <c r="K772" s="8">
        <v>2.2509742251575999</v>
      </c>
      <c r="L772" s="32">
        <v>0</v>
      </c>
      <c r="M772" s="28">
        <v>0.96803351909648205</v>
      </c>
      <c r="N772" s="28">
        <v>0.94707893629011997</v>
      </c>
      <c r="O772" s="8">
        <v>278.92100026978011</v>
      </c>
      <c r="P772" s="9">
        <f t="shared" si="73"/>
        <v>278.92</v>
      </c>
      <c r="Q772" s="6">
        <f t="shared" si="74"/>
        <v>280.06457637088619</v>
      </c>
      <c r="R772" s="6">
        <f t="shared" si="75"/>
        <v>284.40557730463496</v>
      </c>
      <c r="S772" s="13">
        <f>R772*Index!$D$19</f>
        <v>349.45440475403223</v>
      </c>
      <c r="U772" s="8">
        <v>12.0779952980212</v>
      </c>
      <c r="V772" s="6">
        <f t="shared" si="76"/>
        <v>12.265204225140529</v>
      </c>
      <c r="W772" s="6">
        <f>V772*Index!$H$23</f>
        <v>13.208283443764223</v>
      </c>
      <c r="Y772" s="8">
        <v>362.66</v>
      </c>
      <c r="Z772" s="9">
        <f t="shared" si="77"/>
        <v>362.66</v>
      </c>
      <c r="AA772" s="27"/>
      <c r="AB772" s="43"/>
    </row>
    <row r="773" spans="1:28" x14ac:dyDescent="0.25">
      <c r="A773" s="2" t="s">
        <v>1007</v>
      </c>
      <c r="B773" s="2" t="s">
        <v>51</v>
      </c>
      <c r="C773" s="2">
        <v>75</v>
      </c>
      <c r="D773" s="2" t="s">
        <v>225</v>
      </c>
      <c r="E773" s="2" t="s">
        <v>58</v>
      </c>
      <c r="F773" s="2" t="s">
        <v>40</v>
      </c>
      <c r="G773" s="38" t="s">
        <v>1552</v>
      </c>
      <c r="H773" s="29">
        <v>76.176565329094103</v>
      </c>
      <c r="I773" s="29">
        <v>42.813677485389199</v>
      </c>
      <c r="J773" s="29">
        <f t="shared" si="72"/>
        <v>38.519545728262926</v>
      </c>
      <c r="K773" s="8">
        <v>2.3555020474448698</v>
      </c>
      <c r="L773" s="32">
        <v>1</v>
      </c>
      <c r="M773" s="28">
        <v>1.0379803665818901</v>
      </c>
      <c r="N773" s="28">
        <v>0.92864174626041396</v>
      </c>
      <c r="O773" s="8">
        <v>270.16692442956787</v>
      </c>
      <c r="P773" s="9">
        <f t="shared" si="73"/>
        <v>270.17</v>
      </c>
      <c r="Q773" s="6">
        <f t="shared" si="74"/>
        <v>271.27460881972911</v>
      </c>
      <c r="R773" s="6">
        <f t="shared" si="75"/>
        <v>275.4793652564349</v>
      </c>
      <c r="S773" s="13">
        <f>R773*Index!$D$19</f>
        <v>338.48660254855417</v>
      </c>
      <c r="U773" s="8">
        <v>11.772415186179</v>
      </c>
      <c r="V773" s="6">
        <f t="shared" si="76"/>
        <v>11.954887621564776</v>
      </c>
      <c r="W773" s="6">
        <f>V773*Index!$H$23</f>
        <v>12.874106402591654</v>
      </c>
      <c r="Y773" s="8">
        <v>351.36</v>
      </c>
      <c r="Z773" s="9">
        <f t="shared" si="77"/>
        <v>351.36</v>
      </c>
      <c r="AA773" s="27"/>
      <c r="AB773" s="43"/>
    </row>
    <row r="774" spans="1:28" x14ac:dyDescent="0.25">
      <c r="A774" s="2" t="s">
        <v>1008</v>
      </c>
      <c r="B774" s="2" t="s">
        <v>51</v>
      </c>
      <c r="C774" s="2">
        <v>75</v>
      </c>
      <c r="D774" s="2" t="s">
        <v>60</v>
      </c>
      <c r="E774" s="2" t="s">
        <v>59</v>
      </c>
      <c r="F774" s="2" t="s">
        <v>40</v>
      </c>
      <c r="G774" s="38" t="s">
        <v>1552</v>
      </c>
      <c r="H774" s="29">
        <v>76.176565329094103</v>
      </c>
      <c r="I774" s="29">
        <v>16.617834237950099</v>
      </c>
      <c r="J774" s="29">
        <f t="shared" si="72"/>
        <v>16.526413902196978</v>
      </c>
      <c r="K774" s="8">
        <v>1.26336143529088</v>
      </c>
      <c r="L774" s="32">
        <v>1</v>
      </c>
      <c r="M774" s="28">
        <v>1.0018982729649399</v>
      </c>
      <c r="N774" s="28">
        <v>0.99712199788443401</v>
      </c>
      <c r="O774" s="8">
        <v>117.11736889738408</v>
      </c>
      <c r="P774" s="9">
        <f t="shared" si="73"/>
        <v>117.12</v>
      </c>
      <c r="Q774" s="6">
        <f t="shared" si="74"/>
        <v>117.59755010986336</v>
      </c>
      <c r="R774" s="6">
        <f t="shared" si="75"/>
        <v>119.42031213656625</v>
      </c>
      <c r="S774" s="13">
        <f>R774*Index!$D$19</f>
        <v>146.73395117186536</v>
      </c>
      <c r="U774" s="8">
        <v>9.6951086150906693</v>
      </c>
      <c r="V774" s="6">
        <f t="shared" si="76"/>
        <v>9.8453827986245752</v>
      </c>
      <c r="W774" s="6">
        <f>V774*Index!$H$23</f>
        <v>10.602400435375067</v>
      </c>
      <c r="Y774" s="8">
        <v>157.34</v>
      </c>
      <c r="Z774" s="9">
        <f t="shared" si="77"/>
        <v>157.34</v>
      </c>
      <c r="AA774" s="27"/>
      <c r="AB774" s="43"/>
    </row>
    <row r="775" spans="1:28" x14ac:dyDescent="0.25">
      <c r="A775" s="2" t="s">
        <v>1009</v>
      </c>
      <c r="B775" s="2" t="s">
        <v>51</v>
      </c>
      <c r="C775" s="2">
        <v>75</v>
      </c>
      <c r="D775" s="2" t="s">
        <v>61</v>
      </c>
      <c r="E775" s="2" t="s">
        <v>59</v>
      </c>
      <c r="F775" s="2" t="s">
        <v>40</v>
      </c>
      <c r="G775" s="38" t="s">
        <v>1552</v>
      </c>
      <c r="H775" s="29">
        <v>76.176565329094103</v>
      </c>
      <c r="I775" s="29">
        <v>25.397886911220098</v>
      </c>
      <c r="J775" s="29">
        <f t="shared" si="72"/>
        <v>25.918616037895958</v>
      </c>
      <c r="K775" s="8">
        <v>1.5217772529945199</v>
      </c>
      <c r="L775" s="32">
        <v>0</v>
      </c>
      <c r="M775" s="28">
        <v>1.01943797987828</v>
      </c>
      <c r="N775" s="28">
        <v>0.98596147643975096</v>
      </c>
      <c r="O775" s="8">
        <v>155.36612464463522</v>
      </c>
      <c r="P775" s="9">
        <f t="shared" si="73"/>
        <v>155.37</v>
      </c>
      <c r="Q775" s="6">
        <f t="shared" si="74"/>
        <v>156.00312575567821</v>
      </c>
      <c r="R775" s="6">
        <f t="shared" si="75"/>
        <v>158.42117420489123</v>
      </c>
      <c r="S775" s="13">
        <f>R775*Index!$D$19</f>
        <v>194.65503333961126</v>
      </c>
      <c r="U775" s="8">
        <v>10.651093480120499</v>
      </c>
      <c r="V775" s="6">
        <f t="shared" si="76"/>
        <v>10.816185429062367</v>
      </c>
      <c r="W775" s="6">
        <f>V775*Index!$H$23</f>
        <v>11.647848686818865</v>
      </c>
      <c r="Y775" s="8">
        <v>206.3</v>
      </c>
      <c r="Z775" s="9">
        <f t="shared" si="77"/>
        <v>206.3</v>
      </c>
      <c r="AA775" s="27"/>
      <c r="AB775" s="43"/>
    </row>
    <row r="776" spans="1:28" x14ac:dyDescent="0.25">
      <c r="A776" s="2" t="s">
        <v>1010</v>
      </c>
      <c r="B776" s="2" t="s">
        <v>51</v>
      </c>
      <c r="C776" s="2">
        <v>75</v>
      </c>
      <c r="D776" s="2" t="s">
        <v>62</v>
      </c>
      <c r="E776" s="2" t="s">
        <v>59</v>
      </c>
      <c r="F776" s="2" t="s">
        <v>40</v>
      </c>
      <c r="G776" s="38" t="s">
        <v>1552</v>
      </c>
      <c r="H776" s="29">
        <v>76.176565329094103</v>
      </c>
      <c r="I776" s="29">
        <v>33.923823495411597</v>
      </c>
      <c r="J776" s="29">
        <f t="shared" si="72"/>
        <v>32.771228539308055</v>
      </c>
      <c r="K776" s="8">
        <v>1.6008509563523601</v>
      </c>
      <c r="L776" s="32">
        <v>0</v>
      </c>
      <c r="M776" s="28">
        <v>1.0301719497783299</v>
      </c>
      <c r="N776" s="28">
        <v>0.96054975884865401</v>
      </c>
      <c r="O776" s="8">
        <v>174.40918000671132</v>
      </c>
      <c r="P776" s="9">
        <f t="shared" si="73"/>
        <v>174.41</v>
      </c>
      <c r="Q776" s="6">
        <f t="shared" si="74"/>
        <v>175.12425764473883</v>
      </c>
      <c r="R776" s="6">
        <f t="shared" si="75"/>
        <v>177.83868363823231</v>
      </c>
      <c r="S776" s="13">
        <f>R776*Index!$D$19</f>
        <v>218.51368711546823</v>
      </c>
      <c r="U776" s="8">
        <v>10.3744915111249</v>
      </c>
      <c r="V776" s="6">
        <f t="shared" si="76"/>
        <v>10.535296129547337</v>
      </c>
      <c r="W776" s="6">
        <f>V776*Index!$H$23</f>
        <v>11.345361633508311</v>
      </c>
      <c r="Y776" s="8">
        <v>229.86</v>
      </c>
      <c r="Z776" s="9">
        <f t="shared" si="77"/>
        <v>229.86</v>
      </c>
      <c r="AA776" s="27"/>
      <c r="AB776" s="43"/>
    </row>
    <row r="777" spans="1:28" x14ac:dyDescent="0.25">
      <c r="A777" s="2" t="s">
        <v>1011</v>
      </c>
      <c r="B777" s="2" t="s">
        <v>51</v>
      </c>
      <c r="C777" s="2">
        <v>75</v>
      </c>
      <c r="D777" s="2" t="s">
        <v>63</v>
      </c>
      <c r="E777" s="2" t="s">
        <v>59</v>
      </c>
      <c r="F777" s="2" t="s">
        <v>40</v>
      </c>
      <c r="G777" s="38" t="s">
        <v>1552</v>
      </c>
      <c r="H777" s="29">
        <v>76.176565329094103</v>
      </c>
      <c r="I777" s="29">
        <v>44.039817855444703</v>
      </c>
      <c r="J777" s="29">
        <f t="shared" si="72"/>
        <v>49.681925563835748</v>
      </c>
      <c r="K777" s="8">
        <v>1.6133897658630501</v>
      </c>
      <c r="L777" s="32">
        <v>0</v>
      </c>
      <c r="M777" s="28">
        <v>1.05030031896777</v>
      </c>
      <c r="N777" s="28">
        <v>0.99679388473945896</v>
      </c>
      <c r="O777" s="8">
        <v>203.05880115361987</v>
      </c>
      <c r="P777" s="9">
        <f t="shared" si="73"/>
        <v>203.06</v>
      </c>
      <c r="Q777" s="6">
        <f t="shared" si="74"/>
        <v>203.89134223834969</v>
      </c>
      <c r="R777" s="6">
        <f t="shared" si="75"/>
        <v>207.05165804304411</v>
      </c>
      <c r="S777" s="13">
        <f>R777*Index!$D$19</f>
        <v>254.40821027664225</v>
      </c>
      <c r="U777" s="8">
        <v>9.7439040512001096</v>
      </c>
      <c r="V777" s="6">
        <f t="shared" si="76"/>
        <v>9.8949345639937114</v>
      </c>
      <c r="W777" s="6">
        <f>V777*Index!$H$23</f>
        <v>10.655762266953289</v>
      </c>
      <c r="Y777" s="8">
        <v>265.06</v>
      </c>
      <c r="Z777" s="9">
        <f t="shared" si="77"/>
        <v>265.06</v>
      </c>
      <c r="AA777" s="27"/>
      <c r="AB777" s="43"/>
    </row>
    <row r="778" spans="1:28" x14ac:dyDescent="0.25">
      <c r="A778" s="2" t="s">
        <v>1012</v>
      </c>
      <c r="B778" s="2" t="s">
        <v>51</v>
      </c>
      <c r="C778" s="2">
        <v>75</v>
      </c>
      <c r="D778" s="2" t="s">
        <v>1558</v>
      </c>
      <c r="E778" s="2" t="s">
        <v>59</v>
      </c>
      <c r="F778" s="2" t="s">
        <v>40</v>
      </c>
      <c r="G778" s="38" t="s">
        <v>1552</v>
      </c>
      <c r="H778" s="29">
        <v>76.176565329094103</v>
      </c>
      <c r="I778" s="29">
        <v>54.266177438305199</v>
      </c>
      <c r="J778" s="29">
        <f t="shared" si="72"/>
        <v>44.880486661811446</v>
      </c>
      <c r="K778" s="8">
        <v>1.61585884481968</v>
      </c>
      <c r="L778" s="32">
        <v>0</v>
      </c>
      <c r="M778" s="28">
        <v>1.0201453746065401</v>
      </c>
      <c r="N778" s="28">
        <v>0.90972076293665205</v>
      </c>
      <c r="O778" s="8">
        <v>195.61110818730091</v>
      </c>
      <c r="P778" s="9">
        <f t="shared" si="73"/>
        <v>195.61</v>
      </c>
      <c r="Q778" s="6">
        <f t="shared" si="74"/>
        <v>196.41311373086884</v>
      </c>
      <c r="R778" s="6">
        <f t="shared" si="75"/>
        <v>199.45751699369731</v>
      </c>
      <c r="S778" s="13">
        <f>R778*Index!$D$19</f>
        <v>245.07714839955719</v>
      </c>
      <c r="U778" s="8">
        <v>9.9194579359507191</v>
      </c>
      <c r="V778" s="6">
        <f t="shared" si="76"/>
        <v>10.073209533957955</v>
      </c>
      <c r="W778" s="6">
        <f>V778*Index!$H$23</f>
        <v>10.847744910779941</v>
      </c>
      <c r="Y778" s="8">
        <v>255.92</v>
      </c>
      <c r="Z778" s="9">
        <f t="shared" si="77"/>
        <v>255.92</v>
      </c>
      <c r="AA778" s="27"/>
      <c r="AB778" s="43"/>
    </row>
    <row r="779" spans="1:28" x14ac:dyDescent="0.25">
      <c r="A779" s="2" t="s">
        <v>1013</v>
      </c>
      <c r="B779" s="2" t="s">
        <v>51</v>
      </c>
      <c r="C779" s="2">
        <v>75</v>
      </c>
      <c r="D779" s="2" t="s">
        <v>1559</v>
      </c>
      <c r="E779" s="2" t="s">
        <v>59</v>
      </c>
      <c r="F779" s="2" t="s">
        <v>218</v>
      </c>
      <c r="G779" s="38" t="s">
        <v>1552</v>
      </c>
      <c r="H779" s="29">
        <v>76.176565329094103</v>
      </c>
      <c r="I779" s="29">
        <v>66.319360518800096</v>
      </c>
      <c r="J779" s="29">
        <f t="shared" si="72"/>
        <v>64.498256536249812</v>
      </c>
      <c r="K779" s="8">
        <v>1.5532060502087901</v>
      </c>
      <c r="L779" s="32">
        <v>0</v>
      </c>
      <c r="M779" s="28">
        <v>1.0024907725524199</v>
      </c>
      <c r="N779" s="28">
        <v>0.984767126611653</v>
      </c>
      <c r="O779" s="8">
        <v>218.49698443329555</v>
      </c>
      <c r="P779" s="9">
        <f t="shared" si="73"/>
        <v>218.5</v>
      </c>
      <c r="Q779" s="6">
        <f t="shared" si="74"/>
        <v>219.39282206947206</v>
      </c>
      <c r="R779" s="6">
        <f t="shared" si="75"/>
        <v>222.79341081154888</v>
      </c>
      <c r="S779" s="13">
        <f>R779*Index!$D$19</f>
        <v>273.75039370228819</v>
      </c>
      <c r="U779" s="8">
        <v>12.448406615242201</v>
      </c>
      <c r="V779" s="6">
        <f t="shared" si="76"/>
        <v>12.641356917778456</v>
      </c>
      <c r="W779" s="6">
        <f>V779*Index!$H$23</f>
        <v>13.613358752034513</v>
      </c>
      <c r="Y779" s="8">
        <v>287.36</v>
      </c>
      <c r="Z779" s="9">
        <f t="shared" si="77"/>
        <v>287.36</v>
      </c>
      <c r="AA779" s="27"/>
      <c r="AB779" s="43"/>
    </row>
    <row r="780" spans="1:28" x14ac:dyDescent="0.25">
      <c r="A780" s="2" t="s">
        <v>1014</v>
      </c>
      <c r="B780" s="2" t="s">
        <v>51</v>
      </c>
      <c r="C780" s="2">
        <v>75</v>
      </c>
      <c r="D780" s="2" t="s">
        <v>1550</v>
      </c>
      <c r="E780" s="2" t="s">
        <v>59</v>
      </c>
      <c r="F780" s="2" t="s">
        <v>218</v>
      </c>
      <c r="G780" s="38" t="s">
        <v>1552</v>
      </c>
      <c r="H780" s="29">
        <v>76.176565329094103</v>
      </c>
      <c r="I780" s="29">
        <v>54.663461480222402</v>
      </c>
      <c r="J780" s="29">
        <f t="shared" si="72"/>
        <v>37.03596593809425</v>
      </c>
      <c r="K780" s="8">
        <v>1.6121571827980801</v>
      </c>
      <c r="L780" s="32">
        <v>0</v>
      </c>
      <c r="M780" s="28">
        <v>0.96803351909648205</v>
      </c>
      <c r="N780" s="28">
        <v>0.89384760499565696</v>
      </c>
      <c r="O780" s="8">
        <v>182.51639546514966</v>
      </c>
      <c r="P780" s="9">
        <f t="shared" si="73"/>
        <v>182.52</v>
      </c>
      <c r="Q780" s="6">
        <f t="shared" si="74"/>
        <v>183.26471268655678</v>
      </c>
      <c r="R780" s="6">
        <f t="shared" si="75"/>
        <v>186.10531573319841</v>
      </c>
      <c r="S780" s="13">
        <f>R780*Index!$D$19</f>
        <v>228.67105120602076</v>
      </c>
      <c r="U780" s="8">
        <v>11.4094833451813</v>
      </c>
      <c r="V780" s="6">
        <f t="shared" si="76"/>
        <v>11.586330337031612</v>
      </c>
      <c r="W780" s="6">
        <f>V780*Index!$H$23</f>
        <v>12.477210518102432</v>
      </c>
      <c r="Y780" s="8">
        <v>241.15</v>
      </c>
      <c r="Z780" s="9">
        <f t="shared" si="77"/>
        <v>241.15</v>
      </c>
      <c r="AA780" s="27"/>
      <c r="AB780" s="43"/>
    </row>
    <row r="781" spans="1:28" x14ac:dyDescent="0.25">
      <c r="A781" s="2" t="s">
        <v>1015</v>
      </c>
      <c r="B781" s="2" t="s">
        <v>51</v>
      </c>
      <c r="C781" s="2">
        <v>75</v>
      </c>
      <c r="D781" s="2" t="s">
        <v>225</v>
      </c>
      <c r="E781" s="2" t="s">
        <v>59</v>
      </c>
      <c r="F781" s="2" t="s">
        <v>40</v>
      </c>
      <c r="G781" s="38" t="s">
        <v>1552</v>
      </c>
      <c r="H781" s="29">
        <v>76.176565329094103</v>
      </c>
      <c r="I781" s="29">
        <v>39.634091549439297</v>
      </c>
      <c r="J781" s="29">
        <f t="shared" si="72"/>
        <v>31.971247922454694</v>
      </c>
      <c r="K781" s="8">
        <v>1.89683875594775</v>
      </c>
      <c r="L781" s="32">
        <v>1</v>
      </c>
      <c r="M781" s="28">
        <v>1.0379803665818901</v>
      </c>
      <c r="N781" s="28">
        <v>0.89966345316959795</v>
      </c>
      <c r="O781" s="8">
        <v>205.13896354653673</v>
      </c>
      <c r="P781" s="9">
        <f t="shared" si="73"/>
        <v>205.14</v>
      </c>
      <c r="Q781" s="6">
        <f t="shared" si="74"/>
        <v>205.98003329707754</v>
      </c>
      <c r="R781" s="6">
        <f t="shared" si="75"/>
        <v>209.17272381318224</v>
      </c>
      <c r="S781" s="13">
        <f>R781*Index!$D$19</f>
        <v>257.01440310581393</v>
      </c>
      <c r="U781" s="8">
        <v>10.7904360160199</v>
      </c>
      <c r="V781" s="6">
        <f t="shared" si="76"/>
        <v>10.957687774268209</v>
      </c>
      <c r="W781" s="6">
        <f>V781*Index!$H$23</f>
        <v>11.80023123578655</v>
      </c>
      <c r="Y781" s="8">
        <v>268.81</v>
      </c>
      <c r="Z781" s="9">
        <f t="shared" si="77"/>
        <v>268.81</v>
      </c>
      <c r="AA781" s="27"/>
      <c r="AB781" s="43"/>
    </row>
    <row r="782" spans="1:28" x14ac:dyDescent="0.25">
      <c r="A782" s="2" t="s">
        <v>1016</v>
      </c>
      <c r="B782" s="2" t="s">
        <v>0</v>
      </c>
      <c r="C782" s="2">
        <v>90</v>
      </c>
      <c r="D782" s="2" t="s">
        <v>60</v>
      </c>
      <c r="E782" s="2" t="s">
        <v>52</v>
      </c>
      <c r="F782" s="2" t="s">
        <v>40</v>
      </c>
      <c r="G782" s="38" t="s">
        <v>1552</v>
      </c>
      <c r="H782" s="29">
        <v>92.292400858208197</v>
      </c>
      <c r="I782" s="29">
        <v>40.378313040227702</v>
      </c>
      <c r="J782" s="29">
        <f t="shared" si="72"/>
        <v>40.630158269660399</v>
      </c>
      <c r="K782" s="8">
        <v>1.2587502235454899</v>
      </c>
      <c r="L782" s="32">
        <v>1</v>
      </c>
      <c r="M782" s="28">
        <v>1.0018982729649399</v>
      </c>
      <c r="N782" s="28">
        <v>1</v>
      </c>
      <c r="O782" s="8">
        <v>167.316301016442</v>
      </c>
      <c r="P782" s="9">
        <f t="shared" si="73"/>
        <v>167.32</v>
      </c>
      <c r="Q782" s="6">
        <f t="shared" si="74"/>
        <v>168.00229785060941</v>
      </c>
      <c r="R782" s="6">
        <f t="shared" si="75"/>
        <v>170.60633346729387</v>
      </c>
      <c r="S782" s="13">
        <f>R782*Index!$D$19</f>
        <v>209.62716439706574</v>
      </c>
      <c r="U782" s="8">
        <v>14.263727089462799</v>
      </c>
      <c r="V782" s="6">
        <f t="shared" si="76"/>
        <v>14.484814859349473</v>
      </c>
      <c r="W782" s="6">
        <f>V782*Index!$H$23</f>
        <v>15.59856132689414</v>
      </c>
      <c r="Y782" s="8">
        <v>225.23</v>
      </c>
      <c r="Z782" s="9">
        <f t="shared" si="77"/>
        <v>225.23</v>
      </c>
      <c r="AA782" s="27"/>
      <c r="AB782" s="42"/>
    </row>
    <row r="783" spans="1:28" x14ac:dyDescent="0.25">
      <c r="A783" s="2" t="s">
        <v>1017</v>
      </c>
      <c r="B783" s="2" t="s">
        <v>0</v>
      </c>
      <c r="C783" s="2">
        <v>90</v>
      </c>
      <c r="D783" s="2" t="s">
        <v>61</v>
      </c>
      <c r="E783" s="2" t="s">
        <v>52</v>
      </c>
      <c r="F783" s="2" t="s">
        <v>40</v>
      </c>
      <c r="G783" s="38" t="s">
        <v>1552</v>
      </c>
      <c r="H783" s="29">
        <v>92.292400858208197</v>
      </c>
      <c r="I783" s="29">
        <v>61.678120565661096</v>
      </c>
      <c r="J783" s="29">
        <f t="shared" si="72"/>
        <v>64.670996462946533</v>
      </c>
      <c r="K783" s="8">
        <v>1.53565477916352</v>
      </c>
      <c r="L783" s="32">
        <v>0</v>
      </c>
      <c r="M783" s="28">
        <v>1.01943797987828</v>
      </c>
      <c r="N783" s="28">
        <v>1</v>
      </c>
      <c r="O783" s="8">
        <v>241.041591249974</v>
      </c>
      <c r="P783" s="9">
        <f t="shared" si="73"/>
        <v>241.04</v>
      </c>
      <c r="Q783" s="6">
        <f t="shared" si="74"/>
        <v>242.02986177409889</v>
      </c>
      <c r="R783" s="6">
        <f t="shared" si="75"/>
        <v>245.78132463159744</v>
      </c>
      <c r="S783" s="13">
        <f>R783*Index!$D$19</f>
        <v>301.99606953134355</v>
      </c>
      <c r="U783" s="8">
        <v>15.0891366873624</v>
      </c>
      <c r="V783" s="6">
        <f t="shared" si="76"/>
        <v>15.323018306016518</v>
      </c>
      <c r="W783" s="6">
        <f>V783*Index!$H$23</f>
        <v>16.501214760452569</v>
      </c>
      <c r="Y783" s="8">
        <v>318.5</v>
      </c>
      <c r="Z783" s="9">
        <f t="shared" si="77"/>
        <v>318.5</v>
      </c>
      <c r="AA783" s="27"/>
      <c r="AB783" s="42"/>
    </row>
    <row r="784" spans="1:28" x14ac:dyDescent="0.25">
      <c r="A784" s="2" t="s">
        <v>1018</v>
      </c>
      <c r="B784" s="2" t="s">
        <v>0</v>
      </c>
      <c r="C784" s="2">
        <v>90</v>
      </c>
      <c r="D784" s="2" t="s">
        <v>62</v>
      </c>
      <c r="E784" s="2" t="s">
        <v>52</v>
      </c>
      <c r="F784" s="2" t="s">
        <v>40</v>
      </c>
      <c r="G784" s="38" t="s">
        <v>1552</v>
      </c>
      <c r="H784" s="29">
        <v>92.292400858208197</v>
      </c>
      <c r="I784" s="29">
        <v>82.331183213153096</v>
      </c>
      <c r="J784" s="29">
        <f t="shared" si="72"/>
        <v>87.599917221866178</v>
      </c>
      <c r="K784" s="8">
        <v>1.63822086325829</v>
      </c>
      <c r="L784" s="32">
        <v>0</v>
      </c>
      <c r="M784" s="28">
        <v>1.0301719497783299</v>
      </c>
      <c r="N784" s="28">
        <v>1</v>
      </c>
      <c r="O784" s="8">
        <v>294.70334861867502</v>
      </c>
      <c r="P784" s="9">
        <f t="shared" si="73"/>
        <v>294.7</v>
      </c>
      <c r="Q784" s="6">
        <f t="shared" si="74"/>
        <v>295.91163234801161</v>
      </c>
      <c r="R784" s="6">
        <f t="shared" si="75"/>
        <v>300.49826264940583</v>
      </c>
      <c r="S784" s="13">
        <f>R784*Index!$D$19</f>
        <v>369.22778554124221</v>
      </c>
      <c r="U784" s="8">
        <v>16.976159902971698</v>
      </c>
      <c r="V784" s="6">
        <f t="shared" si="76"/>
        <v>17.239290381467761</v>
      </c>
      <c r="W784" s="6">
        <f>V784*Index!$H$23</f>
        <v>18.564830193455304</v>
      </c>
      <c r="Y784" s="8">
        <v>387.79</v>
      </c>
      <c r="Z784" s="9">
        <f t="shared" si="77"/>
        <v>387.79</v>
      </c>
      <c r="AA784" s="27"/>
      <c r="AB784" s="42"/>
    </row>
    <row r="785" spans="1:28" x14ac:dyDescent="0.25">
      <c r="A785" s="2" t="s">
        <v>1019</v>
      </c>
      <c r="B785" s="2" t="s">
        <v>0</v>
      </c>
      <c r="C785" s="2">
        <v>90</v>
      </c>
      <c r="D785" s="2" t="s">
        <v>63</v>
      </c>
      <c r="E785" s="2" t="s">
        <v>52</v>
      </c>
      <c r="F785" s="2" t="s">
        <v>40</v>
      </c>
      <c r="G785" s="38" t="s">
        <v>1552</v>
      </c>
      <c r="H785" s="29">
        <v>92.292400858208197</v>
      </c>
      <c r="I785" s="29">
        <v>106.83001879005801</v>
      </c>
      <c r="J785" s="29">
        <f t="shared" si="72"/>
        <v>116.84594001199994</v>
      </c>
      <c r="K785" s="8">
        <v>1.7227046512587001</v>
      </c>
      <c r="L785" s="32">
        <v>0</v>
      </c>
      <c r="M785" s="28">
        <v>1.05030031896777</v>
      </c>
      <c r="N785" s="28">
        <v>1</v>
      </c>
      <c r="O785" s="8">
        <v>360.283592573634</v>
      </c>
      <c r="P785" s="9">
        <f t="shared" si="73"/>
        <v>360.28</v>
      </c>
      <c r="Q785" s="6">
        <f t="shared" si="74"/>
        <v>361.76075530318587</v>
      </c>
      <c r="R785" s="6">
        <f t="shared" si="75"/>
        <v>367.36804701038528</v>
      </c>
      <c r="S785" s="13">
        <f>R785*Index!$D$19</f>
        <v>451.39192912576306</v>
      </c>
      <c r="U785" s="8">
        <v>16.681844919313601</v>
      </c>
      <c r="V785" s="6">
        <f t="shared" si="76"/>
        <v>16.940413515562962</v>
      </c>
      <c r="W785" s="6">
        <f>V785*Index!$H$23</f>
        <v>18.242972498533042</v>
      </c>
      <c r="Y785" s="8">
        <v>469.63</v>
      </c>
      <c r="Z785" s="9">
        <f t="shared" si="77"/>
        <v>469.63</v>
      </c>
      <c r="AA785" s="27"/>
      <c r="AB785" s="42"/>
    </row>
    <row r="786" spans="1:28" x14ac:dyDescent="0.25">
      <c r="A786" s="2" t="s">
        <v>1020</v>
      </c>
      <c r="B786" s="2" t="s">
        <v>0</v>
      </c>
      <c r="C786" s="2">
        <v>90</v>
      </c>
      <c r="D786" s="2" t="s">
        <v>1558</v>
      </c>
      <c r="E786" s="2" t="s">
        <v>52</v>
      </c>
      <c r="F786" s="2" t="s">
        <v>40</v>
      </c>
      <c r="G786" s="38" t="s">
        <v>1552</v>
      </c>
      <c r="H786" s="29">
        <v>92.292400858208197</v>
      </c>
      <c r="I786" s="29">
        <v>131.55876738190901</v>
      </c>
      <c r="J786" s="29">
        <f t="shared" si="72"/>
        <v>136.06833302221779</v>
      </c>
      <c r="K786" s="8">
        <v>1.7219519439596001</v>
      </c>
      <c r="L786" s="32">
        <v>0</v>
      </c>
      <c r="M786" s="28">
        <v>1.0201453746065401</v>
      </c>
      <c r="N786" s="28">
        <v>1</v>
      </c>
      <c r="O786" s="8">
        <v>393.22620962944097</v>
      </c>
      <c r="P786" s="9">
        <f t="shared" si="73"/>
        <v>393.23</v>
      </c>
      <c r="Q786" s="6">
        <f t="shared" si="74"/>
        <v>394.83843708892169</v>
      </c>
      <c r="R786" s="6">
        <f t="shared" si="75"/>
        <v>400.9584328638</v>
      </c>
      <c r="S786" s="13">
        <f>R786*Index!$D$19</f>
        <v>492.66505887627449</v>
      </c>
      <c r="U786" s="8">
        <v>19.497356095138901</v>
      </c>
      <c r="V786" s="6">
        <f t="shared" si="76"/>
        <v>19.799565114613557</v>
      </c>
      <c r="W786" s="6">
        <f>V786*Index!$H$23</f>
        <v>21.321966051004388</v>
      </c>
      <c r="Y786" s="8">
        <v>513.99</v>
      </c>
      <c r="Z786" s="9">
        <f t="shared" si="77"/>
        <v>513.99</v>
      </c>
      <c r="AA786" s="27"/>
      <c r="AB786" s="42"/>
    </row>
    <row r="787" spans="1:28" x14ac:dyDescent="0.25">
      <c r="A787" s="2" t="s">
        <v>1021</v>
      </c>
      <c r="B787" s="2" t="s">
        <v>0</v>
      </c>
      <c r="C787" s="2">
        <v>90</v>
      </c>
      <c r="D787" s="2" t="s">
        <v>1559</v>
      </c>
      <c r="E787" s="2" t="s">
        <v>52</v>
      </c>
      <c r="F787" s="2" t="s">
        <v>218</v>
      </c>
      <c r="G787" s="38" t="s">
        <v>1552</v>
      </c>
      <c r="H787" s="29">
        <v>92.292400858208197</v>
      </c>
      <c r="I787" s="29">
        <v>161.05703045113199</v>
      </c>
      <c r="J787" s="29">
        <f t="shared" si="72"/>
        <v>161.68806626080848</v>
      </c>
      <c r="K787" s="8">
        <v>1.72514542480225</v>
      </c>
      <c r="L787" s="32">
        <v>0</v>
      </c>
      <c r="M787" s="28">
        <v>1.0024907725524199</v>
      </c>
      <c r="N787" s="28">
        <v>1</v>
      </c>
      <c r="O787" s="8">
        <v>438.15324083950998</v>
      </c>
      <c r="P787" s="9">
        <f t="shared" si="73"/>
        <v>438.15</v>
      </c>
      <c r="Q787" s="6">
        <f t="shared" si="74"/>
        <v>439.94966912695196</v>
      </c>
      <c r="R787" s="6">
        <f t="shared" si="75"/>
        <v>446.76888899841975</v>
      </c>
      <c r="S787" s="13">
        <f>R787*Index!$D$19</f>
        <v>548.95321550017536</v>
      </c>
      <c r="U787" s="8">
        <v>22.219404562034502</v>
      </c>
      <c r="V787" s="6">
        <f t="shared" si="76"/>
        <v>22.563805332746039</v>
      </c>
      <c r="W787" s="6">
        <f>V787*Index!$H$23</f>
        <v>24.298750427159213</v>
      </c>
      <c r="Y787" s="8">
        <v>573.25</v>
      </c>
      <c r="Z787" s="9">
        <f t="shared" si="77"/>
        <v>573.25</v>
      </c>
      <c r="AA787" s="27"/>
      <c r="AB787" s="42"/>
    </row>
    <row r="788" spans="1:28" x14ac:dyDescent="0.25">
      <c r="A788" s="2" t="s">
        <v>1022</v>
      </c>
      <c r="B788" s="2" t="s">
        <v>0</v>
      </c>
      <c r="C788" s="2">
        <v>90</v>
      </c>
      <c r="D788" s="2" t="s">
        <v>1550</v>
      </c>
      <c r="E788" s="2" t="s">
        <v>52</v>
      </c>
      <c r="F788" s="2" t="s">
        <v>218</v>
      </c>
      <c r="G788" s="38" t="s">
        <v>1552</v>
      </c>
      <c r="H788" s="29">
        <v>92.292400858208197</v>
      </c>
      <c r="I788" s="29">
        <v>132.721721776984</v>
      </c>
      <c r="J788" s="29">
        <f t="shared" si="72"/>
        <v>125.52881212274428</v>
      </c>
      <c r="K788" s="8">
        <v>1.74782042953938</v>
      </c>
      <c r="L788" s="32">
        <v>0</v>
      </c>
      <c r="M788" s="28">
        <v>0.96803351909648205</v>
      </c>
      <c r="N788" s="28">
        <v>1</v>
      </c>
      <c r="O788" s="8">
        <v>380.712366035157</v>
      </c>
      <c r="P788" s="9">
        <f t="shared" si="73"/>
        <v>380.71</v>
      </c>
      <c r="Q788" s="6">
        <f t="shared" si="74"/>
        <v>382.27328673590114</v>
      </c>
      <c r="R788" s="6">
        <f t="shared" si="75"/>
        <v>388.19852268030763</v>
      </c>
      <c r="S788" s="13">
        <f>R788*Index!$D$19</f>
        <v>476.98672070813416</v>
      </c>
      <c r="U788" s="8">
        <v>19.8982431921409</v>
      </c>
      <c r="V788" s="6">
        <f t="shared" si="76"/>
        <v>20.206665961619084</v>
      </c>
      <c r="W788" s="6">
        <f>V788*Index!$H$23</f>
        <v>21.760369136574198</v>
      </c>
      <c r="Y788" s="8">
        <v>498.75</v>
      </c>
      <c r="Z788" s="9">
        <f t="shared" si="77"/>
        <v>498.75</v>
      </c>
      <c r="AA788" s="27"/>
      <c r="AB788" s="42"/>
    </row>
    <row r="789" spans="1:28" x14ac:dyDescent="0.25">
      <c r="A789" s="2" t="s">
        <v>1023</v>
      </c>
      <c r="B789" s="2" t="s">
        <v>0</v>
      </c>
      <c r="C789" s="2">
        <v>90</v>
      </c>
      <c r="D789" s="2" t="s">
        <v>225</v>
      </c>
      <c r="E789" s="2" t="s">
        <v>52</v>
      </c>
      <c r="F789" s="2" t="s">
        <v>40</v>
      </c>
      <c r="G789" s="38" t="s">
        <v>1552</v>
      </c>
      <c r="H789" s="29">
        <v>92.292400858208197</v>
      </c>
      <c r="I789" s="29">
        <v>96.359405177975304</v>
      </c>
      <c r="J789" s="29">
        <f t="shared" si="72"/>
        <v>103.52446992756518</v>
      </c>
      <c r="K789" s="8">
        <v>1.89222754420235</v>
      </c>
      <c r="L789" s="32">
        <v>1</v>
      </c>
      <c r="M789" s="28">
        <v>1.0379803665818901</v>
      </c>
      <c r="N789" s="28">
        <v>1</v>
      </c>
      <c r="O789" s="8">
        <v>370.53007652035302</v>
      </c>
      <c r="P789" s="9">
        <f t="shared" si="73"/>
        <v>370.53</v>
      </c>
      <c r="Q789" s="6">
        <f t="shared" si="74"/>
        <v>372.04924983408648</v>
      </c>
      <c r="R789" s="6">
        <f t="shared" si="75"/>
        <v>377.81601320651487</v>
      </c>
      <c r="S789" s="13">
        <f>R789*Index!$D$19</f>
        <v>464.22953886098963</v>
      </c>
      <c r="U789" s="8">
        <v>18.8816281955596</v>
      </c>
      <c r="V789" s="6">
        <f t="shared" si="76"/>
        <v>19.174293432590776</v>
      </c>
      <c r="W789" s="6">
        <f>V789*Index!$H$23</f>
        <v>20.648616838556073</v>
      </c>
      <c r="Y789" s="8">
        <v>484.88</v>
      </c>
      <c r="Z789" s="9">
        <f t="shared" si="77"/>
        <v>484.88</v>
      </c>
      <c r="AA789" s="27"/>
      <c r="AB789" s="42"/>
    </row>
    <row r="790" spans="1:28" x14ac:dyDescent="0.25">
      <c r="A790" s="2" t="s">
        <v>1024</v>
      </c>
      <c r="B790" s="2" t="s">
        <v>0</v>
      </c>
      <c r="C790" s="2">
        <v>90</v>
      </c>
      <c r="D790" s="2" t="s">
        <v>60</v>
      </c>
      <c r="E790" s="2" t="s">
        <v>53</v>
      </c>
      <c r="F790" s="2" t="s">
        <v>40</v>
      </c>
      <c r="G790" s="38" t="s">
        <v>1553</v>
      </c>
      <c r="H790" s="29">
        <v>92.292400858208197</v>
      </c>
      <c r="I790" s="29">
        <v>38.244192038523899</v>
      </c>
      <c r="J790" s="29">
        <f t="shared" si="72"/>
        <v>38.49198612375514</v>
      </c>
      <c r="K790" s="8">
        <v>2.4874483183634801</v>
      </c>
      <c r="L790" s="32">
        <v>0</v>
      </c>
      <c r="M790" s="28">
        <v>1.0018982729649399</v>
      </c>
      <c r="N790" s="28">
        <v>1</v>
      </c>
      <c r="O790" s="8">
        <v>325.31940346648202</v>
      </c>
      <c r="P790" s="9">
        <f t="shared" si="73"/>
        <v>325.32</v>
      </c>
      <c r="Q790" s="6">
        <f t="shared" si="74"/>
        <v>326.65321302069458</v>
      </c>
      <c r="R790" s="6">
        <f t="shared" si="75"/>
        <v>331.71633782251536</v>
      </c>
      <c r="S790" s="13">
        <f>R790*Index!$D$19</f>
        <v>407.58601318422672</v>
      </c>
      <c r="U790" s="8">
        <v>15.907701275548</v>
      </c>
      <c r="V790" s="6">
        <f t="shared" si="76"/>
        <v>16.154270645318995</v>
      </c>
      <c r="W790" s="6">
        <f>V790*Index!$H$23</f>
        <v>17.396382611656723</v>
      </c>
      <c r="Y790" s="8">
        <v>424.98</v>
      </c>
      <c r="Z790" s="9">
        <f t="shared" si="77"/>
        <v>424.98</v>
      </c>
      <c r="AA790" s="27"/>
      <c r="AB790" s="42"/>
    </row>
    <row r="791" spans="1:28" x14ac:dyDescent="0.25">
      <c r="A791" s="2" t="s">
        <v>1025</v>
      </c>
      <c r="B791" s="2" t="s">
        <v>0</v>
      </c>
      <c r="C791" s="2">
        <v>90</v>
      </c>
      <c r="D791" s="2" t="s">
        <v>60</v>
      </c>
      <c r="E791" s="2" t="s">
        <v>53</v>
      </c>
      <c r="F791" s="2" t="s">
        <v>40</v>
      </c>
      <c r="G791" s="38" t="s">
        <v>1554</v>
      </c>
      <c r="H791" s="29">
        <v>92.292400858208197</v>
      </c>
      <c r="I791" s="29">
        <v>42.093919888626502</v>
      </c>
      <c r="J791" s="29">
        <f t="shared" si="72"/>
        <v>42.349021808157971</v>
      </c>
      <c r="K791" s="8">
        <v>1.9417377698701199</v>
      </c>
      <c r="L791" s="32">
        <v>1</v>
      </c>
      <c r="M791" s="28">
        <v>1.0018982729649399</v>
      </c>
      <c r="N791" s="28">
        <v>1</v>
      </c>
      <c r="O791" s="8">
        <v>261.43833578032798</v>
      </c>
      <c r="P791" s="9">
        <f t="shared" si="73"/>
        <v>261.44</v>
      </c>
      <c r="Q791" s="6">
        <f t="shared" si="74"/>
        <v>262.51023295702731</v>
      </c>
      <c r="R791" s="6">
        <f t="shared" si="75"/>
        <v>266.57914156786126</v>
      </c>
      <c r="S791" s="13">
        <f>R791*Index!$D$19</f>
        <v>327.55073272228566</v>
      </c>
      <c r="U791" s="8">
        <v>13.939439567983699</v>
      </c>
      <c r="V791" s="6">
        <f t="shared" si="76"/>
        <v>14.155500881287448</v>
      </c>
      <c r="W791" s="6">
        <f>V791*Index!$H$23</f>
        <v>15.243926191237689</v>
      </c>
      <c r="Y791" s="8">
        <v>342.79</v>
      </c>
      <c r="Z791" s="9">
        <f t="shared" si="77"/>
        <v>342.79</v>
      </c>
      <c r="AA791" s="27"/>
      <c r="AB791" s="42"/>
    </row>
    <row r="792" spans="1:28" x14ac:dyDescent="0.25">
      <c r="A792" s="2" t="s">
        <v>1026</v>
      </c>
      <c r="B792" s="2" t="s">
        <v>0</v>
      </c>
      <c r="C792" s="2">
        <v>90</v>
      </c>
      <c r="D792" s="2" t="s">
        <v>61</v>
      </c>
      <c r="E792" s="2" t="s">
        <v>53</v>
      </c>
      <c r="F792" s="2" t="s">
        <v>40</v>
      </c>
      <c r="G792" s="38" t="s">
        <v>1552</v>
      </c>
      <c r="H792" s="29">
        <v>92.292400858208197</v>
      </c>
      <c r="I792" s="29">
        <v>58.466181884078097</v>
      </c>
      <c r="J792" s="29">
        <f t="shared" si="72"/>
        <v>61.396624181900677</v>
      </c>
      <c r="K792" s="8">
        <v>2.8458860577245102</v>
      </c>
      <c r="L792" s="32">
        <v>0</v>
      </c>
      <c r="M792" s="28">
        <v>1.01943797987828</v>
      </c>
      <c r="N792" s="28">
        <v>1</v>
      </c>
      <c r="O792" s="8">
        <v>437.38145358691798</v>
      </c>
      <c r="P792" s="9">
        <f t="shared" si="73"/>
        <v>437.38</v>
      </c>
      <c r="Q792" s="6">
        <f t="shared" si="74"/>
        <v>439.17471754662432</v>
      </c>
      <c r="R792" s="6">
        <f t="shared" si="75"/>
        <v>445.98192566859706</v>
      </c>
      <c r="S792" s="13">
        <f>R792*Index!$D$19</f>
        <v>547.98625906917732</v>
      </c>
      <c r="U792" s="8">
        <v>17.196965540782301</v>
      </c>
      <c r="V792" s="6">
        <f t="shared" si="76"/>
        <v>17.463518506664428</v>
      </c>
      <c r="W792" s="6">
        <f>V792*Index!$H$23</f>
        <v>18.806299359340922</v>
      </c>
      <c r="Y792" s="8">
        <v>566.79</v>
      </c>
      <c r="Z792" s="9">
        <f t="shared" si="77"/>
        <v>566.79</v>
      </c>
      <c r="AA792" s="27"/>
      <c r="AB792" s="42"/>
    </row>
    <row r="793" spans="1:28" x14ac:dyDescent="0.25">
      <c r="A793" s="2" t="s">
        <v>1027</v>
      </c>
      <c r="B793" s="2" t="s">
        <v>0</v>
      </c>
      <c r="C793" s="2">
        <v>90</v>
      </c>
      <c r="D793" s="2" t="s">
        <v>62</v>
      </c>
      <c r="E793" s="2" t="s">
        <v>53</v>
      </c>
      <c r="F793" s="2" t="s">
        <v>40</v>
      </c>
      <c r="G793" s="38" t="s">
        <v>1552</v>
      </c>
      <c r="H793" s="29">
        <v>92.292400858208197</v>
      </c>
      <c r="I793" s="29">
        <v>78.116803888787302</v>
      </c>
      <c r="J793" s="29">
        <f t="shared" si="72"/>
        <v>83.258381856178801</v>
      </c>
      <c r="K793" s="8">
        <v>2.8945843207270898</v>
      </c>
      <c r="L793" s="32">
        <v>0</v>
      </c>
      <c r="M793" s="28">
        <v>1.0301719497783299</v>
      </c>
      <c r="N793" s="28">
        <v>1</v>
      </c>
      <c r="O793" s="8">
        <v>508.14654313643501</v>
      </c>
      <c r="P793" s="9">
        <f t="shared" si="73"/>
        <v>508.15</v>
      </c>
      <c r="Q793" s="6">
        <f t="shared" si="74"/>
        <v>510.22994396329437</v>
      </c>
      <c r="R793" s="6">
        <f t="shared" si="75"/>
        <v>518.13850809472547</v>
      </c>
      <c r="S793" s="13">
        <f>R793*Index!$D$19</f>
        <v>636.64638943574528</v>
      </c>
      <c r="U793" s="8">
        <v>20.765688591950202</v>
      </c>
      <c r="V793" s="6">
        <f t="shared" si="76"/>
        <v>21.087556765125431</v>
      </c>
      <c r="W793" s="6">
        <f>V793*Index!$H$23</f>
        <v>22.708992184518902</v>
      </c>
      <c r="Y793" s="8">
        <v>659.36</v>
      </c>
      <c r="Z793" s="9">
        <f t="shared" si="77"/>
        <v>659.36</v>
      </c>
      <c r="AA793" s="27"/>
      <c r="AB793" s="42"/>
    </row>
    <row r="794" spans="1:28" x14ac:dyDescent="0.25">
      <c r="A794" s="2" t="s">
        <v>1028</v>
      </c>
      <c r="B794" s="2" t="s">
        <v>0</v>
      </c>
      <c r="C794" s="2">
        <v>90</v>
      </c>
      <c r="D794" s="2" t="s">
        <v>63</v>
      </c>
      <c r="E794" s="2" t="s">
        <v>53</v>
      </c>
      <c r="F794" s="2" t="s">
        <v>40</v>
      </c>
      <c r="G794" s="38" t="s">
        <v>1552</v>
      </c>
      <c r="H794" s="29">
        <v>92.292400858208197</v>
      </c>
      <c r="I794" s="29">
        <v>101.434969128529</v>
      </c>
      <c r="J794" s="29">
        <f t="shared" si="72"/>
        <v>111.17951763164905</v>
      </c>
      <c r="K794" s="8">
        <v>2.83095770768155</v>
      </c>
      <c r="L794" s="32">
        <v>0</v>
      </c>
      <c r="M794" s="28">
        <v>1.05030031896777</v>
      </c>
      <c r="N794" s="28">
        <v>1</v>
      </c>
      <c r="O794" s="8">
        <v>576.02039594561097</v>
      </c>
      <c r="P794" s="9">
        <f t="shared" si="73"/>
        <v>576.02</v>
      </c>
      <c r="Q794" s="6">
        <f t="shared" si="74"/>
        <v>578.38207956898793</v>
      </c>
      <c r="R794" s="6">
        <f t="shared" si="75"/>
        <v>587.34700180230732</v>
      </c>
      <c r="S794" s="13">
        <f>R794*Index!$D$19</f>
        <v>721.68414854621699</v>
      </c>
      <c r="U794" s="8">
        <v>17.669798623059201</v>
      </c>
      <c r="V794" s="6">
        <f t="shared" si="76"/>
        <v>17.943680501716621</v>
      </c>
      <c r="W794" s="6">
        <f>V794*Index!$H$23</f>
        <v>19.323381310293922</v>
      </c>
      <c r="Y794" s="8">
        <v>741.01</v>
      </c>
      <c r="Z794" s="9">
        <f t="shared" si="77"/>
        <v>741.01</v>
      </c>
      <c r="AA794" s="27"/>
      <c r="AB794" s="42"/>
    </row>
    <row r="795" spans="1:28" x14ac:dyDescent="0.25">
      <c r="A795" s="2" t="s">
        <v>1029</v>
      </c>
      <c r="B795" s="2" t="s">
        <v>0</v>
      </c>
      <c r="C795" s="2">
        <v>90</v>
      </c>
      <c r="D795" s="2" t="s">
        <v>1558</v>
      </c>
      <c r="E795" s="2" t="s">
        <v>53</v>
      </c>
      <c r="F795" s="2" t="s">
        <v>40</v>
      </c>
      <c r="G795" s="38" t="s">
        <v>1552</v>
      </c>
      <c r="H795" s="29">
        <v>92.292400858208197</v>
      </c>
      <c r="I795" s="29">
        <v>125.024762334863</v>
      </c>
      <c r="J795" s="29">
        <f t="shared" si="72"/>
        <v>129.40269799581802</v>
      </c>
      <c r="K795" s="8">
        <v>2.88919153733235</v>
      </c>
      <c r="L795" s="32">
        <v>0</v>
      </c>
      <c r="M795" s="28">
        <v>1.0201453746065401</v>
      </c>
      <c r="N795" s="28">
        <v>1</v>
      </c>
      <c r="O795" s="8">
        <v>640.51960347710894</v>
      </c>
      <c r="P795" s="9">
        <f t="shared" si="73"/>
        <v>640.52</v>
      </c>
      <c r="Q795" s="6">
        <f t="shared" si="74"/>
        <v>643.14573385136509</v>
      </c>
      <c r="R795" s="6">
        <f t="shared" si="75"/>
        <v>653.11449272606126</v>
      </c>
      <c r="S795" s="13">
        <f>R795*Index!$D$19</f>
        <v>802.49388375161766</v>
      </c>
      <c r="U795" s="8">
        <v>18.2086246312277</v>
      </c>
      <c r="V795" s="6">
        <f t="shared" si="76"/>
        <v>18.490858313011731</v>
      </c>
      <c r="W795" s="6">
        <f>V795*Index!$H$23</f>
        <v>19.912631965485648</v>
      </c>
      <c r="Y795" s="8">
        <v>822.41</v>
      </c>
      <c r="Z795" s="9">
        <f t="shared" si="77"/>
        <v>822.41</v>
      </c>
      <c r="AA795" s="27"/>
      <c r="AB795" s="42"/>
    </row>
    <row r="796" spans="1:28" x14ac:dyDescent="0.25">
      <c r="A796" s="2" t="s">
        <v>1030</v>
      </c>
      <c r="B796" s="2" t="s">
        <v>0</v>
      </c>
      <c r="C796" s="2">
        <v>90</v>
      </c>
      <c r="D796" s="2" t="s">
        <v>1559</v>
      </c>
      <c r="E796" s="2" t="s">
        <v>53</v>
      </c>
      <c r="F796" s="2" t="s">
        <v>218</v>
      </c>
      <c r="G796" s="38" t="s">
        <v>1552</v>
      </c>
      <c r="H796" s="29">
        <v>92.292400858208197</v>
      </c>
      <c r="I796" s="29">
        <v>152.666823262496</v>
      </c>
      <c r="J796" s="29">
        <f t="shared" si="72"/>
        <v>153.27696097439792</v>
      </c>
      <c r="K796" s="8">
        <v>3.20806747334017</v>
      </c>
      <c r="L796" s="32">
        <v>0</v>
      </c>
      <c r="M796" s="28">
        <v>1.0024907725524199</v>
      </c>
      <c r="N796" s="28">
        <v>1</v>
      </c>
      <c r="O796" s="8">
        <v>787.80308214408501</v>
      </c>
      <c r="P796" s="9">
        <f t="shared" si="73"/>
        <v>787.8</v>
      </c>
      <c r="Q796" s="6">
        <f t="shared" si="74"/>
        <v>791.03307478087572</v>
      </c>
      <c r="R796" s="6">
        <f t="shared" si="75"/>
        <v>803.29408743997931</v>
      </c>
      <c r="S796" s="13">
        <f>R796*Index!$D$19</f>
        <v>987.02233559959325</v>
      </c>
      <c r="U796" s="8">
        <v>22.512536097028299</v>
      </c>
      <c r="V796" s="6">
        <f t="shared" si="76"/>
        <v>22.861480406532241</v>
      </c>
      <c r="W796" s="6">
        <f>V796*Index!$H$23</f>
        <v>24.619313923415756</v>
      </c>
      <c r="Y796" s="8">
        <v>1011.64</v>
      </c>
      <c r="Z796" s="9">
        <f t="shared" si="77"/>
        <v>1011.64</v>
      </c>
      <c r="AA796" s="27"/>
      <c r="AB796" s="42"/>
    </row>
    <row r="797" spans="1:28" x14ac:dyDescent="0.25">
      <c r="A797" s="2" t="s">
        <v>1031</v>
      </c>
      <c r="B797" s="2" t="s">
        <v>0</v>
      </c>
      <c r="C797" s="2">
        <v>90</v>
      </c>
      <c r="D797" s="2" t="s">
        <v>1550</v>
      </c>
      <c r="E797" s="2" t="s">
        <v>53</v>
      </c>
      <c r="F797" s="2" t="s">
        <v>218</v>
      </c>
      <c r="G797" s="38" t="s">
        <v>1552</v>
      </c>
      <c r="H797" s="29">
        <v>92.292400858208197</v>
      </c>
      <c r="I797" s="29">
        <v>125.84824160764001</v>
      </c>
      <c r="J797" s="29">
        <f t="shared" si="72"/>
        <v>118.87505292597433</v>
      </c>
      <c r="K797" s="8">
        <v>3.3754040476989502</v>
      </c>
      <c r="L797" s="32">
        <v>0</v>
      </c>
      <c r="M797" s="28">
        <v>0.96803351909648205</v>
      </c>
      <c r="N797" s="28">
        <v>1</v>
      </c>
      <c r="O797" s="8">
        <v>712.77547824541102</v>
      </c>
      <c r="P797" s="9">
        <f t="shared" si="73"/>
        <v>712.78</v>
      </c>
      <c r="Q797" s="6">
        <f t="shared" si="74"/>
        <v>715.69785770621718</v>
      </c>
      <c r="R797" s="6">
        <f t="shared" si="75"/>
        <v>726.7911745006636</v>
      </c>
      <c r="S797" s="13">
        <f>R797*Index!$D$19</f>
        <v>893.02178836516873</v>
      </c>
      <c r="U797" s="8">
        <v>21.392290203560201</v>
      </c>
      <c r="V797" s="6">
        <f t="shared" si="76"/>
        <v>21.723870701715384</v>
      </c>
      <c r="W797" s="6">
        <f>V797*Index!$H$23</f>
        <v>23.394232697389466</v>
      </c>
      <c r="Y797" s="8">
        <v>916.42</v>
      </c>
      <c r="Z797" s="9">
        <f t="shared" si="77"/>
        <v>916.42</v>
      </c>
      <c r="AA797" s="27"/>
      <c r="AB797" s="42"/>
    </row>
    <row r="798" spans="1:28" x14ac:dyDescent="0.25">
      <c r="A798" s="2" t="s">
        <v>1032</v>
      </c>
      <c r="B798" s="2" t="s">
        <v>0</v>
      </c>
      <c r="C798" s="2">
        <v>90</v>
      </c>
      <c r="D798" s="2" t="s">
        <v>225</v>
      </c>
      <c r="E798" s="2" t="s">
        <v>53</v>
      </c>
      <c r="F798" s="2" t="s">
        <v>40</v>
      </c>
      <c r="G798" s="38" t="s">
        <v>1552</v>
      </c>
      <c r="H798" s="29">
        <v>92.292400858208197</v>
      </c>
      <c r="I798" s="29">
        <v>91.188182427219303</v>
      </c>
      <c r="J798" s="29">
        <f t="shared" si="72"/>
        <v>98.156842241058825</v>
      </c>
      <c r="K798" s="8">
        <v>3.1826243230587798</v>
      </c>
      <c r="L798" s="32">
        <v>1</v>
      </c>
      <c r="M798" s="28">
        <v>1.0379803665818901</v>
      </c>
      <c r="N798" s="28">
        <v>1</v>
      </c>
      <c r="O798" s="8">
        <v>606.12839339586105</v>
      </c>
      <c r="P798" s="9">
        <f t="shared" si="73"/>
        <v>606.13</v>
      </c>
      <c r="Q798" s="6">
        <f t="shared" si="74"/>
        <v>608.61351980878408</v>
      </c>
      <c r="R798" s="6">
        <f t="shared" si="75"/>
        <v>618.04702936582032</v>
      </c>
      <c r="S798" s="13">
        <f>R798*Index!$D$19</f>
        <v>759.4058414884355</v>
      </c>
      <c r="U798" s="8">
        <v>17.110828668048701</v>
      </c>
      <c r="V798" s="6">
        <f t="shared" si="76"/>
        <v>17.376046512403455</v>
      </c>
      <c r="W798" s="6">
        <f>V798*Index!$H$23</f>
        <v>18.712101588771226</v>
      </c>
      <c r="Y798" s="8">
        <v>778.12</v>
      </c>
      <c r="Z798" s="9">
        <f t="shared" si="77"/>
        <v>778.12</v>
      </c>
      <c r="AA798" s="27"/>
      <c r="AB798" s="42"/>
    </row>
    <row r="799" spans="1:28" x14ac:dyDescent="0.25">
      <c r="A799" s="2" t="s">
        <v>1033</v>
      </c>
      <c r="B799" s="2" t="s">
        <v>0</v>
      </c>
      <c r="C799" s="2">
        <v>90</v>
      </c>
      <c r="D799" s="2" t="s">
        <v>60</v>
      </c>
      <c r="E799" s="2" t="s">
        <v>54</v>
      </c>
      <c r="F799" s="2" t="s">
        <v>40</v>
      </c>
      <c r="G799" s="38" t="s">
        <v>1552</v>
      </c>
      <c r="H799" s="29">
        <v>92.292400858208197</v>
      </c>
      <c r="I799" s="29">
        <v>42.093919888626502</v>
      </c>
      <c r="J799" s="29">
        <f t="shared" si="72"/>
        <v>42.349021808157971</v>
      </c>
      <c r="K799" s="8">
        <v>1.9417377698701199</v>
      </c>
      <c r="L799" s="32">
        <v>0</v>
      </c>
      <c r="M799" s="28">
        <v>1.0018982729649399</v>
      </c>
      <c r="N799" s="28">
        <v>1</v>
      </c>
      <c r="O799" s="8">
        <v>261.43833578032798</v>
      </c>
      <c r="P799" s="9">
        <f t="shared" si="73"/>
        <v>261.44</v>
      </c>
      <c r="Q799" s="6">
        <f t="shared" si="74"/>
        <v>262.51023295702731</v>
      </c>
      <c r="R799" s="6">
        <f t="shared" si="75"/>
        <v>266.57914156786126</v>
      </c>
      <c r="S799" s="13">
        <f>R799*Index!$D$19</f>
        <v>327.55073272228566</v>
      </c>
      <c r="U799" s="8">
        <v>13.939439567983699</v>
      </c>
      <c r="V799" s="6">
        <f t="shared" si="76"/>
        <v>14.155500881287448</v>
      </c>
      <c r="W799" s="6">
        <f>V799*Index!$H$23</f>
        <v>15.243926191237689</v>
      </c>
      <c r="Y799" s="8">
        <v>342.79</v>
      </c>
      <c r="Z799" s="9">
        <f t="shared" si="77"/>
        <v>342.79</v>
      </c>
      <c r="AA799" s="27"/>
      <c r="AB799" s="42"/>
    </row>
    <row r="800" spans="1:28" x14ac:dyDescent="0.25">
      <c r="A800" s="2" t="s">
        <v>1034</v>
      </c>
      <c r="B800" s="2" t="s">
        <v>0</v>
      </c>
      <c r="C800" s="2">
        <v>90</v>
      </c>
      <c r="D800" s="2" t="s">
        <v>61</v>
      </c>
      <c r="E800" s="2" t="s">
        <v>54</v>
      </c>
      <c r="F800" s="2" t="s">
        <v>40</v>
      </c>
      <c r="G800" s="38" t="s">
        <v>1552</v>
      </c>
      <c r="H800" s="29">
        <v>92.292400858208197</v>
      </c>
      <c r="I800" s="29">
        <v>64.261134953927197</v>
      </c>
      <c r="J800" s="29">
        <f t="shared" si="72"/>
        <v>67.30421943291708</v>
      </c>
      <c r="K800" s="8">
        <v>2.2170990302426499</v>
      </c>
      <c r="L800" s="32">
        <v>0</v>
      </c>
      <c r="M800" s="28">
        <v>1.01943797987828</v>
      </c>
      <c r="N800" s="28">
        <v>1</v>
      </c>
      <c r="O800" s="8">
        <v>353.84151207745799</v>
      </c>
      <c r="P800" s="9">
        <f t="shared" si="73"/>
        <v>353.84</v>
      </c>
      <c r="Q800" s="6">
        <f t="shared" si="74"/>
        <v>355.29226227697558</v>
      </c>
      <c r="R800" s="6">
        <f t="shared" si="75"/>
        <v>360.7992923422687</v>
      </c>
      <c r="S800" s="13">
        <f>R800*Index!$D$19</f>
        <v>443.32077850249942</v>
      </c>
      <c r="U800" s="8">
        <v>14.807376300987601</v>
      </c>
      <c r="V800" s="6">
        <f t="shared" si="76"/>
        <v>15.036890633652909</v>
      </c>
      <c r="W800" s="6">
        <f>V800*Index!$H$23</f>
        <v>16.193086552531124</v>
      </c>
      <c r="Y800" s="8">
        <v>459.51</v>
      </c>
      <c r="Z800" s="9">
        <f t="shared" si="77"/>
        <v>459.51</v>
      </c>
      <c r="AA800" s="27"/>
      <c r="AB800" s="42"/>
    </row>
    <row r="801" spans="1:28" x14ac:dyDescent="0.25">
      <c r="A801" s="2" t="s">
        <v>1035</v>
      </c>
      <c r="B801" s="2" t="s">
        <v>0</v>
      </c>
      <c r="C801" s="2">
        <v>90</v>
      </c>
      <c r="D801" s="2" t="s">
        <v>62</v>
      </c>
      <c r="E801" s="2" t="s">
        <v>54</v>
      </c>
      <c r="F801" s="2" t="s">
        <v>40</v>
      </c>
      <c r="G801" s="38" t="s">
        <v>1552</v>
      </c>
      <c r="H801" s="29">
        <v>92.292400858208197</v>
      </c>
      <c r="I801" s="29">
        <v>85.722003869244801</v>
      </c>
      <c r="J801" s="29">
        <f t="shared" si="72"/>
        <v>91.093045548500811</v>
      </c>
      <c r="K801" s="8">
        <v>2.2542409340814902</v>
      </c>
      <c r="L801" s="32">
        <v>0</v>
      </c>
      <c r="M801" s="28">
        <v>1.0301719497783299</v>
      </c>
      <c r="N801" s="28">
        <v>1</v>
      </c>
      <c r="O801" s="8">
        <v>413.39498000481302</v>
      </c>
      <c r="P801" s="9">
        <f t="shared" si="73"/>
        <v>413.39</v>
      </c>
      <c r="Q801" s="6">
        <f t="shared" si="74"/>
        <v>415.08989942283273</v>
      </c>
      <c r="R801" s="6">
        <f t="shared" si="75"/>
        <v>421.52379286388668</v>
      </c>
      <c r="S801" s="13">
        <f>R801*Index!$D$19</f>
        <v>517.93409792076841</v>
      </c>
      <c r="U801" s="8">
        <v>15.861111148720299</v>
      </c>
      <c r="V801" s="6">
        <f t="shared" si="76"/>
        <v>16.106958371525465</v>
      </c>
      <c r="W801" s="6">
        <f>V801*Index!$H$23</f>
        <v>17.345432467561039</v>
      </c>
      <c r="Y801" s="8">
        <v>535.28</v>
      </c>
      <c r="Z801" s="9">
        <f t="shared" si="77"/>
        <v>535.28</v>
      </c>
      <c r="AA801" s="27"/>
      <c r="AB801" s="42"/>
    </row>
    <row r="802" spans="1:28" x14ac:dyDescent="0.25">
      <c r="A802" s="2" t="s">
        <v>1036</v>
      </c>
      <c r="B802" s="2" t="s">
        <v>0</v>
      </c>
      <c r="C802" s="2">
        <v>90</v>
      </c>
      <c r="D802" s="2" t="s">
        <v>63</v>
      </c>
      <c r="E802" s="2" t="s">
        <v>54</v>
      </c>
      <c r="F802" s="2" t="s">
        <v>40</v>
      </c>
      <c r="G802" s="38" t="s">
        <v>1552</v>
      </c>
      <c r="H802" s="29">
        <v>92.292400858208197</v>
      </c>
      <c r="I802" s="29">
        <v>111.172637398764</v>
      </c>
      <c r="J802" s="29">
        <f t="shared" si="72"/>
        <v>121.40699372187925</v>
      </c>
      <c r="K802" s="8">
        <v>2.2751603988423401</v>
      </c>
      <c r="L802" s="32">
        <v>0</v>
      </c>
      <c r="M802" s="28">
        <v>1.05030031896777</v>
      </c>
      <c r="N802" s="28">
        <v>1</v>
      </c>
      <c r="O802" s="8">
        <v>486.20039980519601</v>
      </c>
      <c r="P802" s="9">
        <f t="shared" si="73"/>
        <v>486.2</v>
      </c>
      <c r="Q802" s="6">
        <f t="shared" si="74"/>
        <v>488.19382144439732</v>
      </c>
      <c r="R802" s="6">
        <f t="shared" si="75"/>
        <v>495.76082567678549</v>
      </c>
      <c r="S802" s="13">
        <f>R802*Index!$D$19</f>
        <v>609.15051624209207</v>
      </c>
      <c r="U802" s="8">
        <v>15.3683945941802</v>
      </c>
      <c r="V802" s="6">
        <f t="shared" si="76"/>
        <v>15.606604710389995</v>
      </c>
      <c r="W802" s="6">
        <f>V802*Index!$H$23</f>
        <v>16.806606300699823</v>
      </c>
      <c r="Y802" s="8">
        <v>625.96</v>
      </c>
      <c r="Z802" s="9">
        <f t="shared" si="77"/>
        <v>625.96</v>
      </c>
      <c r="AA802" s="27"/>
      <c r="AB802" s="42"/>
    </row>
    <row r="803" spans="1:28" x14ac:dyDescent="0.25">
      <c r="A803" s="2" t="s">
        <v>1037</v>
      </c>
      <c r="B803" s="2" t="s">
        <v>0</v>
      </c>
      <c r="C803" s="2">
        <v>90</v>
      </c>
      <c r="D803" s="2" t="s">
        <v>1558</v>
      </c>
      <c r="E803" s="2" t="s">
        <v>54</v>
      </c>
      <c r="F803" s="2" t="s">
        <v>40</v>
      </c>
      <c r="G803" s="38" t="s">
        <v>1552</v>
      </c>
      <c r="H803" s="29">
        <v>92.292400858208197</v>
      </c>
      <c r="I803" s="29">
        <v>136.821203540293</v>
      </c>
      <c r="J803" s="29">
        <f t="shared" si="72"/>
        <v>141.43678292835543</v>
      </c>
      <c r="K803" s="8">
        <v>2.3672502475289998</v>
      </c>
      <c r="L803" s="32">
        <v>0</v>
      </c>
      <c r="M803" s="28">
        <v>1.0201453746065401</v>
      </c>
      <c r="N803" s="28">
        <v>1</v>
      </c>
      <c r="O803" s="8">
        <v>553.29546817349296</v>
      </c>
      <c r="P803" s="9">
        <f t="shared" si="73"/>
        <v>553.29999999999995</v>
      </c>
      <c r="Q803" s="6">
        <f t="shared" si="74"/>
        <v>555.56397959300432</v>
      </c>
      <c r="R803" s="6">
        <f t="shared" si="75"/>
        <v>564.17522127669588</v>
      </c>
      <c r="S803" s="13">
        <f>R803*Index!$D$19</f>
        <v>693.21255228776818</v>
      </c>
      <c r="U803" s="8">
        <v>18.153601695568501</v>
      </c>
      <c r="V803" s="6">
        <f t="shared" si="76"/>
        <v>18.434982521849815</v>
      </c>
      <c r="W803" s="6">
        <f>V803*Index!$H$23</f>
        <v>19.852459849818921</v>
      </c>
      <c r="Y803" s="8">
        <v>713.07</v>
      </c>
      <c r="Z803" s="9">
        <f t="shared" si="77"/>
        <v>713.07</v>
      </c>
      <c r="AA803" s="27"/>
      <c r="AB803" s="42"/>
    </row>
    <row r="804" spans="1:28" x14ac:dyDescent="0.25">
      <c r="A804" s="2" t="s">
        <v>1038</v>
      </c>
      <c r="B804" s="2" t="s">
        <v>0</v>
      </c>
      <c r="C804" s="2">
        <v>90</v>
      </c>
      <c r="D804" s="2" t="s">
        <v>1559</v>
      </c>
      <c r="E804" s="2" t="s">
        <v>54</v>
      </c>
      <c r="F804" s="2" t="s">
        <v>218</v>
      </c>
      <c r="G804" s="38" t="s">
        <v>1552</v>
      </c>
      <c r="H804" s="29">
        <v>92.292400858208197</v>
      </c>
      <c r="I804" s="29">
        <v>167.80430071593</v>
      </c>
      <c r="J804" s="29">
        <f t="shared" si="72"/>
        <v>168.45214244118583</v>
      </c>
      <c r="K804" s="8">
        <v>2.3048062817858401</v>
      </c>
      <c r="L804" s="32">
        <v>0</v>
      </c>
      <c r="M804" s="28">
        <v>1.0024907725524199</v>
      </c>
      <c r="N804" s="28">
        <v>1</v>
      </c>
      <c r="O804" s="8">
        <v>600.96566133782198</v>
      </c>
      <c r="P804" s="9">
        <f t="shared" si="73"/>
        <v>600.97</v>
      </c>
      <c r="Q804" s="6">
        <f t="shared" si="74"/>
        <v>603.42962054930706</v>
      </c>
      <c r="R804" s="6">
        <f t="shared" si="75"/>
        <v>612.78277966782139</v>
      </c>
      <c r="S804" s="13">
        <f>R804*Index!$D$19</f>
        <v>752.93756030307622</v>
      </c>
      <c r="U804" s="8">
        <v>21.128461944352399</v>
      </c>
      <c r="V804" s="6">
        <f t="shared" si="76"/>
        <v>21.455953104489861</v>
      </c>
      <c r="W804" s="6">
        <f>V804*Index!$H$23</f>
        <v>23.105714748664774</v>
      </c>
      <c r="Y804" s="8">
        <v>776.04</v>
      </c>
      <c r="Z804" s="9">
        <f t="shared" si="77"/>
        <v>776.04</v>
      </c>
      <c r="AA804" s="27"/>
      <c r="AB804" s="42"/>
    </row>
    <row r="805" spans="1:28" x14ac:dyDescent="0.25">
      <c r="A805" s="2" t="s">
        <v>1039</v>
      </c>
      <c r="B805" s="2" t="s">
        <v>0</v>
      </c>
      <c r="C805" s="2">
        <v>90</v>
      </c>
      <c r="D805" s="2" t="s">
        <v>1550</v>
      </c>
      <c r="E805" s="2" t="s">
        <v>54</v>
      </c>
      <c r="F805" s="2" t="s">
        <v>218</v>
      </c>
      <c r="G805" s="38" t="s">
        <v>1552</v>
      </c>
      <c r="H805" s="29">
        <v>92.292400858208197</v>
      </c>
      <c r="I805" s="29">
        <v>138.25014649993599</v>
      </c>
      <c r="J805" s="29">
        <f t="shared" si="72"/>
        <v>130.88051256236349</v>
      </c>
      <c r="K805" s="8">
        <v>2.4778724865508002</v>
      </c>
      <c r="L805" s="32">
        <v>0</v>
      </c>
      <c r="M805" s="28">
        <v>0.96803351909648205</v>
      </c>
      <c r="N805" s="28">
        <v>1</v>
      </c>
      <c r="O805" s="8">
        <v>552.994021908219</v>
      </c>
      <c r="P805" s="9">
        <f t="shared" si="73"/>
        <v>552.99</v>
      </c>
      <c r="Q805" s="6">
        <f t="shared" si="74"/>
        <v>555.26129739804264</v>
      </c>
      <c r="R805" s="6">
        <f t="shared" si="75"/>
        <v>563.86784750771233</v>
      </c>
      <c r="S805" s="13">
        <f>R805*Index!$D$19</f>
        <v>692.83487644014554</v>
      </c>
      <c r="U805" s="8">
        <v>19.104702813644</v>
      </c>
      <c r="V805" s="6">
        <f t="shared" si="76"/>
        <v>19.400825707255482</v>
      </c>
      <c r="W805" s="6">
        <f>V805*Index!$H$23</f>
        <v>20.892567321402421</v>
      </c>
      <c r="Y805" s="8">
        <v>713.73</v>
      </c>
      <c r="Z805" s="9">
        <f t="shared" si="77"/>
        <v>713.73</v>
      </c>
      <c r="AA805" s="27"/>
      <c r="AB805" s="42"/>
    </row>
    <row r="806" spans="1:28" x14ac:dyDescent="0.25">
      <c r="A806" s="2" t="s">
        <v>1040</v>
      </c>
      <c r="B806" s="2" t="s">
        <v>0</v>
      </c>
      <c r="C806" s="2">
        <v>90</v>
      </c>
      <c r="D806" s="2" t="s">
        <v>225</v>
      </c>
      <c r="E806" s="2" t="s">
        <v>54</v>
      </c>
      <c r="F806" s="2" t="s">
        <v>40</v>
      </c>
      <c r="G806" s="38" t="s">
        <v>1552</v>
      </c>
      <c r="H806" s="29">
        <v>92.292400858208197</v>
      </c>
      <c r="I806" s="29">
        <v>100.515133887838</v>
      </c>
      <c r="J806" s="29">
        <f t="shared" si="72"/>
        <v>107.83803473724336</v>
      </c>
      <c r="K806" s="8">
        <v>2.58130654111608</v>
      </c>
      <c r="L806" s="32">
        <v>1</v>
      </c>
      <c r="M806" s="28">
        <v>1.0379803665818901</v>
      </c>
      <c r="N806" s="28">
        <v>1</v>
      </c>
      <c r="O806" s="8">
        <v>516.59800247894896</v>
      </c>
      <c r="P806" s="9">
        <f t="shared" si="73"/>
        <v>516.6</v>
      </c>
      <c r="Q806" s="6">
        <f t="shared" si="74"/>
        <v>518.71605428911266</v>
      </c>
      <c r="R806" s="6">
        <f t="shared" si="75"/>
        <v>526.75615313059393</v>
      </c>
      <c r="S806" s="13">
        <f>R806*Index!$D$19</f>
        <v>647.23504963338007</v>
      </c>
      <c r="U806" s="8">
        <v>21.7300548137414</v>
      </c>
      <c r="V806" s="6">
        <f t="shared" si="76"/>
        <v>22.066870663354393</v>
      </c>
      <c r="W806" s="6">
        <f>V806*Index!$H$23</f>
        <v>23.763606140453874</v>
      </c>
      <c r="Y806" s="8">
        <v>671</v>
      </c>
      <c r="Z806" s="9">
        <f t="shared" si="77"/>
        <v>671</v>
      </c>
      <c r="AA806" s="27"/>
      <c r="AB806" s="42"/>
    </row>
    <row r="807" spans="1:28" x14ac:dyDescent="0.25">
      <c r="A807" s="2" t="s">
        <v>1041</v>
      </c>
      <c r="B807" s="2" t="s">
        <v>0</v>
      </c>
      <c r="C807" s="2">
        <v>90</v>
      </c>
      <c r="D807" s="2" t="s">
        <v>60</v>
      </c>
      <c r="E807" s="2" t="s">
        <v>55</v>
      </c>
      <c r="F807" s="2" t="s">
        <v>40</v>
      </c>
      <c r="G807" s="38" t="s">
        <v>1552</v>
      </c>
      <c r="H807" s="29">
        <v>92.292400858208197</v>
      </c>
      <c r="I807" s="29">
        <v>35.096215582558401</v>
      </c>
      <c r="J807" s="29">
        <f t="shared" si="72"/>
        <v>35.338033949189011</v>
      </c>
      <c r="K807" s="8">
        <v>1.3576610205459601</v>
      </c>
      <c r="L807" s="32">
        <v>1</v>
      </c>
      <c r="M807" s="28">
        <v>1.0018982729649399</v>
      </c>
      <c r="N807" s="28">
        <v>1</v>
      </c>
      <c r="O807" s="8">
        <v>173.27886637333401</v>
      </c>
      <c r="P807" s="9">
        <f t="shared" si="73"/>
        <v>173.28</v>
      </c>
      <c r="Q807" s="6">
        <f t="shared" si="74"/>
        <v>173.98930972546469</v>
      </c>
      <c r="R807" s="6">
        <f t="shared" si="75"/>
        <v>176.6861440262094</v>
      </c>
      <c r="S807" s="13">
        <f>R807*Index!$D$19</f>
        <v>217.09754032997992</v>
      </c>
      <c r="U807" s="8">
        <v>12.8700484866186</v>
      </c>
      <c r="V807" s="6">
        <f t="shared" si="76"/>
        <v>13.069534238161189</v>
      </c>
      <c r="W807" s="6">
        <f>V807*Index!$H$23</f>
        <v>14.074458894192301</v>
      </c>
      <c r="Y807" s="8">
        <v>231.17</v>
      </c>
      <c r="Z807" s="9">
        <f t="shared" si="77"/>
        <v>231.17</v>
      </c>
      <c r="AA807" s="27"/>
      <c r="AB807" s="42"/>
    </row>
    <row r="808" spans="1:28" x14ac:dyDescent="0.25">
      <c r="A808" s="2" t="s">
        <v>1042</v>
      </c>
      <c r="B808" s="2" t="s">
        <v>0</v>
      </c>
      <c r="C808" s="2">
        <v>90</v>
      </c>
      <c r="D808" s="2" t="s">
        <v>61</v>
      </c>
      <c r="E808" s="2" t="s">
        <v>55</v>
      </c>
      <c r="F808" s="2" t="s">
        <v>40</v>
      </c>
      <c r="G808" s="38" t="s">
        <v>1552</v>
      </c>
      <c r="H808" s="29">
        <v>92.292400858208197</v>
      </c>
      <c r="I808" s="29">
        <v>53.653139918628803</v>
      </c>
      <c r="J808" s="29">
        <f t="shared" si="72"/>
        <v>56.490026403573637</v>
      </c>
      <c r="K808" s="8">
        <v>1.68094073480696</v>
      </c>
      <c r="L808" s="32">
        <v>0</v>
      </c>
      <c r="M808" s="28">
        <v>1.01943797987828</v>
      </c>
      <c r="N808" s="28">
        <v>1</v>
      </c>
      <c r="O808" s="8">
        <v>250.09444260778201</v>
      </c>
      <c r="P808" s="9">
        <f t="shared" si="73"/>
        <v>250.09</v>
      </c>
      <c r="Q808" s="6">
        <f t="shared" si="74"/>
        <v>251.11982982247392</v>
      </c>
      <c r="R808" s="6">
        <f t="shared" si="75"/>
        <v>255.01218718472228</v>
      </c>
      <c r="S808" s="13">
        <f>R808*Index!$D$19</f>
        <v>313.33820145941507</v>
      </c>
      <c r="U808" s="8">
        <v>14.439040538689699</v>
      </c>
      <c r="V808" s="6">
        <f t="shared" si="76"/>
        <v>14.66284566703939</v>
      </c>
      <c r="W808" s="6">
        <f>V808*Index!$H$23</f>
        <v>15.790281034656589</v>
      </c>
      <c r="Y808" s="8">
        <v>329.13</v>
      </c>
      <c r="Z808" s="9">
        <f t="shared" si="77"/>
        <v>329.13</v>
      </c>
      <c r="AA808" s="27"/>
      <c r="AB808" s="42"/>
    </row>
    <row r="809" spans="1:28" x14ac:dyDescent="0.25">
      <c r="A809" s="2" t="s">
        <v>1043</v>
      </c>
      <c r="B809" s="2" t="s">
        <v>0</v>
      </c>
      <c r="C809" s="2">
        <v>90</v>
      </c>
      <c r="D809" s="2" t="s">
        <v>62</v>
      </c>
      <c r="E809" s="2" t="s">
        <v>55</v>
      </c>
      <c r="F809" s="2" t="s">
        <v>40</v>
      </c>
      <c r="G809" s="38" t="s">
        <v>1552</v>
      </c>
      <c r="H809" s="29">
        <v>92.292400858208197</v>
      </c>
      <c r="I809" s="29">
        <v>71.685259821924205</v>
      </c>
      <c r="J809" s="29">
        <f t="shared" si="72"/>
        <v>76.632785564733183</v>
      </c>
      <c r="K809" s="8">
        <v>1.72495538430699</v>
      </c>
      <c r="L809" s="32">
        <v>0</v>
      </c>
      <c r="M809" s="28">
        <v>1.0301719497783299</v>
      </c>
      <c r="N809" s="28">
        <v>1</v>
      </c>
      <c r="O809" s="8">
        <v>291.38840986531602</v>
      </c>
      <c r="P809" s="9">
        <f t="shared" si="73"/>
        <v>291.39</v>
      </c>
      <c r="Q809" s="6">
        <f t="shared" si="74"/>
        <v>292.58310234576379</v>
      </c>
      <c r="R809" s="6">
        <f t="shared" si="75"/>
        <v>297.11814043212314</v>
      </c>
      <c r="S809" s="13">
        <f>R809*Index!$D$19</f>
        <v>365.07456671680552</v>
      </c>
      <c r="U809" s="8">
        <v>16.416020043671502</v>
      </c>
      <c r="V809" s="6">
        <f t="shared" si="76"/>
        <v>16.670468354348412</v>
      </c>
      <c r="W809" s="6">
        <f>V809*Index!$H$23</f>
        <v>17.95227108515698</v>
      </c>
      <c r="Y809" s="8">
        <v>383.03</v>
      </c>
      <c r="Z809" s="9">
        <f t="shared" si="77"/>
        <v>383.03</v>
      </c>
      <c r="AA809" s="27"/>
      <c r="AB809" s="42"/>
    </row>
    <row r="810" spans="1:28" x14ac:dyDescent="0.25">
      <c r="A810" s="2" t="s">
        <v>1044</v>
      </c>
      <c r="B810" s="2" t="s">
        <v>0</v>
      </c>
      <c r="C810" s="2">
        <v>90</v>
      </c>
      <c r="D810" s="2" t="s">
        <v>63</v>
      </c>
      <c r="E810" s="2" t="s">
        <v>55</v>
      </c>
      <c r="F810" s="2" t="s">
        <v>40</v>
      </c>
      <c r="G810" s="38" t="s">
        <v>1552</v>
      </c>
      <c r="H810" s="29">
        <v>92.292400858208197</v>
      </c>
      <c r="I810" s="29">
        <v>93.082753282851101</v>
      </c>
      <c r="J810" s="29">
        <f t="shared" si="72"/>
        <v>102.40718266484589</v>
      </c>
      <c r="K810" s="8">
        <v>1.7125059286733599</v>
      </c>
      <c r="L810" s="32">
        <v>0</v>
      </c>
      <c r="M810" s="28">
        <v>1.05030031896777</v>
      </c>
      <c r="N810" s="28">
        <v>1</v>
      </c>
      <c r="O810" s="8">
        <v>333.42419109346298</v>
      </c>
      <c r="P810" s="9">
        <f t="shared" si="73"/>
        <v>333.42</v>
      </c>
      <c r="Q810" s="6">
        <f t="shared" si="74"/>
        <v>334.79123027694618</v>
      </c>
      <c r="R810" s="6">
        <f t="shared" si="75"/>
        <v>339.98049434623886</v>
      </c>
      <c r="S810" s="13">
        <f>R810*Index!$D$19</f>
        <v>417.74033549450473</v>
      </c>
      <c r="U810" s="8">
        <v>14.7458039260595</v>
      </c>
      <c r="V810" s="6">
        <f t="shared" si="76"/>
        <v>14.974363886913423</v>
      </c>
      <c r="W810" s="6">
        <f>V810*Index!$H$23</f>
        <v>16.125752085155625</v>
      </c>
      <c r="Y810" s="8">
        <v>433.87</v>
      </c>
      <c r="Z810" s="9">
        <f t="shared" si="77"/>
        <v>433.87</v>
      </c>
      <c r="AA810" s="27"/>
      <c r="AB810" s="42"/>
    </row>
    <row r="811" spans="1:28" x14ac:dyDescent="0.25">
      <c r="A811" s="2" t="s">
        <v>1045</v>
      </c>
      <c r="B811" s="2" t="s">
        <v>0</v>
      </c>
      <c r="C811" s="2">
        <v>90</v>
      </c>
      <c r="D811" s="2" t="s">
        <v>1558</v>
      </c>
      <c r="E811" s="2" t="s">
        <v>55</v>
      </c>
      <c r="F811" s="2" t="s">
        <v>40</v>
      </c>
      <c r="G811" s="38" t="s">
        <v>1552</v>
      </c>
      <c r="H811" s="29">
        <v>92.292400858208197</v>
      </c>
      <c r="I811" s="29">
        <v>114.728903096894</v>
      </c>
      <c r="J811" s="29">
        <f t="shared" si="72"/>
        <v>118.89942481660395</v>
      </c>
      <c r="K811" s="8">
        <v>1.71032257984653</v>
      </c>
      <c r="L811" s="32">
        <v>0</v>
      </c>
      <c r="M811" s="28">
        <v>1.0201453746065401</v>
      </c>
      <c r="N811" s="28">
        <v>1</v>
      </c>
      <c r="O811" s="8">
        <v>361.20614813064299</v>
      </c>
      <c r="P811" s="9">
        <f t="shared" si="73"/>
        <v>361.21</v>
      </c>
      <c r="Q811" s="6">
        <f t="shared" si="74"/>
        <v>362.68709333797864</v>
      </c>
      <c r="R811" s="6">
        <f t="shared" si="75"/>
        <v>368.30874328471731</v>
      </c>
      <c r="S811" s="13">
        <f>R811*Index!$D$19</f>
        <v>452.54778007536987</v>
      </c>
      <c r="U811" s="8">
        <v>16.582983728773701</v>
      </c>
      <c r="V811" s="6">
        <f t="shared" si="76"/>
        <v>16.840019976569696</v>
      </c>
      <c r="W811" s="6">
        <f>V811*Index!$H$23</f>
        <v>18.134859637580622</v>
      </c>
      <c r="Y811" s="8">
        <v>470.68</v>
      </c>
      <c r="Z811" s="9">
        <f t="shared" si="77"/>
        <v>470.68</v>
      </c>
      <c r="AA811" s="27"/>
      <c r="AB811" s="42"/>
    </row>
    <row r="812" spans="1:28" x14ac:dyDescent="0.25">
      <c r="A812" s="2" t="s">
        <v>1046</v>
      </c>
      <c r="B812" s="2" t="s">
        <v>0</v>
      </c>
      <c r="C812" s="2">
        <v>90</v>
      </c>
      <c r="D812" s="2" t="s">
        <v>1559</v>
      </c>
      <c r="E812" s="2" t="s">
        <v>55</v>
      </c>
      <c r="F812" s="2" t="s">
        <v>218</v>
      </c>
      <c r="G812" s="38" t="s">
        <v>1552</v>
      </c>
      <c r="H812" s="29">
        <v>92.292400858208197</v>
      </c>
      <c r="I812" s="29">
        <v>140.09904818747</v>
      </c>
      <c r="J812" s="29">
        <f t="shared" si="72"/>
        <v>140.67788243017006</v>
      </c>
      <c r="K812" s="8">
        <v>1.5596666135627999</v>
      </c>
      <c r="L812" s="32">
        <v>0</v>
      </c>
      <c r="M812" s="28">
        <v>1.0024907725524199</v>
      </c>
      <c r="N812" s="28">
        <v>1</v>
      </c>
      <c r="O812" s="8">
        <v>363.35597279715103</v>
      </c>
      <c r="P812" s="9">
        <f t="shared" si="73"/>
        <v>363.36</v>
      </c>
      <c r="Q812" s="6">
        <f t="shared" si="74"/>
        <v>364.84573228561936</v>
      </c>
      <c r="R812" s="6">
        <f t="shared" si="75"/>
        <v>370.50084113604646</v>
      </c>
      <c r="S812" s="13">
        <f>R812*Index!$D$19</f>
        <v>455.24125133939606</v>
      </c>
      <c r="U812" s="8">
        <v>21.691826752192199</v>
      </c>
      <c r="V812" s="6">
        <f t="shared" si="76"/>
        <v>22.028050066851179</v>
      </c>
      <c r="W812" s="6">
        <f>V812*Index!$H$23</f>
        <v>23.721800604022654</v>
      </c>
      <c r="Y812" s="8">
        <v>478.96</v>
      </c>
      <c r="Z812" s="9">
        <f t="shared" si="77"/>
        <v>478.96</v>
      </c>
      <c r="AA812" s="27"/>
      <c r="AB812" s="42"/>
    </row>
    <row r="813" spans="1:28" x14ac:dyDescent="0.25">
      <c r="A813" s="2" t="s">
        <v>1047</v>
      </c>
      <c r="B813" s="2" t="s">
        <v>0</v>
      </c>
      <c r="C813" s="2">
        <v>90</v>
      </c>
      <c r="D813" s="2" t="s">
        <v>1550</v>
      </c>
      <c r="E813" s="2" t="s">
        <v>55</v>
      </c>
      <c r="F813" s="2" t="s">
        <v>218</v>
      </c>
      <c r="G813" s="38" t="s">
        <v>1552</v>
      </c>
      <c r="H813" s="29">
        <v>92.292400858208197</v>
      </c>
      <c r="I813" s="29">
        <v>115.487755308045</v>
      </c>
      <c r="J813" s="29">
        <f t="shared" si="72"/>
        <v>108.84575491382648</v>
      </c>
      <c r="K813" s="8">
        <v>1.6195317733252701</v>
      </c>
      <c r="L813" s="32">
        <v>0</v>
      </c>
      <c r="M813" s="28">
        <v>0.96803351909648205</v>
      </c>
      <c r="N813" s="28">
        <v>1</v>
      </c>
      <c r="O813" s="8">
        <v>325.74963410085701</v>
      </c>
      <c r="P813" s="9">
        <f t="shared" si="73"/>
        <v>325.75</v>
      </c>
      <c r="Q813" s="6">
        <f t="shared" si="74"/>
        <v>327.08520760067051</v>
      </c>
      <c r="R813" s="6">
        <f t="shared" si="75"/>
        <v>332.15502831848096</v>
      </c>
      <c r="S813" s="13">
        <f>R813*Index!$D$19</f>
        <v>408.12504032846135</v>
      </c>
      <c r="U813" s="8">
        <v>17.168838598715901</v>
      </c>
      <c r="V813" s="6">
        <f t="shared" si="76"/>
        <v>17.434955596995998</v>
      </c>
      <c r="W813" s="6">
        <f>V813*Index!$H$23</f>
        <v>18.775540229696265</v>
      </c>
      <c r="Y813" s="8">
        <v>426.9</v>
      </c>
      <c r="Z813" s="9">
        <f t="shared" si="77"/>
        <v>426.9</v>
      </c>
      <c r="AA813" s="27"/>
      <c r="AB813" s="42"/>
    </row>
    <row r="814" spans="1:28" x14ac:dyDescent="0.25">
      <c r="A814" s="2" t="s">
        <v>1048</v>
      </c>
      <c r="B814" s="2" t="s">
        <v>0</v>
      </c>
      <c r="C814" s="2">
        <v>90</v>
      </c>
      <c r="D814" s="2" t="s">
        <v>225</v>
      </c>
      <c r="E814" s="2" t="s">
        <v>55</v>
      </c>
      <c r="F814" s="2" t="s">
        <v>40</v>
      </c>
      <c r="G814" s="38" t="s">
        <v>1552</v>
      </c>
      <c r="H814" s="29">
        <v>92.292400858208197</v>
      </c>
      <c r="I814" s="29">
        <v>83.683136180809697</v>
      </c>
      <c r="J814" s="29">
        <f t="shared" si="72"/>
        <v>90.366751586996571</v>
      </c>
      <c r="K814" s="8">
        <v>1.9911383412028201</v>
      </c>
      <c r="L814" s="32">
        <v>1</v>
      </c>
      <c r="M814" s="28">
        <v>1.0379803665818901</v>
      </c>
      <c r="N814" s="28">
        <v>1</v>
      </c>
      <c r="O814" s="8">
        <v>363.69964180525699</v>
      </c>
      <c r="P814" s="9">
        <f t="shared" si="73"/>
        <v>363.7</v>
      </c>
      <c r="Q814" s="6">
        <f t="shared" si="74"/>
        <v>365.19081033665856</v>
      </c>
      <c r="R814" s="6">
        <f t="shared" si="75"/>
        <v>370.85126789687678</v>
      </c>
      <c r="S814" s="13">
        <f>R814*Index!$D$19</f>
        <v>455.67182719615812</v>
      </c>
      <c r="U814" s="8">
        <v>16.5358795813559</v>
      </c>
      <c r="V814" s="6">
        <f t="shared" si="76"/>
        <v>16.792185714866918</v>
      </c>
      <c r="W814" s="6">
        <f>V814*Index!$H$23</f>
        <v>18.083347369599103</v>
      </c>
      <c r="Y814" s="8">
        <v>473.76</v>
      </c>
      <c r="Z814" s="9">
        <f t="shared" si="77"/>
        <v>473.76</v>
      </c>
      <c r="AA814" s="27"/>
      <c r="AB814" s="42"/>
    </row>
    <row r="815" spans="1:28" x14ac:dyDescent="0.25">
      <c r="A815" s="2" t="s">
        <v>1049</v>
      </c>
      <c r="B815" s="2" t="s">
        <v>0</v>
      </c>
      <c r="C815" s="2">
        <v>90</v>
      </c>
      <c r="D815" s="2" t="s">
        <v>60</v>
      </c>
      <c r="E815" s="2" t="s">
        <v>56</v>
      </c>
      <c r="F815" s="2" t="s">
        <v>40</v>
      </c>
      <c r="G815" s="38" t="s">
        <v>1552</v>
      </c>
      <c r="H815" s="29">
        <v>92.292400858208197</v>
      </c>
      <c r="I815" s="29">
        <v>37.8438511359778</v>
      </c>
      <c r="J815" s="29">
        <f t="shared" si="72"/>
        <v>38.090885264896997</v>
      </c>
      <c r="K815" s="8">
        <v>1.38548412822206</v>
      </c>
      <c r="L815" s="32">
        <v>1</v>
      </c>
      <c r="M815" s="28">
        <v>1.0018982729649399</v>
      </c>
      <c r="N815" s="28">
        <v>1</v>
      </c>
      <c r="O815" s="8">
        <v>180.64397350899699</v>
      </c>
      <c r="P815" s="9">
        <f t="shared" si="73"/>
        <v>180.64</v>
      </c>
      <c r="Q815" s="6">
        <f t="shared" si="74"/>
        <v>181.38461380038387</v>
      </c>
      <c r="R815" s="6">
        <f t="shared" si="75"/>
        <v>184.19607531428983</v>
      </c>
      <c r="S815" s="13">
        <f>R815*Index!$D$19</f>
        <v>226.32513211243213</v>
      </c>
      <c r="U815" s="8">
        <v>12.921201341163</v>
      </c>
      <c r="V815" s="6">
        <f t="shared" si="76"/>
        <v>13.121479961951028</v>
      </c>
      <c r="W815" s="6">
        <f>V815*Index!$H$23</f>
        <v>14.130398757150417</v>
      </c>
      <c r="Y815" s="8">
        <v>240.46</v>
      </c>
      <c r="Z815" s="9">
        <f t="shared" si="77"/>
        <v>240.46</v>
      </c>
      <c r="AA815" s="27"/>
      <c r="AB815" s="42"/>
    </row>
    <row r="816" spans="1:28" x14ac:dyDescent="0.25">
      <c r="A816" s="2" t="s">
        <v>1050</v>
      </c>
      <c r="B816" s="2" t="s">
        <v>0</v>
      </c>
      <c r="C816" s="2">
        <v>90</v>
      </c>
      <c r="D816" s="2" t="s">
        <v>61</v>
      </c>
      <c r="E816" s="2" t="s">
        <v>56</v>
      </c>
      <c r="F816" s="2" t="s">
        <v>40</v>
      </c>
      <c r="G816" s="38" t="s">
        <v>1552</v>
      </c>
      <c r="H816" s="29">
        <v>92.292400858208197</v>
      </c>
      <c r="I816" s="29">
        <v>57.852260038503999</v>
      </c>
      <c r="J816" s="29">
        <f t="shared" si="72"/>
        <v>60.770768935845467</v>
      </c>
      <c r="K816" s="8">
        <v>1.68565834366484</v>
      </c>
      <c r="L816" s="32">
        <v>0</v>
      </c>
      <c r="M816" s="28">
        <v>1.01943797987828</v>
      </c>
      <c r="N816" s="28">
        <v>1</v>
      </c>
      <c r="O816" s="8">
        <v>258.012209271134</v>
      </c>
      <c r="P816" s="9">
        <f t="shared" si="73"/>
        <v>258.01</v>
      </c>
      <c r="Q816" s="6">
        <f t="shared" si="74"/>
        <v>259.07005932914564</v>
      </c>
      <c r="R816" s="6">
        <f t="shared" si="75"/>
        <v>263.08564524874743</v>
      </c>
      <c r="S816" s="13">
        <f>R816*Index!$D$19</f>
        <v>323.2582090373557</v>
      </c>
      <c r="U816" s="8">
        <v>15.5709923643644</v>
      </c>
      <c r="V816" s="6">
        <f t="shared" si="76"/>
        <v>15.81234274601205</v>
      </c>
      <c r="W816" s="6">
        <f>V816*Index!$H$23</f>
        <v>17.028163662467129</v>
      </c>
      <c r="Y816" s="8">
        <v>340.29</v>
      </c>
      <c r="Z816" s="9">
        <f t="shared" si="77"/>
        <v>340.29</v>
      </c>
      <c r="AA816" s="27"/>
      <c r="AB816" s="42"/>
    </row>
    <row r="817" spans="1:28" x14ac:dyDescent="0.25">
      <c r="A817" s="2" t="s">
        <v>1051</v>
      </c>
      <c r="B817" s="2" t="s">
        <v>0</v>
      </c>
      <c r="C817" s="2">
        <v>90</v>
      </c>
      <c r="D817" s="2" t="s">
        <v>62</v>
      </c>
      <c r="E817" s="2" t="s">
        <v>56</v>
      </c>
      <c r="F817" s="2" t="s">
        <v>40</v>
      </c>
      <c r="G817" s="38" t="s">
        <v>1552</v>
      </c>
      <c r="H817" s="29">
        <v>92.292400858208197</v>
      </c>
      <c r="I817" s="29">
        <v>77.2936475638801</v>
      </c>
      <c r="J817" s="29">
        <f t="shared" si="72"/>
        <v>82.410389299976799</v>
      </c>
      <c r="K817" s="8">
        <v>1.7710778905786499</v>
      </c>
      <c r="L817" s="32">
        <v>0</v>
      </c>
      <c r="M817" s="28">
        <v>1.0301719497783299</v>
      </c>
      <c r="N817" s="28">
        <v>1</v>
      </c>
      <c r="O817" s="8">
        <v>309.412249071563</v>
      </c>
      <c r="P817" s="9">
        <f t="shared" si="73"/>
        <v>309.41000000000003</v>
      </c>
      <c r="Q817" s="6">
        <f t="shared" si="74"/>
        <v>310.68083929275639</v>
      </c>
      <c r="R817" s="6">
        <f t="shared" si="75"/>
        <v>315.49639230179412</v>
      </c>
      <c r="S817" s="13">
        <f>R817*Index!$D$19</f>
        <v>387.65626545985219</v>
      </c>
      <c r="U817" s="8">
        <v>19.310372450993</v>
      </c>
      <c r="V817" s="6">
        <f t="shared" si="76"/>
        <v>19.609683223983392</v>
      </c>
      <c r="W817" s="6">
        <f>V817*Index!$H$23</f>
        <v>21.117484023127489</v>
      </c>
      <c r="Y817" s="8">
        <v>408.77</v>
      </c>
      <c r="Z817" s="9">
        <f t="shared" si="77"/>
        <v>408.77</v>
      </c>
      <c r="AA817" s="27"/>
      <c r="AB817" s="42"/>
    </row>
    <row r="818" spans="1:28" x14ac:dyDescent="0.25">
      <c r="A818" s="2" t="s">
        <v>1052</v>
      </c>
      <c r="B818" s="2" t="s">
        <v>0</v>
      </c>
      <c r="C818" s="2">
        <v>90</v>
      </c>
      <c r="D818" s="2" t="s">
        <v>63</v>
      </c>
      <c r="E818" s="2" t="s">
        <v>56</v>
      </c>
      <c r="F818" s="2" t="s">
        <v>40</v>
      </c>
      <c r="G818" s="38" t="s">
        <v>1552</v>
      </c>
      <c r="H818" s="29">
        <v>92.292400858208197</v>
      </c>
      <c r="I818" s="29">
        <v>100.363190011426</v>
      </c>
      <c r="J818" s="29">
        <f t="shared" si="72"/>
        <v>110.05382768309278</v>
      </c>
      <c r="K818" s="8">
        <v>1.71522300535737</v>
      </c>
      <c r="L818" s="32">
        <v>0</v>
      </c>
      <c r="M818" s="28">
        <v>1.05030031896777</v>
      </c>
      <c r="N818" s="28">
        <v>1</v>
      </c>
      <c r="O818" s="8">
        <v>347.06890624133899</v>
      </c>
      <c r="P818" s="9">
        <f t="shared" si="73"/>
        <v>347.07</v>
      </c>
      <c r="Q818" s="6">
        <f t="shared" si="74"/>
        <v>348.49188875692846</v>
      </c>
      <c r="R818" s="6">
        <f t="shared" si="75"/>
        <v>353.89351303266085</v>
      </c>
      <c r="S818" s="13">
        <f>R818*Index!$D$19</f>
        <v>434.83551945493576</v>
      </c>
      <c r="U818" s="8">
        <v>13.7217116360248</v>
      </c>
      <c r="V818" s="6">
        <f t="shared" si="76"/>
        <v>13.934398166383184</v>
      </c>
      <c r="W818" s="6">
        <f>V818*Index!$H$23</f>
        <v>15.005822750395239</v>
      </c>
      <c r="Y818" s="8">
        <v>449.84</v>
      </c>
      <c r="Z818" s="9">
        <f t="shared" si="77"/>
        <v>449.84</v>
      </c>
      <c r="AA818" s="27"/>
      <c r="AB818" s="42"/>
    </row>
    <row r="819" spans="1:28" x14ac:dyDescent="0.25">
      <c r="A819" s="2" t="s">
        <v>1053</v>
      </c>
      <c r="B819" s="2" t="s">
        <v>0</v>
      </c>
      <c r="C819" s="2">
        <v>90</v>
      </c>
      <c r="D819" s="2" t="s">
        <v>1558</v>
      </c>
      <c r="E819" s="2" t="s">
        <v>56</v>
      </c>
      <c r="F819" s="2" t="s">
        <v>40</v>
      </c>
      <c r="G819" s="38" t="s">
        <v>1552</v>
      </c>
      <c r="H819" s="29">
        <v>92.292400858208197</v>
      </c>
      <c r="I819" s="29">
        <v>123.699372279588</v>
      </c>
      <c r="J819" s="29">
        <f t="shared" si="72"/>
        <v>128.05060746137974</v>
      </c>
      <c r="K819" s="8">
        <v>1.7353047471854199</v>
      </c>
      <c r="L819" s="32">
        <v>0</v>
      </c>
      <c r="M819" s="28">
        <v>1.0201453746065401</v>
      </c>
      <c r="N819" s="28">
        <v>1</v>
      </c>
      <c r="O819" s="8">
        <v>382.36226834609801</v>
      </c>
      <c r="P819" s="9">
        <f t="shared" si="73"/>
        <v>382.36</v>
      </c>
      <c r="Q819" s="6">
        <f t="shared" si="74"/>
        <v>383.92995364631702</v>
      </c>
      <c r="R819" s="6">
        <f t="shared" si="75"/>
        <v>389.88086792783497</v>
      </c>
      <c r="S819" s="13">
        <f>R819*Index!$D$19</f>
        <v>479.05384949877572</v>
      </c>
      <c r="U819" s="8">
        <v>18.888937736213801</v>
      </c>
      <c r="V819" s="6">
        <f t="shared" si="76"/>
        <v>19.181716271125115</v>
      </c>
      <c r="W819" s="6">
        <f>V819*Index!$H$23</f>
        <v>20.656610423784592</v>
      </c>
      <c r="Y819" s="8">
        <v>499.71</v>
      </c>
      <c r="Z819" s="9">
        <f t="shared" si="77"/>
        <v>499.71</v>
      </c>
      <c r="AA819" s="27"/>
      <c r="AB819" s="42"/>
    </row>
    <row r="820" spans="1:28" x14ac:dyDescent="0.25">
      <c r="A820" s="2" t="s">
        <v>1054</v>
      </c>
      <c r="B820" s="2" t="s">
        <v>0</v>
      </c>
      <c r="C820" s="2">
        <v>90</v>
      </c>
      <c r="D820" s="2" t="s">
        <v>1559</v>
      </c>
      <c r="E820" s="2" t="s">
        <v>56</v>
      </c>
      <c r="F820" s="2" t="s">
        <v>218</v>
      </c>
      <c r="G820" s="38" t="s">
        <v>1552</v>
      </c>
      <c r="H820" s="29">
        <v>92.292400858208197</v>
      </c>
      <c r="I820" s="29">
        <v>151.063871163741</v>
      </c>
      <c r="J820" s="29">
        <f t="shared" si="72"/>
        <v>151.67001628655251</v>
      </c>
      <c r="K820" s="8">
        <v>2.1206243827464801</v>
      </c>
      <c r="L820" s="32">
        <v>0</v>
      </c>
      <c r="M820" s="28">
        <v>1.0024907725524199</v>
      </c>
      <c r="N820" s="28">
        <v>1</v>
      </c>
      <c r="O820" s="8">
        <v>517.35265027094795</v>
      </c>
      <c r="P820" s="9">
        <f t="shared" si="73"/>
        <v>517.35</v>
      </c>
      <c r="Q820" s="6">
        <f t="shared" si="74"/>
        <v>519.4737961370588</v>
      </c>
      <c r="R820" s="6">
        <f t="shared" si="75"/>
        <v>527.52563997718323</v>
      </c>
      <c r="S820" s="13">
        <f>R820*Index!$D$19</f>
        <v>648.18053238547429</v>
      </c>
      <c r="U820" s="8">
        <v>24.6419534582182</v>
      </c>
      <c r="V820" s="6">
        <f t="shared" si="76"/>
        <v>25.023903736820586</v>
      </c>
      <c r="W820" s="6">
        <f>V820*Index!$H$23</f>
        <v>26.948007335084554</v>
      </c>
      <c r="Y820" s="8">
        <v>675.13</v>
      </c>
      <c r="Z820" s="9">
        <f t="shared" si="77"/>
        <v>675.13</v>
      </c>
      <c r="AA820" s="27"/>
      <c r="AB820" s="42"/>
    </row>
    <row r="821" spans="1:28" x14ac:dyDescent="0.25">
      <c r="A821" s="2" t="s">
        <v>1055</v>
      </c>
      <c r="B821" s="2" t="s">
        <v>0</v>
      </c>
      <c r="C821" s="2">
        <v>90</v>
      </c>
      <c r="D821" s="2" t="s">
        <v>1550</v>
      </c>
      <c r="E821" s="2" t="s">
        <v>56</v>
      </c>
      <c r="F821" s="2" t="s">
        <v>218</v>
      </c>
      <c r="G821" s="38" t="s">
        <v>1552</v>
      </c>
      <c r="H821" s="29">
        <v>92.292400858208197</v>
      </c>
      <c r="I821" s="29">
        <v>124.525268893861</v>
      </c>
      <c r="J821" s="29">
        <f t="shared" si="72"/>
        <v>117.59437099418622</v>
      </c>
      <c r="K821" s="8">
        <v>2.1009570833217301</v>
      </c>
      <c r="L821" s="32">
        <v>0</v>
      </c>
      <c r="M821" s="28">
        <v>0.96803351909648205</v>
      </c>
      <c r="N821" s="28">
        <v>1</v>
      </c>
      <c r="O821" s="8">
        <v>440.96310001882102</v>
      </c>
      <c r="P821" s="9">
        <f t="shared" si="73"/>
        <v>440.96</v>
      </c>
      <c r="Q821" s="6">
        <f t="shared" si="74"/>
        <v>442.77104872889817</v>
      </c>
      <c r="R821" s="6">
        <f t="shared" si="75"/>
        <v>449.63399998419612</v>
      </c>
      <c r="S821" s="13">
        <f>R821*Index!$D$19</f>
        <v>552.47363047788963</v>
      </c>
      <c r="U821" s="8">
        <v>21.895117461648599</v>
      </c>
      <c r="V821" s="6">
        <f t="shared" si="76"/>
        <v>22.234491782304154</v>
      </c>
      <c r="W821" s="6">
        <f>V821*Index!$H$23</f>
        <v>23.944115752002883</v>
      </c>
      <c r="Y821" s="8">
        <v>576.41999999999996</v>
      </c>
      <c r="Z821" s="9">
        <f t="shared" si="77"/>
        <v>576.41999999999996</v>
      </c>
      <c r="AA821" s="27"/>
      <c r="AB821" s="42"/>
    </row>
    <row r="822" spans="1:28" x14ac:dyDescent="0.25">
      <c r="A822" s="2" t="s">
        <v>1056</v>
      </c>
      <c r="B822" s="2" t="s">
        <v>0</v>
      </c>
      <c r="C822" s="2">
        <v>90</v>
      </c>
      <c r="D822" s="2" t="s">
        <v>225</v>
      </c>
      <c r="E822" s="2" t="s">
        <v>56</v>
      </c>
      <c r="F822" s="2" t="s">
        <v>40</v>
      </c>
      <c r="G822" s="38" t="s">
        <v>1552</v>
      </c>
      <c r="H822" s="29">
        <v>92.292400858208197</v>
      </c>
      <c r="I822" s="29">
        <v>90.236716578671505</v>
      </c>
      <c r="J822" s="29">
        <f t="shared" si="72"/>
        <v>97.169239370793036</v>
      </c>
      <c r="K822" s="8">
        <v>2.01896144887893</v>
      </c>
      <c r="L822" s="32">
        <v>1</v>
      </c>
      <c r="M822" s="28">
        <v>1.0379803665818901</v>
      </c>
      <c r="N822" s="28">
        <v>1</v>
      </c>
      <c r="O822" s="8">
        <v>382.51574766372102</v>
      </c>
      <c r="P822" s="9">
        <f t="shared" si="73"/>
        <v>382.52</v>
      </c>
      <c r="Q822" s="6">
        <f t="shared" si="74"/>
        <v>384.08406222914226</v>
      </c>
      <c r="R822" s="6">
        <f t="shared" si="75"/>
        <v>390.03736519369397</v>
      </c>
      <c r="S822" s="13">
        <f>R822*Index!$D$19</f>
        <v>479.24614059026794</v>
      </c>
      <c r="U822" s="8">
        <v>16.496120855549201</v>
      </c>
      <c r="V822" s="6">
        <f t="shared" si="76"/>
        <v>16.751810728810213</v>
      </c>
      <c r="W822" s="6">
        <f>V822*Index!$H$23</f>
        <v>18.039867925630134</v>
      </c>
      <c r="Y822" s="8">
        <v>497.29</v>
      </c>
      <c r="Z822" s="9">
        <f t="shared" si="77"/>
        <v>497.29</v>
      </c>
      <c r="AA822" s="27"/>
      <c r="AB822" s="42"/>
    </row>
    <row r="823" spans="1:28" x14ac:dyDescent="0.25">
      <c r="A823" s="2" t="s">
        <v>1057</v>
      </c>
      <c r="B823" s="2" t="s">
        <v>0</v>
      </c>
      <c r="C823" s="2">
        <v>90</v>
      </c>
      <c r="D823" s="2" t="s">
        <v>60</v>
      </c>
      <c r="E823" s="2" t="s">
        <v>57</v>
      </c>
      <c r="F823" s="2" t="s">
        <v>40</v>
      </c>
      <c r="G823" s="38" t="s">
        <v>1552</v>
      </c>
      <c r="H823" s="29">
        <v>92.292400858208197</v>
      </c>
      <c r="I823" s="29">
        <v>39.171112115751697</v>
      </c>
      <c r="J823" s="29">
        <f t="shared" si="72"/>
        <v>39.420665748306192</v>
      </c>
      <c r="K823" s="8">
        <v>1.48291849520289</v>
      </c>
      <c r="L823" s="32">
        <v>0</v>
      </c>
      <c r="M823" s="28">
        <v>1.0018982729649399</v>
      </c>
      <c r="N823" s="28">
        <v>1</v>
      </c>
      <c r="O823" s="8">
        <v>195.31974253068901</v>
      </c>
      <c r="P823" s="9">
        <f t="shared" si="73"/>
        <v>195.32</v>
      </c>
      <c r="Q823" s="6">
        <f t="shared" si="74"/>
        <v>196.12055347506484</v>
      </c>
      <c r="R823" s="6">
        <f t="shared" si="75"/>
        <v>199.16042205392836</v>
      </c>
      <c r="S823" s="13">
        <f>R823*Index!$D$19</f>
        <v>244.71210233992528</v>
      </c>
      <c r="U823" s="8">
        <v>13.0728535429103</v>
      </c>
      <c r="V823" s="6">
        <f t="shared" si="76"/>
        <v>13.275482772825411</v>
      </c>
      <c r="W823" s="6">
        <f>V823*Index!$H$23</f>
        <v>14.296242940404689</v>
      </c>
      <c r="Y823" s="8">
        <v>259.01</v>
      </c>
      <c r="Z823" s="9">
        <f t="shared" si="77"/>
        <v>259.01</v>
      </c>
      <c r="AA823" s="27"/>
      <c r="AB823" s="42"/>
    </row>
    <row r="824" spans="1:28" x14ac:dyDescent="0.25">
      <c r="A824" s="2" t="s">
        <v>1058</v>
      </c>
      <c r="B824" s="2" t="s">
        <v>0</v>
      </c>
      <c r="C824" s="2">
        <v>90</v>
      </c>
      <c r="D824" s="2" t="s">
        <v>61</v>
      </c>
      <c r="E824" s="2" t="s">
        <v>57</v>
      </c>
      <c r="F824" s="2" t="s">
        <v>40</v>
      </c>
      <c r="G824" s="38" t="s">
        <v>1552</v>
      </c>
      <c r="H824" s="29">
        <v>92.292400858208197</v>
      </c>
      <c r="I824" s="29">
        <v>59.826278282633403</v>
      </c>
      <c r="J824" s="29">
        <f t="shared" si="72"/>
        <v>62.783158106883633</v>
      </c>
      <c r="K824" s="8">
        <v>1.7720697395993601</v>
      </c>
      <c r="L824" s="32">
        <v>0</v>
      </c>
      <c r="M824" s="28">
        <v>1.01943797987828</v>
      </c>
      <c r="N824" s="28">
        <v>1</v>
      </c>
      <c r="O824" s="8">
        <v>274.80470539349602</v>
      </c>
      <c r="P824" s="9">
        <f t="shared" si="73"/>
        <v>274.8</v>
      </c>
      <c r="Q824" s="6">
        <f t="shared" si="74"/>
        <v>275.93140468560938</v>
      </c>
      <c r="R824" s="6">
        <f t="shared" si="75"/>
        <v>280.20834145823636</v>
      </c>
      <c r="S824" s="13">
        <f>R824*Index!$D$19</f>
        <v>344.29718326697099</v>
      </c>
      <c r="U824" s="8">
        <v>14.805202305403</v>
      </c>
      <c r="V824" s="6">
        <f t="shared" si="76"/>
        <v>15.034682941136747</v>
      </c>
      <c r="W824" s="6">
        <f>V824*Index!$H$23</f>
        <v>16.190709109157588</v>
      </c>
      <c r="Y824" s="8">
        <v>360.49</v>
      </c>
      <c r="Z824" s="9">
        <f t="shared" si="77"/>
        <v>360.49</v>
      </c>
      <c r="AA824" s="27"/>
      <c r="AB824" s="42"/>
    </row>
    <row r="825" spans="1:28" x14ac:dyDescent="0.25">
      <c r="A825" s="2" t="s">
        <v>1059</v>
      </c>
      <c r="B825" s="2" t="s">
        <v>0</v>
      </c>
      <c r="C825" s="2">
        <v>90</v>
      </c>
      <c r="D825" s="2" t="s">
        <v>62</v>
      </c>
      <c r="E825" s="2" t="s">
        <v>57</v>
      </c>
      <c r="F825" s="2" t="s">
        <v>40</v>
      </c>
      <c r="G825" s="38" t="s">
        <v>1552</v>
      </c>
      <c r="H825" s="29">
        <v>92.292400858208197</v>
      </c>
      <c r="I825" s="29">
        <v>79.847327392739899</v>
      </c>
      <c r="J825" s="29">
        <f t="shared" si="72"/>
        <v>85.04111862838289</v>
      </c>
      <c r="K825" s="8">
        <v>1.8389836004909701</v>
      </c>
      <c r="L825" s="32">
        <v>0</v>
      </c>
      <c r="M825" s="28">
        <v>1.0301719497783299</v>
      </c>
      <c r="N825" s="28">
        <v>1</v>
      </c>
      <c r="O825" s="8">
        <v>326.11343415318902</v>
      </c>
      <c r="P825" s="9">
        <f t="shared" si="73"/>
        <v>326.11</v>
      </c>
      <c r="Q825" s="6">
        <f t="shared" si="74"/>
        <v>327.4504992332171</v>
      </c>
      <c r="R825" s="6">
        <f t="shared" si="75"/>
        <v>332.52598197133199</v>
      </c>
      <c r="S825" s="13">
        <f>R825*Index!$D$19</f>
        <v>408.58083795794852</v>
      </c>
      <c r="U825" s="8">
        <v>15.833658558337101</v>
      </c>
      <c r="V825" s="6">
        <f t="shared" si="76"/>
        <v>16.079080265991326</v>
      </c>
      <c r="W825" s="6">
        <f>V825*Index!$H$23</f>
        <v>17.315410797068562</v>
      </c>
      <c r="Y825" s="8">
        <v>425.9</v>
      </c>
      <c r="Z825" s="9">
        <f t="shared" si="77"/>
        <v>425.9</v>
      </c>
      <c r="AA825" s="27"/>
      <c r="AB825" s="42"/>
    </row>
    <row r="826" spans="1:28" x14ac:dyDescent="0.25">
      <c r="A826" s="2" t="s">
        <v>1060</v>
      </c>
      <c r="B826" s="2" t="s">
        <v>0</v>
      </c>
      <c r="C826" s="2">
        <v>90</v>
      </c>
      <c r="D826" s="2" t="s">
        <v>63</v>
      </c>
      <c r="E826" s="2" t="s">
        <v>57</v>
      </c>
      <c r="F826" s="2" t="s">
        <v>40</v>
      </c>
      <c r="G826" s="38" t="s">
        <v>1552</v>
      </c>
      <c r="H826" s="29">
        <v>92.292400858208197</v>
      </c>
      <c r="I826" s="29">
        <v>103.595110820809</v>
      </c>
      <c r="J826" s="29">
        <f t="shared" si="72"/>
        <v>113.44831514006634</v>
      </c>
      <c r="K826" s="8">
        <v>1.8344606200168601</v>
      </c>
      <c r="L826" s="32">
        <v>0</v>
      </c>
      <c r="M826" s="28">
        <v>1.05030031896777</v>
      </c>
      <c r="N826" s="28">
        <v>1</v>
      </c>
      <c r="O826" s="8">
        <v>377.42324143290602</v>
      </c>
      <c r="P826" s="9">
        <f t="shared" si="73"/>
        <v>377.42</v>
      </c>
      <c r="Q826" s="6">
        <f t="shared" si="74"/>
        <v>378.97067672278092</v>
      </c>
      <c r="R826" s="6">
        <f t="shared" si="75"/>
        <v>384.84472221198405</v>
      </c>
      <c r="S826" s="13">
        <f>R826*Index!$D$19</f>
        <v>472.86584390455988</v>
      </c>
      <c r="U826" s="8">
        <v>15.423046167168501</v>
      </c>
      <c r="V826" s="6">
        <f t="shared" si="76"/>
        <v>15.662103382759614</v>
      </c>
      <c r="W826" s="6">
        <f>V826*Index!$H$23</f>
        <v>16.866372300674612</v>
      </c>
      <c r="Y826" s="8">
        <v>489.73</v>
      </c>
      <c r="Z826" s="9">
        <f t="shared" si="77"/>
        <v>489.73</v>
      </c>
      <c r="AA826" s="27"/>
      <c r="AB826" s="42"/>
    </row>
    <row r="827" spans="1:28" x14ac:dyDescent="0.25">
      <c r="A827" s="2" t="s">
        <v>1061</v>
      </c>
      <c r="B827" s="2" t="s">
        <v>0</v>
      </c>
      <c r="C827" s="2">
        <v>90</v>
      </c>
      <c r="D827" s="2" t="s">
        <v>1558</v>
      </c>
      <c r="E827" s="2" t="s">
        <v>57</v>
      </c>
      <c r="F827" s="2" t="s">
        <v>40</v>
      </c>
      <c r="G827" s="38" t="s">
        <v>1552</v>
      </c>
      <c r="H827" s="29">
        <v>92.292400858208197</v>
      </c>
      <c r="I827" s="29">
        <v>127.557197961049</v>
      </c>
      <c r="J827" s="29">
        <f t="shared" si="72"/>
        <v>131.98615048636051</v>
      </c>
      <c r="K827" s="8">
        <v>1.85145447937592</v>
      </c>
      <c r="L827" s="32">
        <v>0</v>
      </c>
      <c r="M827" s="28">
        <v>1.0201453746065401</v>
      </c>
      <c r="N827" s="28">
        <v>1</v>
      </c>
      <c r="O827" s="8">
        <v>415.24152851484399</v>
      </c>
      <c r="P827" s="9">
        <f t="shared" si="73"/>
        <v>415.24</v>
      </c>
      <c r="Q827" s="6">
        <f t="shared" si="74"/>
        <v>416.94401878175483</v>
      </c>
      <c r="R827" s="6">
        <f t="shared" si="75"/>
        <v>423.40665107287208</v>
      </c>
      <c r="S827" s="13">
        <f>R827*Index!$D$19</f>
        <v>520.24760070398736</v>
      </c>
      <c r="U827" s="8">
        <v>17.6790484373469</v>
      </c>
      <c r="V827" s="6">
        <f t="shared" si="76"/>
        <v>17.953073688125777</v>
      </c>
      <c r="W827" s="6">
        <f>V827*Index!$H$23</f>
        <v>19.333496744676822</v>
      </c>
      <c r="Y827" s="8">
        <v>539.58000000000004</v>
      </c>
      <c r="Z827" s="9">
        <f t="shared" si="77"/>
        <v>539.58000000000004</v>
      </c>
      <c r="AA827" s="27"/>
      <c r="AB827" s="42"/>
    </row>
    <row r="828" spans="1:28" x14ac:dyDescent="0.25">
      <c r="A828" s="2" t="s">
        <v>1062</v>
      </c>
      <c r="B828" s="2" t="s">
        <v>0</v>
      </c>
      <c r="C828" s="2">
        <v>90</v>
      </c>
      <c r="D828" s="2" t="s">
        <v>1559</v>
      </c>
      <c r="E828" s="2" t="s">
        <v>57</v>
      </c>
      <c r="F828" s="2" t="s">
        <v>218</v>
      </c>
      <c r="G828" s="38" t="s">
        <v>1552</v>
      </c>
      <c r="H828" s="29">
        <v>92.292400858208197</v>
      </c>
      <c r="I828" s="29">
        <v>156.221900927593</v>
      </c>
      <c r="J828" s="29">
        <f t="shared" si="72"/>
        <v>156.84089352936488</v>
      </c>
      <c r="K828" s="8">
        <v>1.8569099782944101</v>
      </c>
      <c r="L828" s="32">
        <v>0</v>
      </c>
      <c r="M828" s="28">
        <v>1.0024907725524199</v>
      </c>
      <c r="N828" s="28">
        <v>1</v>
      </c>
      <c r="O828" s="8">
        <v>462.61810027364299</v>
      </c>
      <c r="P828" s="9">
        <f t="shared" si="73"/>
        <v>462.62</v>
      </c>
      <c r="Q828" s="6">
        <f t="shared" si="74"/>
        <v>464.51483448476495</v>
      </c>
      <c r="R828" s="6">
        <f t="shared" si="75"/>
        <v>471.71481441927881</v>
      </c>
      <c r="S828" s="13">
        <f>R828*Index!$D$19</f>
        <v>579.60473647807532</v>
      </c>
      <c r="U828" s="8">
        <v>19.8323300262538</v>
      </c>
      <c r="V828" s="6">
        <f t="shared" si="76"/>
        <v>20.139731141660736</v>
      </c>
      <c r="W828" s="6">
        <f>V828*Index!$H$23</f>
        <v>21.688287656474991</v>
      </c>
      <c r="Y828" s="8">
        <v>601.29</v>
      </c>
      <c r="Z828" s="9">
        <f t="shared" si="77"/>
        <v>601.29</v>
      </c>
      <c r="AA828" s="27"/>
      <c r="AB828" s="42"/>
    </row>
    <row r="829" spans="1:28" x14ac:dyDescent="0.25">
      <c r="A829" s="2" t="s">
        <v>1063</v>
      </c>
      <c r="B829" s="2" t="s">
        <v>0</v>
      </c>
      <c r="C829" s="2">
        <v>90</v>
      </c>
      <c r="D829" s="2" t="s">
        <v>1550</v>
      </c>
      <c r="E829" s="2" t="s">
        <v>57</v>
      </c>
      <c r="F829" s="2" t="s">
        <v>218</v>
      </c>
      <c r="G829" s="38" t="s">
        <v>1552</v>
      </c>
      <c r="H829" s="29">
        <v>92.292400858208197</v>
      </c>
      <c r="I829" s="29">
        <v>128.730624686044</v>
      </c>
      <c r="J829" s="29">
        <f t="shared" si="72"/>
        <v>121.66529636074588</v>
      </c>
      <c r="K829" s="8">
        <v>1.7611774327483201</v>
      </c>
      <c r="L829" s="32">
        <v>0</v>
      </c>
      <c r="M829" s="28">
        <v>0.96803351909648205</v>
      </c>
      <c r="N829" s="28">
        <v>1</v>
      </c>
      <c r="O829" s="8">
        <v>376.81746790481998</v>
      </c>
      <c r="P829" s="9">
        <f t="shared" si="73"/>
        <v>376.82</v>
      </c>
      <c r="Q829" s="6">
        <f t="shared" si="74"/>
        <v>378.36241952322973</v>
      </c>
      <c r="R829" s="6">
        <f t="shared" si="75"/>
        <v>384.22703702583982</v>
      </c>
      <c r="S829" s="13">
        <f>R829*Index!$D$19</f>
        <v>472.10688266654518</v>
      </c>
      <c r="U829" s="8">
        <v>19.302533270722599</v>
      </c>
      <c r="V829" s="6">
        <f t="shared" si="76"/>
        <v>19.601722536418801</v>
      </c>
      <c r="W829" s="6">
        <f>V829*Index!$H$23</f>
        <v>21.108911233320626</v>
      </c>
      <c r="Y829" s="8">
        <v>493.22</v>
      </c>
      <c r="Z829" s="9">
        <f t="shared" si="77"/>
        <v>493.22</v>
      </c>
      <c r="AA829" s="27"/>
      <c r="AB829" s="42"/>
    </row>
    <row r="830" spans="1:28" x14ac:dyDescent="0.25">
      <c r="A830" s="2" t="s">
        <v>1064</v>
      </c>
      <c r="B830" s="2" t="s">
        <v>0</v>
      </c>
      <c r="C830" s="2">
        <v>90</v>
      </c>
      <c r="D830" s="2" t="s">
        <v>225</v>
      </c>
      <c r="E830" s="2" t="s">
        <v>57</v>
      </c>
      <c r="F830" s="2" t="s">
        <v>40</v>
      </c>
      <c r="G830" s="38" t="s">
        <v>1552</v>
      </c>
      <c r="H830" s="29">
        <v>92.292400858208197</v>
      </c>
      <c r="I830" s="29">
        <v>93.491348463001799</v>
      </c>
      <c r="J830" s="29">
        <f t="shared" si="72"/>
        <v>100.54748336717932</v>
      </c>
      <c r="K830" s="8">
        <v>2.0746636389816202</v>
      </c>
      <c r="L830" s="32">
        <v>1</v>
      </c>
      <c r="M830" s="28">
        <v>1.0379803665818901</v>
      </c>
      <c r="N830" s="28">
        <v>1</v>
      </c>
      <c r="O830" s="8">
        <v>400.07789594783497</v>
      </c>
      <c r="P830" s="9">
        <f t="shared" si="73"/>
        <v>400.08</v>
      </c>
      <c r="Q830" s="6">
        <f t="shared" si="74"/>
        <v>401.71821532122112</v>
      </c>
      <c r="R830" s="6">
        <f t="shared" si="75"/>
        <v>407.9448476587001</v>
      </c>
      <c r="S830" s="13">
        <f>R830*Index!$D$19</f>
        <v>501.24939623932659</v>
      </c>
      <c r="U830" s="8">
        <v>18.530971229641001</v>
      </c>
      <c r="V830" s="6">
        <f t="shared" si="76"/>
        <v>18.818201283700436</v>
      </c>
      <c r="W830" s="6">
        <f>V830*Index!$H$23</f>
        <v>20.265144541779961</v>
      </c>
      <c r="Y830" s="8">
        <v>521.51</v>
      </c>
      <c r="Z830" s="9">
        <f t="shared" si="77"/>
        <v>521.51</v>
      </c>
      <c r="AA830" s="27"/>
      <c r="AB830" s="42"/>
    </row>
    <row r="831" spans="1:28" x14ac:dyDescent="0.25">
      <c r="A831" s="2" t="s">
        <v>1065</v>
      </c>
      <c r="B831" s="2" t="s">
        <v>0</v>
      </c>
      <c r="C831" s="2">
        <v>90</v>
      </c>
      <c r="D831" s="2" t="s">
        <v>60</v>
      </c>
      <c r="E831" s="2" t="s">
        <v>58</v>
      </c>
      <c r="F831" s="2" t="s">
        <v>40</v>
      </c>
      <c r="G831" s="38" t="s">
        <v>1552</v>
      </c>
      <c r="H831" s="29">
        <v>92.292400858208197</v>
      </c>
      <c r="I831" s="29">
        <v>36.6976490380857</v>
      </c>
      <c r="J831" s="29">
        <f t="shared" si="72"/>
        <v>36.942507362550089</v>
      </c>
      <c r="K831" s="8">
        <v>1.75144670638897</v>
      </c>
      <c r="L831" s="32">
        <v>0</v>
      </c>
      <c r="M831" s="28">
        <v>1.0018982729649399</v>
      </c>
      <c r="N831" s="28">
        <v>1</v>
      </c>
      <c r="O831" s="8">
        <v>226.34805435372701</v>
      </c>
      <c r="P831" s="9">
        <f t="shared" si="73"/>
        <v>226.35</v>
      </c>
      <c r="Q831" s="6">
        <f t="shared" si="74"/>
        <v>227.27608137657728</v>
      </c>
      <c r="R831" s="6">
        <f t="shared" si="75"/>
        <v>230.79886063791423</v>
      </c>
      <c r="S831" s="13">
        <f>R831*Index!$D$19</f>
        <v>283.58683829797292</v>
      </c>
      <c r="U831" s="8">
        <v>13.473489725616499</v>
      </c>
      <c r="V831" s="6">
        <f t="shared" si="76"/>
        <v>13.682328816363556</v>
      </c>
      <c r="W831" s="6">
        <f>V831*Index!$H$23</f>
        <v>14.734371630509258</v>
      </c>
      <c r="Y831" s="8">
        <v>298.32</v>
      </c>
      <c r="Z831" s="9">
        <f t="shared" si="77"/>
        <v>298.32</v>
      </c>
      <c r="AA831" s="27"/>
      <c r="AB831" s="42"/>
    </row>
    <row r="832" spans="1:28" x14ac:dyDescent="0.25">
      <c r="A832" s="2" t="s">
        <v>1066</v>
      </c>
      <c r="B832" s="2" t="s">
        <v>0</v>
      </c>
      <c r="C832" s="2">
        <v>90</v>
      </c>
      <c r="D832" s="2" t="s">
        <v>61</v>
      </c>
      <c r="E832" s="2" t="s">
        <v>58</v>
      </c>
      <c r="F832" s="2" t="s">
        <v>40</v>
      </c>
      <c r="G832" s="38" t="s">
        <v>1552</v>
      </c>
      <c r="H832" s="29">
        <v>92.292400858208197</v>
      </c>
      <c r="I832" s="29">
        <v>55.976866095824697</v>
      </c>
      <c r="J832" s="29">
        <f t="shared" si="72"/>
        <v>58.858921123444532</v>
      </c>
      <c r="K832" s="8">
        <v>2.0578318235603001</v>
      </c>
      <c r="L832" s="32">
        <v>0</v>
      </c>
      <c r="M832" s="28">
        <v>1.01943797987828</v>
      </c>
      <c r="N832" s="28">
        <v>1</v>
      </c>
      <c r="O832" s="8">
        <v>311.044000547054</v>
      </c>
      <c r="P832" s="9">
        <f t="shared" si="73"/>
        <v>311.04000000000002</v>
      </c>
      <c r="Q832" s="6">
        <f t="shared" si="74"/>
        <v>312.31928094929691</v>
      </c>
      <c r="R832" s="6">
        <f t="shared" si="75"/>
        <v>317.16022980401101</v>
      </c>
      <c r="S832" s="13">
        <f>R832*Index!$D$19</f>
        <v>389.70065344075965</v>
      </c>
      <c r="U832" s="8">
        <v>14.422158462181001</v>
      </c>
      <c r="V832" s="6">
        <f t="shared" si="76"/>
        <v>14.645701918344807</v>
      </c>
      <c r="W832" s="6">
        <f>V832*Index!$H$23</f>
        <v>15.771819092410036</v>
      </c>
      <c r="Y832" s="8">
        <v>405.47</v>
      </c>
      <c r="Z832" s="9">
        <f t="shared" si="77"/>
        <v>405.47</v>
      </c>
      <c r="AA832" s="27"/>
      <c r="AB832" s="42"/>
    </row>
    <row r="833" spans="1:28" x14ac:dyDescent="0.25">
      <c r="A833" s="2" t="s">
        <v>1067</v>
      </c>
      <c r="B833" s="2" t="s">
        <v>0</v>
      </c>
      <c r="C833" s="2">
        <v>90</v>
      </c>
      <c r="D833" s="2" t="s">
        <v>62</v>
      </c>
      <c r="E833" s="2" t="s">
        <v>58</v>
      </c>
      <c r="F833" s="2" t="s">
        <v>40</v>
      </c>
      <c r="G833" s="38" t="s">
        <v>1552</v>
      </c>
      <c r="H833" s="29">
        <v>92.292400858208197</v>
      </c>
      <c r="I833" s="29">
        <v>74.600972089829895</v>
      </c>
      <c r="J833" s="29">
        <f t="shared" si="72"/>
        <v>79.636470556754176</v>
      </c>
      <c r="K833" s="8">
        <v>2.0629829288416199</v>
      </c>
      <c r="L833" s="32">
        <v>0</v>
      </c>
      <c r="M833" s="28">
        <v>1.0301719497783299</v>
      </c>
      <c r="N833" s="28">
        <v>1</v>
      </c>
      <c r="O833" s="8">
        <v>354.68632670407402</v>
      </c>
      <c r="P833" s="9">
        <f t="shared" si="73"/>
        <v>354.69</v>
      </c>
      <c r="Q833" s="6">
        <f t="shared" si="74"/>
        <v>356.14054064356071</v>
      </c>
      <c r="R833" s="6">
        <f t="shared" si="75"/>
        <v>361.66071902353593</v>
      </c>
      <c r="S833" s="13">
        <f>R833*Index!$D$19</f>
        <v>444.37922943371672</v>
      </c>
      <c r="U833" s="8">
        <v>15.4082295901185</v>
      </c>
      <c r="V833" s="6">
        <f t="shared" si="76"/>
        <v>15.647057148765338</v>
      </c>
      <c r="W833" s="6">
        <f>V833*Index!$H$23</f>
        <v>16.85016915234462</v>
      </c>
      <c r="Y833" s="8">
        <v>461.23</v>
      </c>
      <c r="Z833" s="9">
        <f t="shared" si="77"/>
        <v>461.23</v>
      </c>
      <c r="AA833" s="27"/>
      <c r="AB833" s="42"/>
    </row>
    <row r="834" spans="1:28" x14ac:dyDescent="0.25">
      <c r="A834" s="2" t="s">
        <v>1068</v>
      </c>
      <c r="B834" s="2" t="s">
        <v>0</v>
      </c>
      <c r="C834" s="2">
        <v>90</v>
      </c>
      <c r="D834" s="2" t="s">
        <v>63</v>
      </c>
      <c r="E834" s="2" t="s">
        <v>58</v>
      </c>
      <c r="F834" s="2" t="s">
        <v>40</v>
      </c>
      <c r="G834" s="38" t="s">
        <v>1552</v>
      </c>
      <c r="H834" s="29">
        <v>92.292400858208197</v>
      </c>
      <c r="I834" s="29">
        <v>96.6797505930369</v>
      </c>
      <c r="J834" s="29">
        <f t="shared" si="72"/>
        <v>106.18511008706028</v>
      </c>
      <c r="K834" s="8">
        <v>1.99640340970764</v>
      </c>
      <c r="L834" s="32">
        <v>0</v>
      </c>
      <c r="M834" s="28">
        <v>1.05030031896777</v>
      </c>
      <c r="N834" s="28">
        <v>1</v>
      </c>
      <c r="O834" s="8">
        <v>396.24117960141803</v>
      </c>
      <c r="P834" s="9">
        <f t="shared" si="73"/>
        <v>396.24</v>
      </c>
      <c r="Q834" s="6">
        <f t="shared" si="74"/>
        <v>397.86576843778386</v>
      </c>
      <c r="R834" s="6">
        <f t="shared" si="75"/>
        <v>404.03268784856954</v>
      </c>
      <c r="S834" s="13">
        <f>R834*Index!$D$19</f>
        <v>496.4424529623758</v>
      </c>
      <c r="U834" s="8">
        <v>15.018778970844901</v>
      </c>
      <c r="V834" s="6">
        <f t="shared" si="76"/>
        <v>15.251570044892997</v>
      </c>
      <c r="W834" s="6">
        <f>V834*Index!$H$23</f>
        <v>16.424272797876096</v>
      </c>
      <c r="Y834" s="8">
        <v>512.87</v>
      </c>
      <c r="Z834" s="9">
        <f t="shared" si="77"/>
        <v>512.87</v>
      </c>
      <c r="AA834" s="27"/>
      <c r="AB834" s="42"/>
    </row>
    <row r="835" spans="1:28" x14ac:dyDescent="0.25">
      <c r="A835" s="2" t="s">
        <v>1069</v>
      </c>
      <c r="B835" s="2" t="s">
        <v>0</v>
      </c>
      <c r="C835" s="2">
        <v>90</v>
      </c>
      <c r="D835" s="2" t="s">
        <v>1558</v>
      </c>
      <c r="E835" s="2" t="s">
        <v>58</v>
      </c>
      <c r="F835" s="2" t="s">
        <v>40</v>
      </c>
      <c r="G835" s="38" t="s">
        <v>1552</v>
      </c>
      <c r="H835" s="29">
        <v>92.292400858208197</v>
      </c>
      <c r="I835" s="29">
        <v>118.880299189415</v>
      </c>
      <c r="J835" s="29">
        <f t="shared" ref="J835:J898" si="78">(H835+I835)*M835*N835-H835</f>
        <v>123.1344523385489</v>
      </c>
      <c r="K835" s="8">
        <v>2.00321240878153</v>
      </c>
      <c r="L835" s="32">
        <v>0</v>
      </c>
      <c r="M835" s="28">
        <v>1.0201453746065401</v>
      </c>
      <c r="N835" s="28">
        <v>1</v>
      </c>
      <c r="O835" s="8">
        <v>431.54574550849998</v>
      </c>
      <c r="P835" s="9">
        <f t="shared" ref="P835:P898" si="79">ROUND(K835*SUM(H835:I835)*M835*$N835,2)</f>
        <v>431.55</v>
      </c>
      <c r="Q835" s="6">
        <f t="shared" ref="Q835:Q898" si="80">O835*(1.0041)</f>
        <v>433.31508306508482</v>
      </c>
      <c r="R835" s="6">
        <f t="shared" ref="R835:R898" si="81">Q835*(1.0155)</f>
        <v>440.03146685259367</v>
      </c>
      <c r="S835" s="13">
        <f>R835*Index!$D$19</f>
        <v>540.67482002052418</v>
      </c>
      <c r="U835" s="8">
        <v>17.385877600182901</v>
      </c>
      <c r="V835" s="6">
        <f t="shared" ref="V835:V898" si="82">U835*(1.0155)</f>
        <v>17.655358702985737</v>
      </c>
      <c r="W835" s="6">
        <f>V835*Index!$H$23</f>
        <v>19.012890268257497</v>
      </c>
      <c r="Y835" s="8">
        <v>559.69000000000005</v>
      </c>
      <c r="Z835" s="9">
        <f t="shared" ref="Z835:Z898" si="83">ROUND(S835+W835,2)</f>
        <v>559.69000000000005</v>
      </c>
      <c r="AA835" s="27"/>
      <c r="AB835" s="42"/>
    </row>
    <row r="836" spans="1:28" x14ac:dyDescent="0.25">
      <c r="A836" s="2" t="s">
        <v>1070</v>
      </c>
      <c r="B836" s="2" t="s">
        <v>0</v>
      </c>
      <c r="C836" s="2">
        <v>90</v>
      </c>
      <c r="D836" s="2" t="s">
        <v>1559</v>
      </c>
      <c r="E836" s="2" t="s">
        <v>58</v>
      </c>
      <c r="F836" s="2" t="s">
        <v>218</v>
      </c>
      <c r="G836" s="38" t="s">
        <v>1552</v>
      </c>
      <c r="H836" s="29">
        <v>92.292400858208197</v>
      </c>
      <c r="I836" s="29">
        <v>146.174609653033</v>
      </c>
      <c r="J836" s="29">
        <f t="shared" si="78"/>
        <v>146.76857673747205</v>
      </c>
      <c r="K836" s="8">
        <v>2.1055805790753501</v>
      </c>
      <c r="L836" s="32">
        <v>0</v>
      </c>
      <c r="M836" s="28">
        <v>1.0024907725524199</v>
      </c>
      <c r="N836" s="28">
        <v>1</v>
      </c>
      <c r="O836" s="8">
        <v>503.36215164023099</v>
      </c>
      <c r="P836" s="9">
        <f t="shared" si="79"/>
        <v>503.36</v>
      </c>
      <c r="Q836" s="6">
        <f t="shared" si="80"/>
        <v>505.42593646195593</v>
      </c>
      <c r="R836" s="6">
        <f t="shared" si="81"/>
        <v>513.26003847711627</v>
      </c>
      <c r="S836" s="13">
        <f>R836*Index!$D$19</f>
        <v>630.65212338622189</v>
      </c>
      <c r="U836" s="8">
        <v>31.404560941576399</v>
      </c>
      <c r="V836" s="6">
        <f t="shared" si="82"/>
        <v>31.891331636170836</v>
      </c>
      <c r="W836" s="6">
        <f>V836*Index!$H$23</f>
        <v>34.343476057758281</v>
      </c>
      <c r="Y836" s="8">
        <v>665</v>
      </c>
      <c r="Z836" s="9">
        <f t="shared" si="83"/>
        <v>665</v>
      </c>
      <c r="AA836" s="27"/>
      <c r="AB836" s="42"/>
    </row>
    <row r="837" spans="1:28" x14ac:dyDescent="0.25">
      <c r="A837" s="2" t="s">
        <v>1071</v>
      </c>
      <c r="B837" s="2" t="s">
        <v>0</v>
      </c>
      <c r="C837" s="2">
        <v>90</v>
      </c>
      <c r="D837" s="2" t="s">
        <v>1550</v>
      </c>
      <c r="E837" s="2" t="s">
        <v>58</v>
      </c>
      <c r="F837" s="2" t="s">
        <v>218</v>
      </c>
      <c r="G837" s="38" t="s">
        <v>1552</v>
      </c>
      <c r="H837" s="29">
        <v>92.292400858208197</v>
      </c>
      <c r="I837" s="29">
        <v>120.390887029347</v>
      </c>
      <c r="J837" s="29">
        <f t="shared" si="78"/>
        <v>113.59215076859206</v>
      </c>
      <c r="K837" s="8">
        <v>2.2509742251575999</v>
      </c>
      <c r="L837" s="32">
        <v>0</v>
      </c>
      <c r="M837" s="28">
        <v>0.96803351909648205</v>
      </c>
      <c r="N837" s="28">
        <v>1</v>
      </c>
      <c r="O837" s="8">
        <v>463.440819070055</v>
      </c>
      <c r="P837" s="9">
        <f t="shared" si="79"/>
        <v>463.44</v>
      </c>
      <c r="Q837" s="6">
        <f t="shared" si="80"/>
        <v>465.3409264282422</v>
      </c>
      <c r="R837" s="6">
        <f t="shared" si="81"/>
        <v>472.55371078787999</v>
      </c>
      <c r="S837" s="13">
        <f>R837*Index!$D$19</f>
        <v>580.63550399648386</v>
      </c>
      <c r="U837" s="8">
        <v>19.006147832409599</v>
      </c>
      <c r="V837" s="6">
        <f t="shared" si="82"/>
        <v>19.300743123811948</v>
      </c>
      <c r="W837" s="6">
        <f>V837*Index!$H$23</f>
        <v>20.784789325566297</v>
      </c>
      <c r="Y837" s="8">
        <v>601.41999999999996</v>
      </c>
      <c r="Z837" s="9">
        <f t="shared" si="83"/>
        <v>601.41999999999996</v>
      </c>
      <c r="AA837" s="27"/>
      <c r="AB837" s="42"/>
    </row>
    <row r="838" spans="1:28" x14ac:dyDescent="0.25">
      <c r="A838" s="2" t="s">
        <v>1072</v>
      </c>
      <c r="B838" s="2" t="s">
        <v>0</v>
      </c>
      <c r="C838" s="2">
        <v>90</v>
      </c>
      <c r="D838" s="2" t="s">
        <v>225</v>
      </c>
      <c r="E838" s="2" t="s">
        <v>58</v>
      </c>
      <c r="F838" s="2" t="s">
        <v>40</v>
      </c>
      <c r="G838" s="38" t="s">
        <v>1552</v>
      </c>
      <c r="H838" s="29">
        <v>92.292400858208197</v>
      </c>
      <c r="I838" s="29">
        <v>87.705493461785494</v>
      </c>
      <c r="J838" s="29">
        <f t="shared" si="78"/>
        <v>94.541879472027176</v>
      </c>
      <c r="K838" s="8">
        <v>2.3555020474448698</v>
      </c>
      <c r="L838" s="32">
        <v>1</v>
      </c>
      <c r="M838" s="28">
        <v>1.0379803665818901</v>
      </c>
      <c r="N838" s="28">
        <v>1</v>
      </c>
      <c r="O838" s="8">
        <v>440.08852985075799</v>
      </c>
      <c r="P838" s="9">
        <f t="shared" si="79"/>
        <v>440.09</v>
      </c>
      <c r="Q838" s="6">
        <f t="shared" si="80"/>
        <v>441.8928928231461</v>
      </c>
      <c r="R838" s="6">
        <f t="shared" si="81"/>
        <v>448.74223266190489</v>
      </c>
      <c r="S838" s="13">
        <f>R838*Index!$D$19</f>
        <v>551.37789943863311</v>
      </c>
      <c r="U838" s="8">
        <v>17.808266412874499</v>
      </c>
      <c r="V838" s="6">
        <f t="shared" si="82"/>
        <v>18.084294542274055</v>
      </c>
      <c r="W838" s="6">
        <f>V838*Index!$H$23</f>
        <v>19.474807252313592</v>
      </c>
      <c r="Y838" s="8">
        <v>570.85</v>
      </c>
      <c r="Z838" s="9">
        <f t="shared" si="83"/>
        <v>570.85</v>
      </c>
      <c r="AA838" s="27"/>
      <c r="AB838" s="42"/>
    </row>
    <row r="839" spans="1:28" x14ac:dyDescent="0.25">
      <c r="A839" s="2" t="s">
        <v>1073</v>
      </c>
      <c r="B839" s="2" t="s">
        <v>0</v>
      </c>
      <c r="C839" s="2">
        <v>90</v>
      </c>
      <c r="D839" s="2" t="s">
        <v>60</v>
      </c>
      <c r="E839" s="2" t="s">
        <v>59</v>
      </c>
      <c r="F839" s="2" t="s">
        <v>40</v>
      </c>
      <c r="G839" s="38" t="s">
        <v>1552</v>
      </c>
      <c r="H839" s="29">
        <v>92.292400858208197</v>
      </c>
      <c r="I839" s="29">
        <v>34.020110622827303</v>
      </c>
      <c r="J839" s="29">
        <f t="shared" si="78"/>
        <v>34.259886248505424</v>
      </c>
      <c r="K839" s="8">
        <v>1.26336143529088</v>
      </c>
      <c r="L839" s="32">
        <v>1</v>
      </c>
      <c r="M839" s="28">
        <v>1.0018982729649399</v>
      </c>
      <c r="N839" s="28">
        <v>1</v>
      </c>
      <c r="O839" s="8">
        <v>159.88127907848099</v>
      </c>
      <c r="P839" s="9">
        <f t="shared" si="79"/>
        <v>159.88</v>
      </c>
      <c r="Q839" s="6">
        <f t="shared" si="80"/>
        <v>160.53679232270275</v>
      </c>
      <c r="R839" s="6">
        <f t="shared" si="81"/>
        <v>163.02511260370466</v>
      </c>
      <c r="S839" s="13">
        <f>R839*Index!$D$19</f>
        <v>200.31197779171768</v>
      </c>
      <c r="U839" s="8">
        <v>13.1970627965402</v>
      </c>
      <c r="V839" s="6">
        <f t="shared" si="82"/>
        <v>13.401617269886573</v>
      </c>
      <c r="W839" s="6">
        <f>V839*Index!$H$23</f>
        <v>14.432075997778943</v>
      </c>
      <c r="Y839" s="8">
        <v>214.74</v>
      </c>
      <c r="Z839" s="9">
        <f t="shared" si="83"/>
        <v>214.74</v>
      </c>
      <c r="AA839" s="27"/>
      <c r="AB839" s="42"/>
    </row>
    <row r="840" spans="1:28" x14ac:dyDescent="0.25">
      <c r="A840" s="2" t="s">
        <v>1074</v>
      </c>
      <c r="B840" s="2" t="s">
        <v>0</v>
      </c>
      <c r="C840" s="2">
        <v>90</v>
      </c>
      <c r="D840" s="2" t="s">
        <v>61</v>
      </c>
      <c r="E840" s="2" t="s">
        <v>59</v>
      </c>
      <c r="F840" s="2" t="s">
        <v>40</v>
      </c>
      <c r="G840" s="38" t="s">
        <v>1552</v>
      </c>
      <c r="H840" s="29">
        <v>92.292400858208197</v>
      </c>
      <c r="I840" s="29">
        <v>51.949948627078001</v>
      </c>
      <c r="J840" s="29">
        <f t="shared" si="78"/>
        <v>54.753728513968809</v>
      </c>
      <c r="K840" s="8">
        <v>1.5217772529945199</v>
      </c>
      <c r="L840" s="32">
        <v>0</v>
      </c>
      <c r="M840" s="28">
        <v>1.01943797987828</v>
      </c>
      <c r="N840" s="28">
        <v>1</v>
      </c>
      <c r="O840" s="8">
        <v>223.771454819468</v>
      </c>
      <c r="P840" s="9">
        <f t="shared" si="79"/>
        <v>223.77</v>
      </c>
      <c r="Q840" s="6">
        <f t="shared" si="80"/>
        <v>224.68891778422781</v>
      </c>
      <c r="R840" s="6">
        <f t="shared" si="81"/>
        <v>228.17159600988336</v>
      </c>
      <c r="S840" s="13">
        <f>R840*Index!$D$19</f>
        <v>280.35866954888951</v>
      </c>
      <c r="U840" s="8">
        <v>15.125247680638999</v>
      </c>
      <c r="V840" s="6">
        <f t="shared" si="82"/>
        <v>15.359689019688904</v>
      </c>
      <c r="W840" s="6">
        <f>V840*Index!$H$23</f>
        <v>16.540705108218418</v>
      </c>
      <c r="Y840" s="8">
        <v>296.89999999999998</v>
      </c>
      <c r="Z840" s="9">
        <f t="shared" si="83"/>
        <v>296.89999999999998</v>
      </c>
      <c r="AA840" s="27"/>
      <c r="AB840" s="42"/>
    </row>
    <row r="841" spans="1:28" x14ac:dyDescent="0.25">
      <c r="A841" s="2" t="s">
        <v>1075</v>
      </c>
      <c r="B841" s="2" t="s">
        <v>0</v>
      </c>
      <c r="C841" s="2">
        <v>90</v>
      </c>
      <c r="D841" s="2" t="s">
        <v>62</v>
      </c>
      <c r="E841" s="2" t="s">
        <v>59</v>
      </c>
      <c r="F841" s="2" t="s">
        <v>40</v>
      </c>
      <c r="G841" s="38" t="s">
        <v>1552</v>
      </c>
      <c r="H841" s="29">
        <v>92.292400858208197</v>
      </c>
      <c r="I841" s="29">
        <v>69.321211413996707</v>
      </c>
      <c r="J841" s="29">
        <f t="shared" si="78"/>
        <v>74.19740920696816</v>
      </c>
      <c r="K841" s="8">
        <v>1.6008509563523601</v>
      </c>
      <c r="L841" s="32">
        <v>0</v>
      </c>
      <c r="M841" s="28">
        <v>1.0301719497783299</v>
      </c>
      <c r="N841" s="28">
        <v>1</v>
      </c>
      <c r="O841" s="8">
        <v>266.52537166576099</v>
      </c>
      <c r="P841" s="9">
        <f t="shared" si="79"/>
        <v>266.52999999999997</v>
      </c>
      <c r="Q841" s="6">
        <f t="shared" si="80"/>
        <v>267.61812568959061</v>
      </c>
      <c r="R841" s="6">
        <f t="shared" si="81"/>
        <v>271.76620663777931</v>
      </c>
      <c r="S841" s="13">
        <f>R841*Index!$D$19</f>
        <v>333.92417572437938</v>
      </c>
      <c r="U841" s="8">
        <v>15.228457106293501</v>
      </c>
      <c r="V841" s="6">
        <f t="shared" si="82"/>
        <v>15.46449819144105</v>
      </c>
      <c r="W841" s="6">
        <f>V841*Index!$H$23</f>
        <v>16.653573122692322</v>
      </c>
      <c r="Y841" s="8">
        <v>350.58</v>
      </c>
      <c r="Z841" s="9">
        <f t="shared" si="83"/>
        <v>350.58</v>
      </c>
      <c r="AA841" s="27"/>
      <c r="AB841" s="42"/>
    </row>
    <row r="842" spans="1:28" x14ac:dyDescent="0.25">
      <c r="A842" s="2" t="s">
        <v>1076</v>
      </c>
      <c r="B842" s="2" t="s">
        <v>0</v>
      </c>
      <c r="C842" s="2">
        <v>90</v>
      </c>
      <c r="D842" s="2" t="s">
        <v>63</v>
      </c>
      <c r="E842" s="2" t="s">
        <v>59</v>
      </c>
      <c r="F842" s="2" t="s">
        <v>40</v>
      </c>
      <c r="G842" s="38" t="s">
        <v>1552</v>
      </c>
      <c r="H842" s="29">
        <v>92.292400858208197</v>
      </c>
      <c r="I842" s="29">
        <v>89.924400334071606</v>
      </c>
      <c r="J842" s="29">
        <f t="shared" si="78"/>
        <v>99.089963555330002</v>
      </c>
      <c r="K842" s="8">
        <v>1.6133897658630501</v>
      </c>
      <c r="L842" s="32">
        <v>0</v>
      </c>
      <c r="M842" s="28">
        <v>1.05030031896777</v>
      </c>
      <c r="N842" s="28">
        <v>1</v>
      </c>
      <c r="O842" s="8">
        <v>308.77434811147299</v>
      </c>
      <c r="P842" s="9">
        <f t="shared" si="79"/>
        <v>308.77</v>
      </c>
      <c r="Q842" s="6">
        <f t="shared" si="80"/>
        <v>310.04032293873001</v>
      </c>
      <c r="R842" s="6">
        <f t="shared" si="81"/>
        <v>314.84594794428034</v>
      </c>
      <c r="S842" s="13">
        <f>R842*Index!$D$19</f>
        <v>386.85705242073124</v>
      </c>
      <c r="U842" s="8">
        <v>14.7692267917318</v>
      </c>
      <c r="V842" s="6">
        <f t="shared" si="82"/>
        <v>14.998149807003644</v>
      </c>
      <c r="W842" s="6">
        <f>V842*Index!$H$23</f>
        <v>16.151366919507783</v>
      </c>
      <c r="Y842" s="8">
        <v>403.01</v>
      </c>
      <c r="Z842" s="9">
        <f t="shared" si="83"/>
        <v>403.01</v>
      </c>
      <c r="AA842" s="27"/>
      <c r="AB842" s="42"/>
    </row>
    <row r="843" spans="1:28" x14ac:dyDescent="0.25">
      <c r="A843" s="2" t="s">
        <v>1077</v>
      </c>
      <c r="B843" s="2" t="s">
        <v>0</v>
      </c>
      <c r="C843" s="2">
        <v>90</v>
      </c>
      <c r="D843" s="2" t="s">
        <v>1558</v>
      </c>
      <c r="E843" s="2" t="s">
        <v>59</v>
      </c>
      <c r="F843" s="2" t="s">
        <v>40</v>
      </c>
      <c r="G843" s="38" t="s">
        <v>1552</v>
      </c>
      <c r="H843" s="29">
        <v>92.292400858208197</v>
      </c>
      <c r="I843" s="29">
        <v>110.70351008449001</v>
      </c>
      <c r="J843" s="29">
        <f t="shared" si="78"/>
        <v>114.79293875402652</v>
      </c>
      <c r="K843" s="8">
        <v>1.61585884481968</v>
      </c>
      <c r="L843" s="32">
        <v>0</v>
      </c>
      <c r="M843" s="28">
        <v>1.0201453746065401</v>
      </c>
      <c r="N843" s="28">
        <v>1</v>
      </c>
      <c r="O843" s="8">
        <v>334.62067764491798</v>
      </c>
      <c r="P843" s="9">
        <f t="shared" si="79"/>
        <v>334.62</v>
      </c>
      <c r="Q843" s="6">
        <f t="shared" si="80"/>
        <v>335.99262242326216</v>
      </c>
      <c r="R843" s="6">
        <f t="shared" si="81"/>
        <v>341.20050807082276</v>
      </c>
      <c r="S843" s="13">
        <f>R843*Index!$D$19</f>
        <v>419.23938897283915</v>
      </c>
      <c r="U843" s="8">
        <v>15.4367299939153</v>
      </c>
      <c r="V843" s="6">
        <f t="shared" si="82"/>
        <v>15.675999308820987</v>
      </c>
      <c r="W843" s="6">
        <f>V843*Index!$H$23</f>
        <v>16.8813366931758</v>
      </c>
      <c r="Y843" s="8">
        <v>436.12</v>
      </c>
      <c r="Z843" s="9">
        <f t="shared" si="83"/>
        <v>436.12</v>
      </c>
      <c r="AA843" s="27"/>
      <c r="AB843" s="42"/>
    </row>
    <row r="844" spans="1:28" x14ac:dyDescent="0.25">
      <c r="A844" s="2" t="s">
        <v>1078</v>
      </c>
      <c r="B844" s="2" t="s">
        <v>0</v>
      </c>
      <c r="C844" s="2">
        <v>90</v>
      </c>
      <c r="D844" s="2" t="s">
        <v>1559</v>
      </c>
      <c r="E844" s="2" t="s">
        <v>59</v>
      </c>
      <c r="F844" s="2" t="s">
        <v>218</v>
      </c>
      <c r="G844" s="38" t="s">
        <v>1552</v>
      </c>
      <c r="H844" s="29">
        <v>92.292400858208197</v>
      </c>
      <c r="I844" s="29">
        <v>135.655344293946</v>
      </c>
      <c r="J844" s="29">
        <f t="shared" si="78"/>
        <v>136.223110280957</v>
      </c>
      <c r="K844" s="8">
        <v>1.5532060502087901</v>
      </c>
      <c r="L844" s="32">
        <v>0</v>
      </c>
      <c r="M844" s="28">
        <v>1.0024907725524199</v>
      </c>
      <c r="N844" s="28">
        <v>1</v>
      </c>
      <c r="O844" s="8">
        <v>354.93167446790397</v>
      </c>
      <c r="P844" s="9">
        <f t="shared" si="79"/>
        <v>354.93</v>
      </c>
      <c r="Q844" s="6">
        <f t="shared" si="80"/>
        <v>356.38689433322236</v>
      </c>
      <c r="R844" s="6">
        <f t="shared" si="81"/>
        <v>361.91089119538731</v>
      </c>
      <c r="S844" s="13">
        <f>R844*Index!$D$19</f>
        <v>444.68662061861852</v>
      </c>
      <c r="U844" s="8">
        <v>19.913455081590001</v>
      </c>
      <c r="V844" s="6">
        <f t="shared" si="82"/>
        <v>20.222113635354649</v>
      </c>
      <c r="W844" s="6">
        <f>V844*Index!$H$23</f>
        <v>21.777004591598089</v>
      </c>
      <c r="Y844" s="8">
        <v>466.46</v>
      </c>
      <c r="Z844" s="9">
        <f t="shared" si="83"/>
        <v>466.46</v>
      </c>
      <c r="AA844" s="27"/>
      <c r="AB844" s="42"/>
    </row>
    <row r="845" spans="1:28" x14ac:dyDescent="0.25">
      <c r="A845" s="2" t="s">
        <v>1079</v>
      </c>
      <c r="B845" s="2" t="s">
        <v>0</v>
      </c>
      <c r="C845" s="2">
        <v>90</v>
      </c>
      <c r="D845" s="2" t="s">
        <v>1550</v>
      </c>
      <c r="E845" s="2" t="s">
        <v>59</v>
      </c>
      <c r="F845" s="2" t="s">
        <v>218</v>
      </c>
      <c r="G845" s="38" t="s">
        <v>1552</v>
      </c>
      <c r="H845" s="29">
        <v>92.292400858208197</v>
      </c>
      <c r="I845" s="29">
        <v>111.775526516846</v>
      </c>
      <c r="J845" s="29">
        <f t="shared" si="78"/>
        <v>105.25219301339084</v>
      </c>
      <c r="K845" s="8">
        <v>1.6121571827980801</v>
      </c>
      <c r="L845" s="32">
        <v>0</v>
      </c>
      <c r="M845" s="28">
        <v>0.96803351909648205</v>
      </c>
      <c r="N845" s="28">
        <v>1</v>
      </c>
      <c r="O845" s="8">
        <v>318.472935933028</v>
      </c>
      <c r="P845" s="9">
        <f t="shared" si="79"/>
        <v>318.47000000000003</v>
      </c>
      <c r="Q845" s="6">
        <f t="shared" si="80"/>
        <v>319.77867497035339</v>
      </c>
      <c r="R845" s="6">
        <f t="shared" si="81"/>
        <v>324.73524443239387</v>
      </c>
      <c r="S845" s="13">
        <f>R845*Index!$D$19</f>
        <v>399.00821432986703</v>
      </c>
      <c r="U845" s="8">
        <v>17.795086682950501</v>
      </c>
      <c r="V845" s="6">
        <f t="shared" si="82"/>
        <v>18.070910526536235</v>
      </c>
      <c r="W845" s="6">
        <f>V845*Index!$H$23</f>
        <v>19.460394131240683</v>
      </c>
      <c r="Y845" s="8">
        <v>418.47</v>
      </c>
      <c r="Z845" s="9">
        <f t="shared" si="83"/>
        <v>418.47</v>
      </c>
      <c r="AA845" s="27"/>
      <c r="AB845" s="42"/>
    </row>
    <row r="846" spans="1:28" x14ac:dyDescent="0.25">
      <c r="A846" s="2" t="s">
        <v>1080</v>
      </c>
      <c r="B846" s="2" t="s">
        <v>0</v>
      </c>
      <c r="C846" s="2">
        <v>90</v>
      </c>
      <c r="D846" s="2" t="s">
        <v>225</v>
      </c>
      <c r="E846" s="2" t="s">
        <v>59</v>
      </c>
      <c r="F846" s="2" t="s">
        <v>40</v>
      </c>
      <c r="G846" s="38" t="s">
        <v>1552</v>
      </c>
      <c r="H846" s="29">
        <v>92.292400858208197</v>
      </c>
      <c r="I846" s="29">
        <v>81.212260920019204</v>
      </c>
      <c r="J846" s="29">
        <f t="shared" si="78"/>
        <v>87.802031578023133</v>
      </c>
      <c r="K846" s="8">
        <v>1.89683875594775</v>
      </c>
      <c r="L846" s="32">
        <v>1</v>
      </c>
      <c r="M846" s="28">
        <v>1.0379803665818901</v>
      </c>
      <c r="N846" s="28">
        <v>1</v>
      </c>
      <c r="O846" s="8">
        <v>341.61009917545601</v>
      </c>
      <c r="P846" s="9">
        <f t="shared" si="79"/>
        <v>341.61</v>
      </c>
      <c r="Q846" s="6">
        <f t="shared" si="80"/>
        <v>343.0107005820754</v>
      </c>
      <c r="R846" s="6">
        <f t="shared" si="81"/>
        <v>348.32736644109758</v>
      </c>
      <c r="S846" s="13">
        <f>R846*Index!$D$19</f>
        <v>427.99629196030418</v>
      </c>
      <c r="U846" s="8">
        <v>16.165964358208999</v>
      </c>
      <c r="V846" s="6">
        <f t="shared" si="82"/>
        <v>16.41653680576124</v>
      </c>
      <c r="W846" s="6">
        <f>V846*Index!$H$23</f>
        <v>17.678814581091721</v>
      </c>
      <c r="Y846" s="8">
        <v>445.68</v>
      </c>
      <c r="Z846" s="9">
        <f t="shared" si="83"/>
        <v>445.68</v>
      </c>
      <c r="AA846" s="27"/>
      <c r="AB846" s="42"/>
    </row>
    <row r="847" spans="1:28" x14ac:dyDescent="0.25">
      <c r="A847" s="2" t="s">
        <v>1081</v>
      </c>
      <c r="B847" s="2" t="s">
        <v>51</v>
      </c>
      <c r="C847" s="2">
        <v>90</v>
      </c>
      <c r="D847" s="2" t="s">
        <v>60</v>
      </c>
      <c r="E847" s="2" t="s">
        <v>52</v>
      </c>
      <c r="F847" s="2" t="s">
        <v>40</v>
      </c>
      <c r="G847" s="38" t="s">
        <v>1552</v>
      </c>
      <c r="H847" s="29">
        <v>92.292400858208197</v>
      </c>
      <c r="I847" s="29">
        <v>24.844358862566999</v>
      </c>
      <c r="J847" s="29">
        <f t="shared" si="78"/>
        <v>25.027313064343147</v>
      </c>
      <c r="K847" s="8">
        <v>1.2587502235454899</v>
      </c>
      <c r="L847" s="32">
        <v>1</v>
      </c>
      <c r="M847" s="28">
        <v>1.0018982729649399</v>
      </c>
      <c r="N847" s="28">
        <v>0.99966424983997204</v>
      </c>
      <c r="O847" s="8">
        <v>147.67621612630347</v>
      </c>
      <c r="P847" s="9">
        <f t="shared" si="79"/>
        <v>147.68</v>
      </c>
      <c r="Q847" s="6">
        <f t="shared" si="80"/>
        <v>148.28168861242131</v>
      </c>
      <c r="R847" s="6">
        <f t="shared" si="81"/>
        <v>150.58005478591386</v>
      </c>
      <c r="S847" s="13">
        <f>R847*Index!$D$19</f>
        <v>185.02050456161544</v>
      </c>
      <c r="U847" s="8">
        <v>12.5936367093055</v>
      </c>
      <c r="V847" s="6">
        <f t="shared" si="82"/>
        <v>12.788838078299737</v>
      </c>
      <c r="W847" s="6">
        <f>V847*Index!$H$23</f>
        <v>13.772179831164001</v>
      </c>
      <c r="Y847" s="8">
        <v>198.79</v>
      </c>
      <c r="Z847" s="9">
        <f t="shared" si="83"/>
        <v>198.79</v>
      </c>
      <c r="AA847" s="27"/>
      <c r="AB847" s="43"/>
    </row>
    <row r="848" spans="1:28" x14ac:dyDescent="0.25">
      <c r="A848" s="2" t="s">
        <v>1082</v>
      </c>
      <c r="B848" s="2" t="s">
        <v>51</v>
      </c>
      <c r="C848" s="2">
        <v>90</v>
      </c>
      <c r="D848" s="2" t="s">
        <v>61</v>
      </c>
      <c r="E848" s="2" t="s">
        <v>52</v>
      </c>
      <c r="F848" s="2" t="s">
        <v>40</v>
      </c>
      <c r="G848" s="38" t="s">
        <v>1552</v>
      </c>
      <c r="H848" s="29">
        <v>92.292400858208197</v>
      </c>
      <c r="I848" s="29">
        <v>37.949895498948301</v>
      </c>
      <c r="J848" s="29">
        <f t="shared" si="78"/>
        <v>39.125268909806664</v>
      </c>
      <c r="K848" s="8">
        <v>1.53565477916352</v>
      </c>
      <c r="L848" s="32">
        <v>0</v>
      </c>
      <c r="M848" s="28">
        <v>1.01943797987828</v>
      </c>
      <c r="N848" s="28">
        <v>0.98978509119069702</v>
      </c>
      <c r="O848" s="8">
        <v>201.81217264578513</v>
      </c>
      <c r="P848" s="9">
        <f t="shared" si="79"/>
        <v>201.81</v>
      </c>
      <c r="Q848" s="6">
        <f t="shared" si="80"/>
        <v>202.63960255363284</v>
      </c>
      <c r="R848" s="6">
        <f t="shared" si="81"/>
        <v>205.78051639321416</v>
      </c>
      <c r="S848" s="13">
        <f>R848*Index!$D$19</f>
        <v>252.84633496881878</v>
      </c>
      <c r="U848" s="8">
        <v>12.7637666875137</v>
      </c>
      <c r="V848" s="6">
        <f t="shared" si="82"/>
        <v>12.961605071170164</v>
      </c>
      <c r="W848" s="6">
        <f>V848*Index!$H$23</f>
        <v>13.958230986095606</v>
      </c>
      <c r="Y848" s="8">
        <v>266.8</v>
      </c>
      <c r="Z848" s="9">
        <f t="shared" si="83"/>
        <v>266.8</v>
      </c>
      <c r="AA848" s="27"/>
      <c r="AB848" s="43"/>
    </row>
    <row r="849" spans="1:28" x14ac:dyDescent="0.25">
      <c r="A849" s="2" t="s">
        <v>1083</v>
      </c>
      <c r="B849" s="2" t="s">
        <v>51</v>
      </c>
      <c r="C849" s="2">
        <v>90</v>
      </c>
      <c r="D849" s="2" t="s">
        <v>62</v>
      </c>
      <c r="E849" s="2" t="s">
        <v>52</v>
      </c>
      <c r="F849" s="2" t="s">
        <v>40</v>
      </c>
      <c r="G849" s="38" t="s">
        <v>1552</v>
      </c>
      <c r="H849" s="29">
        <v>92.292400858208197</v>
      </c>
      <c r="I849" s="29">
        <v>50.657483944506303</v>
      </c>
      <c r="J849" s="29">
        <f t="shared" si="78"/>
        <v>46.962536049245159</v>
      </c>
      <c r="K849" s="8">
        <v>1.63822086325829</v>
      </c>
      <c r="L849" s="32">
        <v>0</v>
      </c>
      <c r="M849" s="28">
        <v>1.0301719497783299</v>
      </c>
      <c r="N849" s="28">
        <v>0.94562091814412297</v>
      </c>
      <c r="O849" s="8">
        <v>228.13034295350755</v>
      </c>
      <c r="P849" s="9">
        <f t="shared" si="79"/>
        <v>228.13</v>
      </c>
      <c r="Q849" s="6">
        <f t="shared" si="80"/>
        <v>229.06567735961693</v>
      </c>
      <c r="R849" s="6">
        <f t="shared" si="81"/>
        <v>232.61619535869102</v>
      </c>
      <c r="S849" s="13">
        <f>R849*Index!$D$19</f>
        <v>285.81983115664542</v>
      </c>
      <c r="U849" s="8">
        <v>13.8969779793923</v>
      </c>
      <c r="V849" s="6">
        <f t="shared" si="82"/>
        <v>14.112381138072882</v>
      </c>
      <c r="W849" s="6">
        <f>V849*Index!$H$23</f>
        <v>15.197490944017515</v>
      </c>
      <c r="Y849" s="8">
        <v>301.02</v>
      </c>
      <c r="Z849" s="9">
        <f t="shared" si="83"/>
        <v>301.02</v>
      </c>
      <c r="AA849" s="27"/>
      <c r="AB849" s="43"/>
    </row>
    <row r="850" spans="1:28" x14ac:dyDescent="0.25">
      <c r="A850" s="2" t="s">
        <v>1084</v>
      </c>
      <c r="B850" s="2" t="s">
        <v>51</v>
      </c>
      <c r="C850" s="2">
        <v>90</v>
      </c>
      <c r="D850" s="2" t="s">
        <v>63</v>
      </c>
      <c r="E850" s="2" t="s">
        <v>52</v>
      </c>
      <c r="F850" s="2" t="s">
        <v>40</v>
      </c>
      <c r="G850" s="38" t="s">
        <v>1552</v>
      </c>
      <c r="H850" s="29">
        <v>92.292400858208197</v>
      </c>
      <c r="I850" s="29">
        <v>65.731329021310998</v>
      </c>
      <c r="J850" s="29">
        <f t="shared" si="78"/>
        <v>71.708274780195921</v>
      </c>
      <c r="K850" s="8">
        <v>1.7227046512587001</v>
      </c>
      <c r="L850" s="32">
        <v>0</v>
      </c>
      <c r="M850" s="28">
        <v>1.05030031896777</v>
      </c>
      <c r="N850" s="28">
        <v>0.98812032260407401</v>
      </c>
      <c r="O850" s="8">
        <v>282.52472673184695</v>
      </c>
      <c r="P850" s="9">
        <f t="shared" si="79"/>
        <v>282.52</v>
      </c>
      <c r="Q850" s="6">
        <f t="shared" si="80"/>
        <v>283.68307811144751</v>
      </c>
      <c r="R850" s="6">
        <f t="shared" si="81"/>
        <v>288.08016582217499</v>
      </c>
      <c r="S850" s="13">
        <f>R850*Index!$D$19</f>
        <v>353.96943978000678</v>
      </c>
      <c r="U850" s="8">
        <v>13.2387270106407</v>
      </c>
      <c r="V850" s="6">
        <f t="shared" si="82"/>
        <v>13.443927279305631</v>
      </c>
      <c r="W850" s="6">
        <f>V850*Index!$H$23</f>
        <v>14.477639250265989</v>
      </c>
      <c r="Y850" s="8">
        <v>368.45</v>
      </c>
      <c r="Z850" s="9">
        <f t="shared" si="83"/>
        <v>368.45</v>
      </c>
      <c r="AA850" s="27"/>
      <c r="AB850" s="43"/>
    </row>
    <row r="851" spans="1:28" x14ac:dyDescent="0.25">
      <c r="A851" s="2" t="s">
        <v>1085</v>
      </c>
      <c r="B851" s="2" t="s">
        <v>51</v>
      </c>
      <c r="C851" s="2">
        <v>90</v>
      </c>
      <c r="D851" s="2" t="s">
        <v>1558</v>
      </c>
      <c r="E851" s="2" t="s">
        <v>52</v>
      </c>
      <c r="F851" s="2" t="s">
        <v>40</v>
      </c>
      <c r="G851" s="38" t="s">
        <v>1552</v>
      </c>
      <c r="H851" s="29">
        <v>92.292400858208197</v>
      </c>
      <c r="I851" s="29">
        <v>80.946620589343297</v>
      </c>
      <c r="J851" s="29">
        <f t="shared" si="78"/>
        <v>57.92917278293902</v>
      </c>
      <c r="K851" s="8">
        <v>1.7219519439596001</v>
      </c>
      <c r="L851" s="32">
        <v>0</v>
      </c>
      <c r="M851" s="28">
        <v>1.0201453746065401</v>
      </c>
      <c r="N851" s="28">
        <v>0.850010949956574</v>
      </c>
      <c r="O851" s="8">
        <v>258.67433075604373</v>
      </c>
      <c r="P851" s="9">
        <f t="shared" si="79"/>
        <v>258.67</v>
      </c>
      <c r="Q851" s="6">
        <f t="shared" si="80"/>
        <v>259.73489551214351</v>
      </c>
      <c r="R851" s="6">
        <f t="shared" si="81"/>
        <v>263.76078639258174</v>
      </c>
      <c r="S851" s="13">
        <f>R851*Index!$D$19</f>
        <v>324.08776747562382</v>
      </c>
      <c r="U851" s="8">
        <v>15.0890563461932</v>
      </c>
      <c r="V851" s="6">
        <f t="shared" si="82"/>
        <v>15.322936719559195</v>
      </c>
      <c r="W851" s="6">
        <f>V851*Index!$H$23</f>
        <v>16.501126900761548</v>
      </c>
      <c r="Y851" s="8">
        <v>340.59</v>
      </c>
      <c r="Z851" s="9">
        <f t="shared" si="83"/>
        <v>340.59</v>
      </c>
      <c r="AA851" s="27"/>
      <c r="AB851" s="43"/>
    </row>
    <row r="852" spans="1:28" x14ac:dyDescent="0.25">
      <c r="A852" s="2" t="s">
        <v>1086</v>
      </c>
      <c r="B852" s="2" t="s">
        <v>51</v>
      </c>
      <c r="C852" s="2">
        <v>90</v>
      </c>
      <c r="D852" s="2" t="s">
        <v>1559</v>
      </c>
      <c r="E852" s="2" t="s">
        <v>52</v>
      </c>
      <c r="F852" s="2" t="s">
        <v>218</v>
      </c>
      <c r="G852" s="38" t="s">
        <v>1552</v>
      </c>
      <c r="H852" s="29">
        <v>92.292400858208197</v>
      </c>
      <c r="I852" s="29">
        <v>99.096689018962294</v>
      </c>
      <c r="J852" s="29">
        <f t="shared" si="78"/>
        <v>90.888329994719953</v>
      </c>
      <c r="K852" s="8">
        <v>1.72514542480225</v>
      </c>
      <c r="L852" s="32">
        <v>0</v>
      </c>
      <c r="M852" s="28">
        <v>1.0024907725524199</v>
      </c>
      <c r="N852" s="28">
        <v>0.95473364262183902</v>
      </c>
      <c r="O852" s="8">
        <v>316.01339974286049</v>
      </c>
      <c r="P852" s="9">
        <f t="shared" si="79"/>
        <v>316.01</v>
      </c>
      <c r="Q852" s="6">
        <f t="shared" si="80"/>
        <v>317.30905468180623</v>
      </c>
      <c r="R852" s="6">
        <f t="shared" si="81"/>
        <v>322.22734502937425</v>
      </c>
      <c r="S852" s="13">
        <f>R852*Index!$D$19</f>
        <v>395.92671184538347</v>
      </c>
      <c r="U852" s="8">
        <v>16.7853213435796</v>
      </c>
      <c r="V852" s="6">
        <f t="shared" si="82"/>
        <v>17.045493824405085</v>
      </c>
      <c r="W852" s="6">
        <f>V852*Index!$H$23</f>
        <v>18.35613249799723</v>
      </c>
      <c r="Y852" s="8">
        <v>414.28</v>
      </c>
      <c r="Z852" s="9">
        <f t="shared" si="83"/>
        <v>414.28</v>
      </c>
      <c r="AA852" s="27"/>
      <c r="AB852" s="43"/>
    </row>
    <row r="853" spans="1:28" x14ac:dyDescent="0.25">
      <c r="A853" s="2" t="s">
        <v>1087</v>
      </c>
      <c r="B853" s="2" t="s">
        <v>51</v>
      </c>
      <c r="C853" s="2">
        <v>90</v>
      </c>
      <c r="D853" s="2" t="s">
        <v>1550</v>
      </c>
      <c r="E853" s="2" t="s">
        <v>52</v>
      </c>
      <c r="F853" s="2" t="s">
        <v>218</v>
      </c>
      <c r="G853" s="38" t="s">
        <v>1552</v>
      </c>
      <c r="H853" s="29">
        <v>92.292400858208197</v>
      </c>
      <c r="I853" s="29">
        <v>81.662260405013797</v>
      </c>
      <c r="J853" s="29">
        <f t="shared" si="78"/>
        <v>51.892158063427644</v>
      </c>
      <c r="K853" s="8">
        <v>1.74782042953938</v>
      </c>
      <c r="L853" s="32">
        <v>0</v>
      </c>
      <c r="M853" s="28">
        <v>0.96803351909648205</v>
      </c>
      <c r="N853" s="28">
        <v>0.85623364138596303</v>
      </c>
      <c r="O853" s="8">
        <v>252.0087177073602</v>
      </c>
      <c r="P853" s="9">
        <f t="shared" si="79"/>
        <v>252.01</v>
      </c>
      <c r="Q853" s="6">
        <f t="shared" si="80"/>
        <v>253.04195344996037</v>
      </c>
      <c r="R853" s="6">
        <f t="shared" si="81"/>
        <v>256.96410372843479</v>
      </c>
      <c r="S853" s="13">
        <f>R853*Index!$D$19</f>
        <v>315.73655749862166</v>
      </c>
      <c r="U853" s="8">
        <v>15.382999581026001</v>
      </c>
      <c r="V853" s="6">
        <f t="shared" si="82"/>
        <v>15.621436074531905</v>
      </c>
      <c r="W853" s="6">
        <f>V853*Index!$H$23</f>
        <v>16.822578057700209</v>
      </c>
      <c r="Y853" s="8">
        <v>332.56</v>
      </c>
      <c r="Z853" s="9">
        <f t="shared" si="83"/>
        <v>332.56</v>
      </c>
      <c r="AA853" s="27"/>
      <c r="AB853" s="43"/>
    </row>
    <row r="854" spans="1:28" x14ac:dyDescent="0.25">
      <c r="A854" s="2" t="s">
        <v>1088</v>
      </c>
      <c r="B854" s="2" t="s">
        <v>51</v>
      </c>
      <c r="C854" s="2">
        <v>90</v>
      </c>
      <c r="D854" s="2" t="s">
        <v>225</v>
      </c>
      <c r="E854" s="2" t="s">
        <v>52</v>
      </c>
      <c r="F854" s="2" t="s">
        <v>40</v>
      </c>
      <c r="G854" s="38" t="s">
        <v>1552</v>
      </c>
      <c r="H854" s="29">
        <v>92.292400858208197</v>
      </c>
      <c r="I854" s="29">
        <v>59.288970867231598</v>
      </c>
      <c r="J854" s="29">
        <f t="shared" si="78"/>
        <v>40.217988205912519</v>
      </c>
      <c r="K854" s="8">
        <v>1.89222754420235</v>
      </c>
      <c r="L854" s="32">
        <v>1</v>
      </c>
      <c r="M854" s="28">
        <v>1.0379803665818901</v>
      </c>
      <c r="N854" s="28">
        <v>0.842199457519338</v>
      </c>
      <c r="O854" s="8">
        <v>250.73980808009949</v>
      </c>
      <c r="P854" s="9">
        <f t="shared" si="79"/>
        <v>250.74</v>
      </c>
      <c r="Q854" s="6">
        <f t="shared" si="80"/>
        <v>251.76784129322789</v>
      </c>
      <c r="R854" s="6">
        <f t="shared" si="81"/>
        <v>255.67024283327294</v>
      </c>
      <c r="S854" s="13">
        <f>R854*Index!$D$19</f>
        <v>314.14676663292073</v>
      </c>
      <c r="U854" s="8">
        <v>15.1713527817683</v>
      </c>
      <c r="V854" s="6">
        <f t="shared" si="82"/>
        <v>15.40650874988571</v>
      </c>
      <c r="W854" s="6">
        <f>V854*Index!$H$23</f>
        <v>16.591124836732387</v>
      </c>
      <c r="Y854" s="8">
        <v>330.74</v>
      </c>
      <c r="Z854" s="9">
        <f t="shared" si="83"/>
        <v>330.74</v>
      </c>
      <c r="AA854" s="27"/>
      <c r="AB854" s="43"/>
    </row>
    <row r="855" spans="1:28" x14ac:dyDescent="0.25">
      <c r="A855" s="2" t="s">
        <v>1089</v>
      </c>
      <c r="B855" s="2" t="s">
        <v>51</v>
      </c>
      <c r="C855" s="2">
        <v>90</v>
      </c>
      <c r="D855" s="2" t="s">
        <v>60</v>
      </c>
      <c r="E855" s="2" t="s">
        <v>53</v>
      </c>
      <c r="F855" s="2" t="s">
        <v>40</v>
      </c>
      <c r="G855" s="38" t="s">
        <v>1553</v>
      </c>
      <c r="H855" s="29">
        <v>92.292400858208197</v>
      </c>
      <c r="I855" s="29">
        <v>23.531265161195499</v>
      </c>
      <c r="J855" s="29">
        <f t="shared" si="78"/>
        <v>23.689634950430062</v>
      </c>
      <c r="K855" s="8">
        <v>2.4874483183634801</v>
      </c>
      <c r="L855" s="32">
        <v>0</v>
      </c>
      <c r="M855" s="28">
        <v>1.0018982729649399</v>
      </c>
      <c r="N855" s="28">
        <v>0.999470068308288</v>
      </c>
      <c r="O855" s="8">
        <v>288.49931993256928</v>
      </c>
      <c r="P855" s="9">
        <f t="shared" si="79"/>
        <v>288.5</v>
      </c>
      <c r="Q855" s="6">
        <f t="shared" si="80"/>
        <v>289.68216714429281</v>
      </c>
      <c r="R855" s="6">
        <f t="shared" si="81"/>
        <v>294.17224073502939</v>
      </c>
      <c r="S855" s="13">
        <f>R855*Index!$D$19</f>
        <v>361.4548851519454</v>
      </c>
      <c r="U855" s="8">
        <v>14.1147262908349</v>
      </c>
      <c r="V855" s="6">
        <f t="shared" si="82"/>
        <v>14.333504548342843</v>
      </c>
      <c r="W855" s="6">
        <f>V855*Index!$H$23</f>
        <v>15.435616671505265</v>
      </c>
      <c r="Y855" s="8">
        <v>376.89</v>
      </c>
      <c r="Z855" s="9">
        <f t="shared" si="83"/>
        <v>376.89</v>
      </c>
      <c r="AA855" s="27"/>
      <c r="AB855" s="43"/>
    </row>
    <row r="856" spans="1:28" x14ac:dyDescent="0.25">
      <c r="A856" s="2" t="s">
        <v>1090</v>
      </c>
      <c r="B856" s="2" t="s">
        <v>51</v>
      </c>
      <c r="C856" s="2">
        <v>90</v>
      </c>
      <c r="D856" s="2" t="s">
        <v>60</v>
      </c>
      <c r="E856" s="2" t="s">
        <v>53</v>
      </c>
      <c r="F856" s="2" t="s">
        <v>40</v>
      </c>
      <c r="G856" s="38" t="s">
        <v>1554</v>
      </c>
      <c r="H856" s="29">
        <v>92.292400858208197</v>
      </c>
      <c r="I856" s="29">
        <v>25.755724722842501</v>
      </c>
      <c r="J856" s="29">
        <f t="shared" si="78"/>
        <v>25.917136094199648</v>
      </c>
      <c r="K856" s="8">
        <v>1.9749645370391899</v>
      </c>
      <c r="L856" s="32">
        <v>1</v>
      </c>
      <c r="M856" s="28">
        <v>1.0018982729649399</v>
      </c>
      <c r="N856" s="28">
        <v>0.999470068308288</v>
      </c>
      <c r="O856" s="8">
        <v>233.38563075895485</v>
      </c>
      <c r="P856" s="9">
        <f t="shared" si="79"/>
        <v>233.46</v>
      </c>
      <c r="Q856" s="6">
        <f t="shared" si="80"/>
        <v>234.34251184506655</v>
      </c>
      <c r="R856" s="6">
        <f t="shared" si="81"/>
        <v>237.97482077866511</v>
      </c>
      <c r="S856" s="13">
        <f>R856*Index!$D$19</f>
        <v>292.40407354100307</v>
      </c>
      <c r="U856" s="8">
        <v>12.3726411003416</v>
      </c>
      <c r="V856" s="6">
        <f t="shared" si="82"/>
        <v>12.564417037396895</v>
      </c>
      <c r="W856" s="6">
        <f>V856*Index!$H$23</f>
        <v>13.530502916162989</v>
      </c>
      <c r="Y856" s="8">
        <v>305.93</v>
      </c>
      <c r="Z856" s="9">
        <f t="shared" si="83"/>
        <v>305.93</v>
      </c>
      <c r="AA856" s="27"/>
      <c r="AB856" s="43"/>
    </row>
    <row r="857" spans="1:28" x14ac:dyDescent="0.25">
      <c r="A857" s="2" t="s">
        <v>1091</v>
      </c>
      <c r="B857" s="2" t="s">
        <v>51</v>
      </c>
      <c r="C857" s="2">
        <v>90</v>
      </c>
      <c r="D857" s="2" t="s">
        <v>61</v>
      </c>
      <c r="E857" s="2" t="s">
        <v>53</v>
      </c>
      <c r="F857" s="2" t="s">
        <v>40</v>
      </c>
      <c r="G857" s="38" t="s">
        <v>1552</v>
      </c>
      <c r="H857" s="29">
        <v>92.292400858208197</v>
      </c>
      <c r="I857" s="29">
        <v>35.973646565274102</v>
      </c>
      <c r="J857" s="29">
        <f t="shared" si="78"/>
        <v>38.369499959352225</v>
      </c>
      <c r="K857" s="8">
        <v>2.8458860577245102</v>
      </c>
      <c r="L857" s="32">
        <v>0</v>
      </c>
      <c r="M857" s="28">
        <v>1.01943797987828</v>
      </c>
      <c r="N857" s="28">
        <v>0.99925527691339999</v>
      </c>
      <c r="O857" s="8">
        <v>371.84888181247771</v>
      </c>
      <c r="P857" s="9">
        <f t="shared" si="79"/>
        <v>371.85</v>
      </c>
      <c r="Q857" s="6">
        <f t="shared" si="80"/>
        <v>373.37346222790887</v>
      </c>
      <c r="R857" s="6">
        <f t="shared" si="81"/>
        <v>379.16075089244151</v>
      </c>
      <c r="S857" s="13">
        <f>R857*Index!$D$19</f>
        <v>465.88184298258727</v>
      </c>
      <c r="U857" s="8">
        <v>14.6312518827843</v>
      </c>
      <c r="V857" s="6">
        <f t="shared" si="82"/>
        <v>14.858036286967458</v>
      </c>
      <c r="W857" s="6">
        <f>V857*Index!$H$23</f>
        <v>16.000479983345063</v>
      </c>
      <c r="Y857" s="8">
        <v>481.88</v>
      </c>
      <c r="Z857" s="9">
        <f t="shared" si="83"/>
        <v>481.88</v>
      </c>
      <c r="AA857" s="27"/>
      <c r="AB857" s="43"/>
    </row>
    <row r="858" spans="1:28" x14ac:dyDescent="0.25">
      <c r="A858" s="2" t="s">
        <v>1092</v>
      </c>
      <c r="B858" s="2" t="s">
        <v>51</v>
      </c>
      <c r="C858" s="2">
        <v>90</v>
      </c>
      <c r="D858" s="2" t="s">
        <v>62</v>
      </c>
      <c r="E858" s="2" t="s">
        <v>53</v>
      </c>
      <c r="F858" s="2" t="s">
        <v>40</v>
      </c>
      <c r="G858" s="38" t="s">
        <v>1552</v>
      </c>
      <c r="H858" s="29">
        <v>92.292400858208197</v>
      </c>
      <c r="I858" s="29">
        <v>48.064467020622601</v>
      </c>
      <c r="J858" s="29">
        <f t="shared" si="78"/>
        <v>51.458311364918899</v>
      </c>
      <c r="K858" s="8">
        <v>2.8945843207270898</v>
      </c>
      <c r="L858" s="32">
        <v>0</v>
      </c>
      <c r="M858" s="28">
        <v>1.0301719497783299</v>
      </c>
      <c r="N858" s="28">
        <v>0.994183649708683</v>
      </c>
      <c r="O858" s="8">
        <v>416.09855769441828</v>
      </c>
      <c r="P858" s="9">
        <f t="shared" si="79"/>
        <v>416.1</v>
      </c>
      <c r="Q858" s="6">
        <f t="shared" si="80"/>
        <v>417.8045617809654</v>
      </c>
      <c r="R858" s="6">
        <f t="shared" si="81"/>
        <v>424.28053248857037</v>
      </c>
      <c r="S858" s="13">
        <f>R858*Index!$D$19</f>
        <v>521.32135499826882</v>
      </c>
      <c r="U858" s="8">
        <v>17.103577324010001</v>
      </c>
      <c r="V858" s="6">
        <f t="shared" si="82"/>
        <v>17.368682772532157</v>
      </c>
      <c r="W858" s="6">
        <f>V858*Index!$H$23</f>
        <v>18.704171646338885</v>
      </c>
      <c r="Y858" s="8">
        <v>540.03</v>
      </c>
      <c r="Z858" s="9">
        <f t="shared" si="83"/>
        <v>540.03</v>
      </c>
      <c r="AA858" s="27"/>
      <c r="AB858" s="43"/>
    </row>
    <row r="859" spans="1:28" x14ac:dyDescent="0.25">
      <c r="A859" s="2" t="s">
        <v>1093</v>
      </c>
      <c r="B859" s="2" t="s">
        <v>51</v>
      </c>
      <c r="C859" s="2">
        <v>90</v>
      </c>
      <c r="D859" s="2" t="s">
        <v>63</v>
      </c>
      <c r="E859" s="2" t="s">
        <v>53</v>
      </c>
      <c r="F859" s="2" t="s">
        <v>40</v>
      </c>
      <c r="G859" s="38" t="s">
        <v>1552</v>
      </c>
      <c r="H859" s="29">
        <v>92.292400858208197</v>
      </c>
      <c r="I859" s="29">
        <v>62.411887301610498</v>
      </c>
      <c r="J859" s="29">
        <f t="shared" si="78"/>
        <v>70.02782086162054</v>
      </c>
      <c r="K859" s="8">
        <v>2.83095770768155</v>
      </c>
      <c r="L859" s="32">
        <v>0</v>
      </c>
      <c r="M859" s="28">
        <v>1.05030031896777</v>
      </c>
      <c r="N859" s="28">
        <v>0.99897996431909197</v>
      </c>
      <c r="O859" s="8">
        <v>459.52168279032526</v>
      </c>
      <c r="P859" s="9">
        <f t="shared" si="79"/>
        <v>459.52</v>
      </c>
      <c r="Q859" s="6">
        <f t="shared" si="80"/>
        <v>461.40572168976558</v>
      </c>
      <c r="R859" s="6">
        <f t="shared" si="81"/>
        <v>468.55751037595701</v>
      </c>
      <c r="S859" s="13">
        <f>R859*Index!$D$19</f>
        <v>575.72529847428154</v>
      </c>
      <c r="U859" s="8">
        <v>14.1105183954898</v>
      </c>
      <c r="V859" s="6">
        <f t="shared" si="82"/>
        <v>14.329231430619894</v>
      </c>
      <c r="W859" s="6">
        <f>V859*Index!$H$23</f>
        <v>15.431014991089899</v>
      </c>
      <c r="Y859" s="8">
        <v>591.16</v>
      </c>
      <c r="Z859" s="9">
        <f t="shared" si="83"/>
        <v>591.16</v>
      </c>
      <c r="AA859" s="27"/>
      <c r="AB859" s="43"/>
    </row>
    <row r="860" spans="1:28" x14ac:dyDescent="0.25">
      <c r="A860" s="2" t="s">
        <v>1094</v>
      </c>
      <c r="B860" s="2" t="s">
        <v>51</v>
      </c>
      <c r="C860" s="2">
        <v>90</v>
      </c>
      <c r="D860" s="2" t="s">
        <v>1558</v>
      </c>
      <c r="E860" s="2" t="s">
        <v>53</v>
      </c>
      <c r="F860" s="2" t="s">
        <v>40</v>
      </c>
      <c r="G860" s="38" t="s">
        <v>1552</v>
      </c>
      <c r="H860" s="29">
        <v>92.292400858208197</v>
      </c>
      <c r="I860" s="29">
        <v>76.926432165493296</v>
      </c>
      <c r="J860" s="29">
        <f t="shared" si="78"/>
        <v>78.774941711738705</v>
      </c>
      <c r="K860" s="8">
        <v>2.88919153733235</v>
      </c>
      <c r="L860" s="32">
        <v>0</v>
      </c>
      <c r="M860" s="28">
        <v>1.0201453746065401</v>
      </c>
      <c r="N860" s="28">
        <v>0.99096051072386704</v>
      </c>
      <c r="O860" s="8">
        <v>494.24631846702391</v>
      </c>
      <c r="P860" s="9">
        <f t="shared" si="79"/>
        <v>494.25</v>
      </c>
      <c r="Q860" s="6">
        <f t="shared" si="80"/>
        <v>496.2727283727387</v>
      </c>
      <c r="R860" s="6">
        <f t="shared" si="81"/>
        <v>503.96495566251616</v>
      </c>
      <c r="S860" s="13">
        <f>R860*Index!$D$19</f>
        <v>619.23108283244869</v>
      </c>
      <c r="U860" s="8">
        <v>14.1785497555272</v>
      </c>
      <c r="V860" s="6">
        <f t="shared" si="82"/>
        <v>14.398317276737872</v>
      </c>
      <c r="W860" s="6">
        <f>V860*Index!$H$23</f>
        <v>15.505412891094544</v>
      </c>
      <c r="Y860" s="8">
        <v>634.74</v>
      </c>
      <c r="Z860" s="9">
        <f t="shared" si="83"/>
        <v>634.74</v>
      </c>
      <c r="AA860" s="27"/>
      <c r="AB860" s="43"/>
    </row>
    <row r="861" spans="1:28" x14ac:dyDescent="0.25">
      <c r="A861" s="2" t="s">
        <v>1095</v>
      </c>
      <c r="B861" s="2" t="s">
        <v>51</v>
      </c>
      <c r="C861" s="2">
        <v>90</v>
      </c>
      <c r="D861" s="2" t="s">
        <v>1559</v>
      </c>
      <c r="E861" s="2" t="s">
        <v>53</v>
      </c>
      <c r="F861" s="2" t="s">
        <v>218</v>
      </c>
      <c r="G861" s="38" t="s">
        <v>1552</v>
      </c>
      <c r="H861" s="29">
        <v>92.292400858208197</v>
      </c>
      <c r="I861" s="29">
        <v>93.934342603317404</v>
      </c>
      <c r="J861" s="29">
        <f t="shared" si="78"/>
        <v>93.812131838460942</v>
      </c>
      <c r="K861" s="8">
        <v>3.20806747334017</v>
      </c>
      <c r="L861" s="32">
        <v>0</v>
      </c>
      <c r="M861" s="28">
        <v>1.0024907725524199</v>
      </c>
      <c r="N861" s="28">
        <v>0.996860799358118</v>
      </c>
      <c r="O861" s="8">
        <v>597.03589798535518</v>
      </c>
      <c r="P861" s="9">
        <f t="shared" si="79"/>
        <v>597.04</v>
      </c>
      <c r="Q861" s="6">
        <f t="shared" si="80"/>
        <v>599.48374516709509</v>
      </c>
      <c r="R861" s="6">
        <f t="shared" si="81"/>
        <v>608.7757432171851</v>
      </c>
      <c r="S861" s="13">
        <f>R861*Index!$D$19</f>
        <v>748.01404033924325</v>
      </c>
      <c r="U861" s="8">
        <v>17.1148332930047</v>
      </c>
      <c r="V861" s="6">
        <f t="shared" si="82"/>
        <v>17.380113209046275</v>
      </c>
      <c r="W861" s="6">
        <f>V861*Index!$H$23</f>
        <v>18.716480976260598</v>
      </c>
      <c r="Y861" s="8">
        <v>766.73</v>
      </c>
      <c r="Z861" s="9">
        <f t="shared" si="83"/>
        <v>766.73</v>
      </c>
      <c r="AA861" s="27"/>
      <c r="AB861" s="43"/>
    </row>
    <row r="862" spans="1:28" x14ac:dyDescent="0.25">
      <c r="A862" s="2" t="s">
        <v>1096</v>
      </c>
      <c r="B862" s="2" t="s">
        <v>51</v>
      </c>
      <c r="C862" s="2">
        <v>90</v>
      </c>
      <c r="D862" s="2" t="s">
        <v>1550</v>
      </c>
      <c r="E862" s="2" t="s">
        <v>53</v>
      </c>
      <c r="F862" s="2" t="s">
        <v>218</v>
      </c>
      <c r="G862" s="38" t="s">
        <v>1552</v>
      </c>
      <c r="H862" s="29">
        <v>92.292400858208197</v>
      </c>
      <c r="I862" s="29">
        <v>77.433138237546601</v>
      </c>
      <c r="J862" s="29">
        <f t="shared" si="78"/>
        <v>68.444629572373088</v>
      </c>
      <c r="K862" s="8">
        <v>3.3754040476989502</v>
      </c>
      <c r="L862" s="32">
        <v>0</v>
      </c>
      <c r="M862" s="28">
        <v>0.96803351909648205</v>
      </c>
      <c r="N862" s="28">
        <v>0.97831418000827397</v>
      </c>
      <c r="O862" s="8">
        <v>542.55242313049382</v>
      </c>
      <c r="P862" s="9">
        <f t="shared" si="79"/>
        <v>542.54999999999995</v>
      </c>
      <c r="Q862" s="6">
        <f t="shared" si="80"/>
        <v>544.77688806532888</v>
      </c>
      <c r="R862" s="6">
        <f t="shared" si="81"/>
        <v>553.22092983034156</v>
      </c>
      <c r="S862" s="13">
        <f>R862*Index!$D$19</f>
        <v>679.75281133202873</v>
      </c>
      <c r="U862" s="8">
        <v>16.644390271567701</v>
      </c>
      <c r="V862" s="6">
        <f t="shared" si="82"/>
        <v>16.902378320777</v>
      </c>
      <c r="W862" s="6">
        <f>V862*Index!$H$23</f>
        <v>18.202012753847992</v>
      </c>
      <c r="Y862" s="8">
        <v>697.95</v>
      </c>
      <c r="Z862" s="9">
        <f t="shared" si="83"/>
        <v>697.95</v>
      </c>
      <c r="AA862" s="27"/>
      <c r="AB862" s="43"/>
    </row>
    <row r="863" spans="1:28" x14ac:dyDescent="0.25">
      <c r="A863" s="2" t="s">
        <v>1097</v>
      </c>
      <c r="B863" s="2" t="s">
        <v>51</v>
      </c>
      <c r="C863" s="2">
        <v>90</v>
      </c>
      <c r="D863" s="2" t="s">
        <v>225</v>
      </c>
      <c r="E863" s="2" t="s">
        <v>53</v>
      </c>
      <c r="F863" s="2" t="s">
        <v>40</v>
      </c>
      <c r="G863" s="38" t="s">
        <v>1552</v>
      </c>
      <c r="H863" s="29">
        <v>92.292400858208197</v>
      </c>
      <c r="I863" s="29">
        <v>56.107175536650701</v>
      </c>
      <c r="J863" s="29">
        <f t="shared" si="78"/>
        <v>60.946878515573758</v>
      </c>
      <c r="K863" s="8">
        <v>3.1826243230587798</v>
      </c>
      <c r="L863" s="32">
        <v>1</v>
      </c>
      <c r="M863" s="28">
        <v>1.0379803665818901</v>
      </c>
      <c r="N863" s="28">
        <v>0.99482868858009099</v>
      </c>
      <c r="O863" s="8">
        <v>487.7030577829978</v>
      </c>
      <c r="P863" s="9">
        <f t="shared" si="79"/>
        <v>487.7</v>
      </c>
      <c r="Q863" s="6">
        <f t="shared" si="80"/>
        <v>489.70264031990808</v>
      </c>
      <c r="R863" s="6">
        <f t="shared" si="81"/>
        <v>497.29303124486671</v>
      </c>
      <c r="S863" s="13">
        <f>R863*Index!$D$19</f>
        <v>611.03316562551504</v>
      </c>
      <c r="U863" s="8">
        <v>13.8392830491133</v>
      </c>
      <c r="V863" s="6">
        <f t="shared" si="82"/>
        <v>14.053791936374557</v>
      </c>
      <c r="W863" s="6">
        <f>V863*Index!$H$23</f>
        <v>15.134396781982355</v>
      </c>
      <c r="Y863" s="8">
        <v>626.16999999999996</v>
      </c>
      <c r="Z863" s="9">
        <f t="shared" si="83"/>
        <v>626.16999999999996</v>
      </c>
      <c r="AA863" s="27"/>
      <c r="AB863" s="43"/>
    </row>
    <row r="864" spans="1:28" x14ac:dyDescent="0.25">
      <c r="A864" s="2" t="s">
        <v>1098</v>
      </c>
      <c r="B864" s="2" t="s">
        <v>51</v>
      </c>
      <c r="C864" s="2">
        <v>90</v>
      </c>
      <c r="D864" s="2" t="s">
        <v>60</v>
      </c>
      <c r="E864" s="2" t="s">
        <v>54</v>
      </c>
      <c r="F864" s="2" t="s">
        <v>40</v>
      </c>
      <c r="G864" s="38" t="s">
        <v>1552</v>
      </c>
      <c r="H864" s="29">
        <v>92.292400858208197</v>
      </c>
      <c r="I864" s="29">
        <v>25.899947042895</v>
      </c>
      <c r="J864" s="29">
        <f t="shared" si="78"/>
        <v>25.978321584656854</v>
      </c>
      <c r="K864" s="8">
        <v>1.9417377698701199</v>
      </c>
      <c r="L864" s="32">
        <v>0</v>
      </c>
      <c r="M864" s="28">
        <v>1.0018982729649399</v>
      </c>
      <c r="N864" s="28">
        <v>0.99876717738688403</v>
      </c>
      <c r="O864" s="8">
        <v>229.65072883713501</v>
      </c>
      <c r="P864" s="9">
        <f t="shared" si="79"/>
        <v>229.65</v>
      </c>
      <c r="Q864" s="6">
        <f t="shared" si="80"/>
        <v>230.59229682536727</v>
      </c>
      <c r="R864" s="6">
        <f t="shared" si="81"/>
        <v>234.16647742616047</v>
      </c>
      <c r="S864" s="13">
        <f>R864*Index!$D$19</f>
        <v>287.7246914699441</v>
      </c>
      <c r="U864" s="8">
        <v>12.259693410829099</v>
      </c>
      <c r="V864" s="6">
        <f t="shared" si="82"/>
        <v>12.44971865869695</v>
      </c>
      <c r="W864" s="6">
        <f>V864*Index!$H$23</f>
        <v>13.406985307438319</v>
      </c>
      <c r="Y864" s="8">
        <v>301.13</v>
      </c>
      <c r="Z864" s="9">
        <f t="shared" si="83"/>
        <v>301.13</v>
      </c>
      <c r="AA864" s="27"/>
      <c r="AB864" s="43"/>
    </row>
    <row r="865" spans="1:28" x14ac:dyDescent="0.25">
      <c r="A865" s="2" t="s">
        <v>1099</v>
      </c>
      <c r="B865" s="2" t="s">
        <v>51</v>
      </c>
      <c r="C865" s="2">
        <v>90</v>
      </c>
      <c r="D865" s="2" t="s">
        <v>61</v>
      </c>
      <c r="E865" s="2" t="s">
        <v>54</v>
      </c>
      <c r="F865" s="2" t="s">
        <v>40</v>
      </c>
      <c r="G865" s="38" t="s">
        <v>1552</v>
      </c>
      <c r="H865" s="29">
        <v>92.292400858208197</v>
      </c>
      <c r="I865" s="29">
        <v>39.5391789542944</v>
      </c>
      <c r="J865" s="29">
        <f t="shared" si="78"/>
        <v>41.924891296766333</v>
      </c>
      <c r="K865" s="8">
        <v>2.2170990302426499</v>
      </c>
      <c r="L865" s="32">
        <v>0</v>
      </c>
      <c r="M865" s="28">
        <v>1.01943797987828</v>
      </c>
      <c r="N865" s="28">
        <v>0.99868426346313399</v>
      </c>
      <c r="O865" s="8">
        <v>297.57302827858837</v>
      </c>
      <c r="P865" s="9">
        <f t="shared" si="79"/>
        <v>297.57</v>
      </c>
      <c r="Q865" s="6">
        <f t="shared" si="80"/>
        <v>298.79307769453055</v>
      </c>
      <c r="R865" s="6">
        <f t="shared" si="81"/>
        <v>303.42437039879582</v>
      </c>
      <c r="S865" s="13">
        <f>R865*Index!$D$19</f>
        <v>372.82314837308274</v>
      </c>
      <c r="U865" s="8">
        <v>12.4690879737134</v>
      </c>
      <c r="V865" s="6">
        <f t="shared" si="82"/>
        <v>12.662358837305959</v>
      </c>
      <c r="W865" s="6">
        <f>V865*Index!$H$23</f>
        <v>13.635975522280686</v>
      </c>
      <c r="Y865" s="8">
        <v>386.46</v>
      </c>
      <c r="Z865" s="9">
        <f t="shared" si="83"/>
        <v>386.46</v>
      </c>
      <c r="AA865" s="27"/>
      <c r="AB865" s="43"/>
    </row>
    <row r="866" spans="1:28" x14ac:dyDescent="0.25">
      <c r="A866" s="2" t="s">
        <v>1100</v>
      </c>
      <c r="B866" s="2" t="s">
        <v>51</v>
      </c>
      <c r="C866" s="2">
        <v>90</v>
      </c>
      <c r="D866" s="2" t="s">
        <v>62</v>
      </c>
      <c r="E866" s="2" t="s">
        <v>54</v>
      </c>
      <c r="F866" s="2" t="s">
        <v>40</v>
      </c>
      <c r="G866" s="38" t="s">
        <v>1552</v>
      </c>
      <c r="H866" s="29">
        <v>92.292400858208197</v>
      </c>
      <c r="I866" s="29">
        <v>52.743784029143796</v>
      </c>
      <c r="J866" s="29">
        <f t="shared" si="78"/>
        <v>51.295764745871793</v>
      </c>
      <c r="K866" s="8">
        <v>2.2542409340814902</v>
      </c>
      <c r="L866" s="32">
        <v>0</v>
      </c>
      <c r="M866" s="28">
        <v>1.0301719497783299</v>
      </c>
      <c r="N866" s="28">
        <v>0.96102029550234003</v>
      </c>
      <c r="O866" s="8">
        <v>323.6823205543908</v>
      </c>
      <c r="P866" s="9">
        <f t="shared" si="79"/>
        <v>323.68</v>
      </c>
      <c r="Q866" s="6">
        <f t="shared" si="80"/>
        <v>325.00941806866382</v>
      </c>
      <c r="R866" s="6">
        <f t="shared" si="81"/>
        <v>330.04706404872815</v>
      </c>
      <c r="S866" s="13">
        <f>R866*Index!$D$19</f>
        <v>405.53494555567073</v>
      </c>
      <c r="U866" s="8">
        <v>12.922746631693601</v>
      </c>
      <c r="V866" s="6">
        <f t="shared" si="82"/>
        <v>13.123049204484852</v>
      </c>
      <c r="W866" s="6">
        <f>V866*Index!$H$23</f>
        <v>14.132088659723443</v>
      </c>
      <c r="Y866" s="8">
        <v>419.67</v>
      </c>
      <c r="Z866" s="9">
        <f t="shared" si="83"/>
        <v>419.67</v>
      </c>
      <c r="AA866" s="27"/>
      <c r="AB866" s="43"/>
    </row>
    <row r="867" spans="1:28" x14ac:dyDescent="0.25">
      <c r="A867" s="2" t="s">
        <v>1101</v>
      </c>
      <c r="B867" s="2" t="s">
        <v>51</v>
      </c>
      <c r="C867" s="2">
        <v>90</v>
      </c>
      <c r="D867" s="2" t="s">
        <v>63</v>
      </c>
      <c r="E867" s="2" t="s">
        <v>54</v>
      </c>
      <c r="F867" s="2" t="s">
        <v>40</v>
      </c>
      <c r="G867" s="38" t="s">
        <v>1552</v>
      </c>
      <c r="H867" s="29">
        <v>92.292400858208197</v>
      </c>
      <c r="I867" s="29">
        <v>68.403237656732998</v>
      </c>
      <c r="J867" s="29">
        <f t="shared" si="78"/>
        <v>75.307931636562643</v>
      </c>
      <c r="K867" s="8">
        <v>2.2751603988423401</v>
      </c>
      <c r="L867" s="32">
        <v>0</v>
      </c>
      <c r="M867" s="28">
        <v>1.05030031896777</v>
      </c>
      <c r="N867" s="28">
        <v>0.99301838424446898</v>
      </c>
      <c r="O867" s="8">
        <v>381.31763932490878</v>
      </c>
      <c r="P867" s="9">
        <f t="shared" si="79"/>
        <v>381.32</v>
      </c>
      <c r="Q867" s="6">
        <f t="shared" si="80"/>
        <v>382.88104164614089</v>
      </c>
      <c r="R867" s="6">
        <f t="shared" si="81"/>
        <v>388.81569779165608</v>
      </c>
      <c r="S867" s="13">
        <f>R867*Index!$D$19</f>
        <v>477.74505520779223</v>
      </c>
      <c r="U867" s="8">
        <v>12.137878838635</v>
      </c>
      <c r="V867" s="6">
        <f t="shared" si="82"/>
        <v>12.326015960633844</v>
      </c>
      <c r="W867" s="6">
        <f>V867*Index!$H$23</f>
        <v>13.273771031606955</v>
      </c>
      <c r="Y867" s="8">
        <v>491.02</v>
      </c>
      <c r="Z867" s="9">
        <f t="shared" si="83"/>
        <v>491.02</v>
      </c>
      <c r="AA867" s="27"/>
      <c r="AB867" s="43"/>
    </row>
    <row r="868" spans="1:28" x14ac:dyDescent="0.25">
      <c r="A868" s="2" t="s">
        <v>1102</v>
      </c>
      <c r="B868" s="2" t="s">
        <v>51</v>
      </c>
      <c r="C868" s="2">
        <v>90</v>
      </c>
      <c r="D868" s="2" t="s">
        <v>1558</v>
      </c>
      <c r="E868" s="2" t="s">
        <v>54</v>
      </c>
      <c r="F868" s="2" t="s">
        <v>40</v>
      </c>
      <c r="G868" s="38" t="s">
        <v>1552</v>
      </c>
      <c r="H868" s="29">
        <v>92.292400858208197</v>
      </c>
      <c r="I868" s="29">
        <v>84.184451908064105</v>
      </c>
      <c r="J868" s="29">
        <f t="shared" si="78"/>
        <v>77.935816586422561</v>
      </c>
      <c r="K868" s="8">
        <v>2.3672502475289998</v>
      </c>
      <c r="L868" s="32">
        <v>0</v>
      </c>
      <c r="M868" s="28">
        <v>1.0201453746065401</v>
      </c>
      <c r="N868" s="28">
        <v>0.94554398565023701</v>
      </c>
      <c r="O868" s="8">
        <v>402.97278988222268</v>
      </c>
      <c r="P868" s="9">
        <f t="shared" si="79"/>
        <v>402.97</v>
      </c>
      <c r="Q868" s="6">
        <f t="shared" si="80"/>
        <v>404.62497832073979</v>
      </c>
      <c r="R868" s="6">
        <f t="shared" si="81"/>
        <v>410.89666548471126</v>
      </c>
      <c r="S868" s="13">
        <f>R868*Index!$D$19</f>
        <v>504.87634951888964</v>
      </c>
      <c r="U868" s="8">
        <v>13.982978016592</v>
      </c>
      <c r="V868" s="6">
        <f t="shared" si="82"/>
        <v>14.199714175849177</v>
      </c>
      <c r="W868" s="6">
        <f>V868*Index!$H$23</f>
        <v>15.291539073651579</v>
      </c>
      <c r="Y868" s="8">
        <v>520.16999999999996</v>
      </c>
      <c r="Z868" s="9">
        <f t="shared" si="83"/>
        <v>520.16999999999996</v>
      </c>
      <c r="AA868" s="27"/>
      <c r="AB868" s="43"/>
    </row>
    <row r="869" spans="1:28" x14ac:dyDescent="0.25">
      <c r="A869" s="2" t="s">
        <v>1103</v>
      </c>
      <c r="B869" s="2" t="s">
        <v>51</v>
      </c>
      <c r="C869" s="2">
        <v>90</v>
      </c>
      <c r="D869" s="2" t="s">
        <v>1559</v>
      </c>
      <c r="E869" s="2" t="s">
        <v>54</v>
      </c>
      <c r="F869" s="2" t="s">
        <v>218</v>
      </c>
      <c r="G869" s="38" t="s">
        <v>1552</v>
      </c>
      <c r="H869" s="29">
        <v>92.292400858208197</v>
      </c>
      <c r="I869" s="29">
        <v>103.248166604147</v>
      </c>
      <c r="J869" s="29">
        <f t="shared" si="78"/>
        <v>94.877356556452696</v>
      </c>
      <c r="K869" s="8">
        <v>2.3048062817858401</v>
      </c>
      <c r="L869" s="32">
        <v>0</v>
      </c>
      <c r="M869" s="28">
        <v>1.0024907725524199</v>
      </c>
      <c r="N869" s="28">
        <v>0.95481321778684303</v>
      </c>
      <c r="O869" s="8">
        <v>431.39003264964208</v>
      </c>
      <c r="P869" s="9">
        <f t="shared" si="79"/>
        <v>431.39</v>
      </c>
      <c r="Q869" s="6">
        <f t="shared" si="80"/>
        <v>433.15873178350563</v>
      </c>
      <c r="R869" s="6">
        <f t="shared" si="81"/>
        <v>439.87269212615001</v>
      </c>
      <c r="S869" s="13">
        <f>R869*Index!$D$19</f>
        <v>540.47973057099512</v>
      </c>
      <c r="U869" s="8">
        <v>15.884366903545001</v>
      </c>
      <c r="V869" s="6">
        <f t="shared" si="82"/>
        <v>16.130574590549948</v>
      </c>
      <c r="W869" s="6">
        <f>V869*Index!$H$23</f>
        <v>17.37086455242645</v>
      </c>
      <c r="Y869" s="8">
        <v>557.85</v>
      </c>
      <c r="Z869" s="9">
        <f t="shared" si="83"/>
        <v>557.85</v>
      </c>
      <c r="AA869" s="27"/>
      <c r="AB869" s="43"/>
    </row>
    <row r="870" spans="1:28" x14ac:dyDescent="0.25">
      <c r="A870" s="2" t="s">
        <v>1104</v>
      </c>
      <c r="B870" s="2" t="s">
        <v>51</v>
      </c>
      <c r="C870" s="2">
        <v>90</v>
      </c>
      <c r="D870" s="2" t="s">
        <v>1550</v>
      </c>
      <c r="E870" s="2" t="s">
        <v>54</v>
      </c>
      <c r="F870" s="2" t="s">
        <v>218</v>
      </c>
      <c r="G870" s="38" t="s">
        <v>1552</v>
      </c>
      <c r="H870" s="29">
        <v>92.292400858208197</v>
      </c>
      <c r="I870" s="29">
        <v>85.063796698894706</v>
      </c>
      <c r="J870" s="29">
        <f t="shared" si="78"/>
        <v>73.095277842181019</v>
      </c>
      <c r="K870" s="8">
        <v>2.4778724865508002</v>
      </c>
      <c r="L870" s="32">
        <v>0</v>
      </c>
      <c r="M870" s="28">
        <v>0.96803351909648205</v>
      </c>
      <c r="N870" s="28">
        <v>0.96331070643185801</v>
      </c>
      <c r="O870" s="8">
        <v>409.80957866619747</v>
      </c>
      <c r="P870" s="9">
        <f t="shared" si="79"/>
        <v>409.81</v>
      </c>
      <c r="Q870" s="6">
        <f t="shared" si="80"/>
        <v>411.48979793872888</v>
      </c>
      <c r="R870" s="6">
        <f t="shared" si="81"/>
        <v>417.8678898067792</v>
      </c>
      <c r="S870" s="13">
        <f>R870*Index!$D$19</f>
        <v>513.44202206639272</v>
      </c>
      <c r="U870" s="8">
        <v>14.697232616340701</v>
      </c>
      <c r="V870" s="6">
        <f t="shared" si="82"/>
        <v>14.925039721893983</v>
      </c>
      <c r="W870" s="6">
        <f>V870*Index!$H$23</f>
        <v>16.072635354260235</v>
      </c>
      <c r="Y870" s="8">
        <v>529.51</v>
      </c>
      <c r="Z870" s="9">
        <f t="shared" si="83"/>
        <v>529.51</v>
      </c>
      <c r="AA870" s="27"/>
      <c r="AB870" s="43"/>
    </row>
    <row r="871" spans="1:28" x14ac:dyDescent="0.25">
      <c r="A871" s="2" t="s">
        <v>1105</v>
      </c>
      <c r="B871" s="2" t="s">
        <v>51</v>
      </c>
      <c r="C871" s="2">
        <v>90</v>
      </c>
      <c r="D871" s="2" t="s">
        <v>225</v>
      </c>
      <c r="E871" s="2" t="s">
        <v>54</v>
      </c>
      <c r="F871" s="2" t="s">
        <v>40</v>
      </c>
      <c r="G871" s="38" t="s">
        <v>1552</v>
      </c>
      <c r="H871" s="29">
        <v>92.292400858208197</v>
      </c>
      <c r="I871" s="29">
        <v>61.845944205784299</v>
      </c>
      <c r="J871" s="29">
        <f t="shared" si="78"/>
        <v>65.346079772144776</v>
      </c>
      <c r="K871" s="8">
        <v>2.58130654111608</v>
      </c>
      <c r="L871" s="32">
        <v>1</v>
      </c>
      <c r="M871" s="28">
        <v>1.0379803665818901</v>
      </c>
      <c r="N871" s="28">
        <v>0.98528622175091796</v>
      </c>
      <c r="O871" s="8">
        <v>406.91324118272979</v>
      </c>
      <c r="P871" s="9">
        <f t="shared" si="79"/>
        <v>406.91</v>
      </c>
      <c r="Q871" s="6">
        <f t="shared" si="80"/>
        <v>408.58158547157899</v>
      </c>
      <c r="R871" s="6">
        <f t="shared" si="81"/>
        <v>414.9146000463885</v>
      </c>
      <c r="S871" s="13">
        <f>R871*Index!$D$19</f>
        <v>509.81326019377281</v>
      </c>
      <c r="U871" s="8">
        <v>17.371907646408101</v>
      </c>
      <c r="V871" s="6">
        <f t="shared" si="82"/>
        <v>17.641172214927426</v>
      </c>
      <c r="W871" s="6">
        <f>V871*Index!$H$23</f>
        <v>18.997612972265827</v>
      </c>
      <c r="Y871" s="8">
        <v>528.80999999999995</v>
      </c>
      <c r="Z871" s="9">
        <f t="shared" si="83"/>
        <v>528.80999999999995</v>
      </c>
      <c r="AA871" s="27"/>
      <c r="AB871" s="43"/>
    </row>
    <row r="872" spans="1:28" x14ac:dyDescent="0.25">
      <c r="A872" s="2" t="s">
        <v>1106</v>
      </c>
      <c r="B872" s="2" t="s">
        <v>51</v>
      </c>
      <c r="C872" s="2">
        <v>90</v>
      </c>
      <c r="D872" s="2" t="s">
        <v>60</v>
      </c>
      <c r="E872" s="2" t="s">
        <v>55</v>
      </c>
      <c r="F872" s="2" t="s">
        <v>40</v>
      </c>
      <c r="G872" s="38" t="s">
        <v>1552</v>
      </c>
      <c r="H872" s="29">
        <v>92.292400858208197</v>
      </c>
      <c r="I872" s="29">
        <v>21.5943469363399</v>
      </c>
      <c r="J872" s="29">
        <f t="shared" si="78"/>
        <v>21.810535070743228</v>
      </c>
      <c r="K872" s="8">
        <v>1.3576610205459601</v>
      </c>
      <c r="L872" s="32">
        <v>1</v>
      </c>
      <c r="M872" s="28">
        <v>1.0018982729649399</v>
      </c>
      <c r="N872" s="28">
        <v>1</v>
      </c>
      <c r="O872" s="8">
        <v>154.91310844058901</v>
      </c>
      <c r="P872" s="9">
        <f t="shared" si="79"/>
        <v>154.91</v>
      </c>
      <c r="Q872" s="6">
        <f t="shared" si="80"/>
        <v>155.54825218519542</v>
      </c>
      <c r="R872" s="6">
        <f t="shared" si="81"/>
        <v>157.95925009406596</v>
      </c>
      <c r="S872" s="13">
        <f>R872*Index!$D$19</f>
        <v>194.08745862212575</v>
      </c>
      <c r="U872" s="8">
        <v>11.505957180881</v>
      </c>
      <c r="V872" s="6">
        <f t="shared" si="82"/>
        <v>11.684299517184655</v>
      </c>
      <c r="W872" s="6">
        <f>V872*Index!$H$23</f>
        <v>12.58271260974818</v>
      </c>
      <c r="Y872" s="8">
        <v>206.67</v>
      </c>
      <c r="Z872" s="9">
        <f t="shared" si="83"/>
        <v>206.67</v>
      </c>
      <c r="AA872" s="27"/>
      <c r="AB872" s="43"/>
    </row>
    <row r="873" spans="1:28" x14ac:dyDescent="0.25">
      <c r="A873" s="2" t="s">
        <v>1107</v>
      </c>
      <c r="B873" s="2" t="s">
        <v>51</v>
      </c>
      <c r="C873" s="2">
        <v>90</v>
      </c>
      <c r="D873" s="2" t="s">
        <v>61</v>
      </c>
      <c r="E873" s="2" t="s">
        <v>55</v>
      </c>
      <c r="F873" s="2" t="s">
        <v>40</v>
      </c>
      <c r="G873" s="38" t="s">
        <v>1552</v>
      </c>
      <c r="H873" s="29">
        <v>92.292400858208197</v>
      </c>
      <c r="I873" s="29">
        <v>33.012230577710199</v>
      </c>
      <c r="J873" s="29">
        <f t="shared" si="78"/>
        <v>35.377798938535449</v>
      </c>
      <c r="K873" s="8">
        <v>1.68094073480696</v>
      </c>
      <c r="L873" s="32">
        <v>0</v>
      </c>
      <c r="M873" s="28">
        <v>1.01943797987828</v>
      </c>
      <c r="N873" s="28">
        <v>0.99945122609313897</v>
      </c>
      <c r="O873" s="8">
        <v>214.6060394592898</v>
      </c>
      <c r="P873" s="9">
        <f t="shared" si="79"/>
        <v>214.61</v>
      </c>
      <c r="Q873" s="6">
        <f t="shared" si="80"/>
        <v>215.48592422107288</v>
      </c>
      <c r="R873" s="6">
        <f t="shared" si="81"/>
        <v>218.82595604649953</v>
      </c>
      <c r="S873" s="13">
        <f>R873*Index!$D$19</f>
        <v>268.87550848924678</v>
      </c>
      <c r="U873" s="8">
        <v>12.3969437048806</v>
      </c>
      <c r="V873" s="6">
        <f t="shared" si="82"/>
        <v>12.58909633230625</v>
      </c>
      <c r="W873" s="6">
        <f>V873*Index!$H$23</f>
        <v>13.557079817482483</v>
      </c>
      <c r="Y873" s="8">
        <v>282.43</v>
      </c>
      <c r="Z873" s="9">
        <f t="shared" si="83"/>
        <v>282.43</v>
      </c>
      <c r="AA873" s="27"/>
      <c r="AB873" s="43"/>
    </row>
    <row r="874" spans="1:28" x14ac:dyDescent="0.25">
      <c r="A874" s="2" t="s">
        <v>1108</v>
      </c>
      <c r="B874" s="2" t="s">
        <v>51</v>
      </c>
      <c r="C874" s="2">
        <v>90</v>
      </c>
      <c r="D874" s="2" t="s">
        <v>62</v>
      </c>
      <c r="E874" s="2" t="s">
        <v>55</v>
      </c>
      <c r="F874" s="2" t="s">
        <v>40</v>
      </c>
      <c r="G874" s="38" t="s">
        <v>1552</v>
      </c>
      <c r="H874" s="29">
        <v>92.292400858208197</v>
      </c>
      <c r="I874" s="29">
        <v>44.107203511872598</v>
      </c>
      <c r="J874" s="29">
        <f t="shared" si="78"/>
        <v>46.417912110956877</v>
      </c>
      <c r="K874" s="8">
        <v>1.72495538430699</v>
      </c>
      <c r="L874" s="32">
        <v>0</v>
      </c>
      <c r="M874" s="28">
        <v>1.0301719497783299</v>
      </c>
      <c r="N874" s="28">
        <v>0.98715629777585701</v>
      </c>
      <c r="O874" s="8">
        <v>239.26910121507055</v>
      </c>
      <c r="P874" s="9">
        <f t="shared" si="79"/>
        <v>239.27</v>
      </c>
      <c r="Q874" s="6">
        <f t="shared" si="80"/>
        <v>240.25010453005234</v>
      </c>
      <c r="R874" s="6">
        <f t="shared" si="81"/>
        <v>243.97398115026817</v>
      </c>
      <c r="S874" s="13">
        <f>R874*Index!$D$19</f>
        <v>299.77535309378402</v>
      </c>
      <c r="U874" s="8">
        <v>13.655144426385901</v>
      </c>
      <c r="V874" s="6">
        <f t="shared" si="82"/>
        <v>13.866799164994884</v>
      </c>
      <c r="W874" s="6">
        <f>V874*Index!$H$23</f>
        <v>14.933026019540817</v>
      </c>
      <c r="Y874" s="8">
        <v>314.70999999999998</v>
      </c>
      <c r="Z874" s="9">
        <f t="shared" si="83"/>
        <v>314.70999999999998</v>
      </c>
      <c r="AA874" s="27"/>
      <c r="AB874" s="43"/>
    </row>
    <row r="875" spans="1:28" x14ac:dyDescent="0.25">
      <c r="A875" s="2" t="s">
        <v>1109</v>
      </c>
      <c r="B875" s="2" t="s">
        <v>51</v>
      </c>
      <c r="C875" s="2">
        <v>90</v>
      </c>
      <c r="D875" s="2" t="s">
        <v>63</v>
      </c>
      <c r="E875" s="2" t="s">
        <v>55</v>
      </c>
      <c r="F875" s="2" t="s">
        <v>40</v>
      </c>
      <c r="G875" s="38" t="s">
        <v>1552</v>
      </c>
      <c r="H875" s="29">
        <v>92.292400858208197</v>
      </c>
      <c r="I875" s="29">
        <v>57.2728544606111</v>
      </c>
      <c r="J875" s="29">
        <f t="shared" si="78"/>
        <v>64.328260354938095</v>
      </c>
      <c r="K875" s="8">
        <v>1.7125059286733599</v>
      </c>
      <c r="L875" s="32">
        <v>0</v>
      </c>
      <c r="M875" s="28">
        <v>1.05030031896777</v>
      </c>
      <c r="N875" s="28">
        <v>0.99702222411465102</v>
      </c>
      <c r="O875" s="8">
        <v>268.2138108802535</v>
      </c>
      <c r="P875" s="9">
        <f t="shared" si="79"/>
        <v>268.20999999999998</v>
      </c>
      <c r="Q875" s="6">
        <f t="shared" si="80"/>
        <v>269.31348750486256</v>
      </c>
      <c r="R875" s="6">
        <f t="shared" si="81"/>
        <v>273.48784656118795</v>
      </c>
      <c r="S875" s="13">
        <f>R875*Index!$D$19</f>
        <v>336.039586611667</v>
      </c>
      <c r="U875" s="8">
        <v>11.8972790032267</v>
      </c>
      <c r="V875" s="6">
        <f t="shared" si="82"/>
        <v>12.081686827776714</v>
      </c>
      <c r="W875" s="6">
        <f>V875*Index!$H$23</f>
        <v>13.010655279018732</v>
      </c>
      <c r="Y875" s="8">
        <v>349.05</v>
      </c>
      <c r="Z875" s="9">
        <f t="shared" si="83"/>
        <v>349.05</v>
      </c>
      <c r="AA875" s="27"/>
      <c r="AB875" s="43"/>
    </row>
    <row r="876" spans="1:28" x14ac:dyDescent="0.25">
      <c r="A876" s="2" t="s">
        <v>1110</v>
      </c>
      <c r="B876" s="2" t="s">
        <v>51</v>
      </c>
      <c r="C876" s="2">
        <v>90</v>
      </c>
      <c r="D876" s="2" t="s">
        <v>1558</v>
      </c>
      <c r="E876" s="2" t="s">
        <v>55</v>
      </c>
      <c r="F876" s="2" t="s">
        <v>40</v>
      </c>
      <c r="G876" s="38" t="s">
        <v>1552</v>
      </c>
      <c r="H876" s="29">
        <v>92.292400858208197</v>
      </c>
      <c r="I876" s="29">
        <v>70.591496111993607</v>
      </c>
      <c r="J876" s="29">
        <f t="shared" si="78"/>
        <v>71.45283639777557</v>
      </c>
      <c r="K876" s="8">
        <v>1.71032257984653</v>
      </c>
      <c r="L876" s="32">
        <v>0</v>
      </c>
      <c r="M876" s="28">
        <v>1.0201453746065401</v>
      </c>
      <c r="N876" s="28">
        <v>0.98543608379935199</v>
      </c>
      <c r="O876" s="8">
        <v>280.05717662123692</v>
      </c>
      <c r="P876" s="9">
        <f t="shared" si="79"/>
        <v>280.06</v>
      </c>
      <c r="Q876" s="6">
        <f t="shared" si="80"/>
        <v>281.20541104538398</v>
      </c>
      <c r="R876" s="6">
        <f t="shared" si="81"/>
        <v>285.56409491658746</v>
      </c>
      <c r="S876" s="13">
        <f>R876*Index!$D$19</f>
        <v>350.87789681884595</v>
      </c>
      <c r="U876" s="8">
        <v>13.0474543514706</v>
      </c>
      <c r="V876" s="6">
        <f t="shared" si="82"/>
        <v>13.249689893918395</v>
      </c>
      <c r="W876" s="6">
        <f>V876*Index!$H$23</f>
        <v>14.268466830917962</v>
      </c>
      <c r="Y876" s="8">
        <v>365.15</v>
      </c>
      <c r="Z876" s="9">
        <f t="shared" si="83"/>
        <v>365.15</v>
      </c>
      <c r="AA876" s="27"/>
      <c r="AB876" s="43"/>
    </row>
    <row r="877" spans="1:28" x14ac:dyDescent="0.25">
      <c r="A877" s="2" t="s">
        <v>1111</v>
      </c>
      <c r="B877" s="2" t="s">
        <v>51</v>
      </c>
      <c r="C877" s="2">
        <v>90</v>
      </c>
      <c r="D877" s="2" t="s">
        <v>1559</v>
      </c>
      <c r="E877" s="2" t="s">
        <v>55</v>
      </c>
      <c r="F877" s="2" t="s">
        <v>218</v>
      </c>
      <c r="G877" s="38" t="s">
        <v>1552</v>
      </c>
      <c r="H877" s="29">
        <v>92.292400858208197</v>
      </c>
      <c r="I877" s="29">
        <v>86.201517834919599</v>
      </c>
      <c r="J877" s="29">
        <f t="shared" si="78"/>
        <v>84.778399730684157</v>
      </c>
      <c r="K877" s="8">
        <v>1.5596666135627999</v>
      </c>
      <c r="L877" s="32">
        <v>0</v>
      </c>
      <c r="M877" s="28">
        <v>1.0024907725524199</v>
      </c>
      <c r="N877" s="28">
        <v>0.98956230330307504</v>
      </c>
      <c r="O877" s="8">
        <v>276.17141591533192</v>
      </c>
      <c r="P877" s="9">
        <f t="shared" si="79"/>
        <v>276.17</v>
      </c>
      <c r="Q877" s="6">
        <f t="shared" si="80"/>
        <v>277.30371872058475</v>
      </c>
      <c r="R877" s="6">
        <f t="shared" si="81"/>
        <v>281.60192636075385</v>
      </c>
      <c r="S877" s="13">
        <f>R877*Index!$D$19</f>
        <v>346.00950686905639</v>
      </c>
      <c r="U877" s="8">
        <v>16.6609364351017</v>
      </c>
      <c r="V877" s="6">
        <f t="shared" si="82"/>
        <v>16.919180949845778</v>
      </c>
      <c r="W877" s="6">
        <f>V877*Index!$H$23</f>
        <v>18.220107347567513</v>
      </c>
      <c r="Y877" s="8">
        <v>364.23</v>
      </c>
      <c r="Z877" s="9">
        <f t="shared" si="83"/>
        <v>364.23</v>
      </c>
      <c r="AA877" s="27"/>
      <c r="AB877" s="43"/>
    </row>
    <row r="878" spans="1:28" x14ac:dyDescent="0.25">
      <c r="A878" s="2" t="s">
        <v>1112</v>
      </c>
      <c r="B878" s="2" t="s">
        <v>51</v>
      </c>
      <c r="C878" s="2">
        <v>90</v>
      </c>
      <c r="D878" s="2" t="s">
        <v>1550</v>
      </c>
      <c r="E878" s="2" t="s">
        <v>55</v>
      </c>
      <c r="F878" s="2" t="s">
        <v>218</v>
      </c>
      <c r="G878" s="38" t="s">
        <v>1552</v>
      </c>
      <c r="H878" s="29">
        <v>92.292400858208197</v>
      </c>
      <c r="I878" s="29">
        <v>71.058436147119806</v>
      </c>
      <c r="J878" s="29">
        <f t="shared" si="78"/>
        <v>64.790316602733185</v>
      </c>
      <c r="K878" s="8">
        <v>1.6195317733252701</v>
      </c>
      <c r="L878" s="32">
        <v>0</v>
      </c>
      <c r="M878" s="28">
        <v>0.96803351909648205</v>
      </c>
      <c r="N878" s="28">
        <v>0.99338282309826798</v>
      </c>
      <c r="O878" s="8">
        <v>254.40045196827026</v>
      </c>
      <c r="P878" s="9">
        <f t="shared" si="79"/>
        <v>254.4</v>
      </c>
      <c r="Q878" s="6">
        <f t="shared" si="80"/>
        <v>255.44349382134016</v>
      </c>
      <c r="R878" s="6">
        <f t="shared" si="81"/>
        <v>259.40286797557093</v>
      </c>
      <c r="S878" s="13">
        <f>R878*Index!$D$19</f>
        <v>318.73311233553869</v>
      </c>
      <c r="U878" s="8">
        <v>13.4976515912597</v>
      </c>
      <c r="V878" s="6">
        <f t="shared" si="82"/>
        <v>13.706865190924226</v>
      </c>
      <c r="W878" s="6">
        <f>V878*Index!$H$23</f>
        <v>14.760794622245133</v>
      </c>
      <c r="Y878" s="8">
        <v>333.49</v>
      </c>
      <c r="Z878" s="9">
        <f t="shared" si="83"/>
        <v>333.49</v>
      </c>
      <c r="AA878" s="27"/>
      <c r="AB878" s="43"/>
    </row>
    <row r="879" spans="1:28" x14ac:dyDescent="0.25">
      <c r="A879" s="2" t="s">
        <v>1113</v>
      </c>
      <c r="B879" s="2" t="s">
        <v>51</v>
      </c>
      <c r="C879" s="2">
        <v>90</v>
      </c>
      <c r="D879" s="2" t="s">
        <v>225</v>
      </c>
      <c r="E879" s="2" t="s">
        <v>55</v>
      </c>
      <c r="F879" s="2" t="s">
        <v>40</v>
      </c>
      <c r="G879" s="38" t="s">
        <v>1552</v>
      </c>
      <c r="H879" s="29">
        <v>92.292400858208197</v>
      </c>
      <c r="I879" s="29">
        <v>51.489395666107697</v>
      </c>
      <c r="J879" s="29">
        <f t="shared" si="78"/>
        <v>54.655262424834888</v>
      </c>
      <c r="K879" s="8">
        <v>1.9911383412028201</v>
      </c>
      <c r="L879" s="32">
        <v>1</v>
      </c>
      <c r="M879" s="28">
        <v>1.0379803665818901</v>
      </c>
      <c r="N879" s="28">
        <v>0.98462223706782004</v>
      </c>
      <c r="O879" s="8">
        <v>292.59312651302849</v>
      </c>
      <c r="P879" s="9">
        <f t="shared" si="79"/>
        <v>292.58999999999997</v>
      </c>
      <c r="Q879" s="6">
        <f t="shared" si="80"/>
        <v>293.79275833173193</v>
      </c>
      <c r="R879" s="6">
        <f t="shared" si="81"/>
        <v>298.3465460858738</v>
      </c>
      <c r="S879" s="13">
        <f>R879*Index!$D$19</f>
        <v>366.58393151406517</v>
      </c>
      <c r="U879" s="8">
        <v>13.5107328741377</v>
      </c>
      <c r="V879" s="6">
        <f t="shared" si="82"/>
        <v>13.720149233686834</v>
      </c>
      <c r="W879" s="6">
        <f>V879*Index!$H$23</f>
        <v>14.775100083358284</v>
      </c>
      <c r="Y879" s="8">
        <v>381.36</v>
      </c>
      <c r="Z879" s="9">
        <f t="shared" si="83"/>
        <v>381.36</v>
      </c>
      <c r="AA879" s="27"/>
      <c r="AB879" s="43"/>
    </row>
    <row r="880" spans="1:28" x14ac:dyDescent="0.25">
      <c r="A880" s="2" t="s">
        <v>1114</v>
      </c>
      <c r="B880" s="2" t="s">
        <v>51</v>
      </c>
      <c r="C880" s="2">
        <v>90</v>
      </c>
      <c r="D880" s="2" t="s">
        <v>60</v>
      </c>
      <c r="E880" s="2" t="s">
        <v>56</v>
      </c>
      <c r="F880" s="2" t="s">
        <v>40</v>
      </c>
      <c r="G880" s="38" t="s">
        <v>1552</v>
      </c>
      <c r="H880" s="29">
        <v>92.292400858208197</v>
      </c>
      <c r="I880" s="29">
        <v>23.284939094653801</v>
      </c>
      <c r="J880" s="29">
        <f t="shared" si="78"/>
        <v>23.504336434445989</v>
      </c>
      <c r="K880" s="8">
        <v>1.38548412822206</v>
      </c>
      <c r="L880" s="32">
        <v>1</v>
      </c>
      <c r="M880" s="28">
        <v>1.0018982729649399</v>
      </c>
      <c r="N880" s="28">
        <v>1</v>
      </c>
      <c r="O880" s="8">
        <v>160.43454161887101</v>
      </c>
      <c r="P880" s="9">
        <f t="shared" si="79"/>
        <v>160.43</v>
      </c>
      <c r="Q880" s="6">
        <f t="shared" si="80"/>
        <v>161.09232323950837</v>
      </c>
      <c r="R880" s="6">
        <f t="shared" si="81"/>
        <v>163.58925424972077</v>
      </c>
      <c r="S880" s="13">
        <f>R880*Index!$D$19</f>
        <v>201.00514908946039</v>
      </c>
      <c r="U880" s="8">
        <v>11.475649998539099</v>
      </c>
      <c r="V880" s="6">
        <f t="shared" si="82"/>
        <v>11.653522573516456</v>
      </c>
      <c r="W880" s="6">
        <f>V880*Index!$H$23</f>
        <v>12.549569207645744</v>
      </c>
      <c r="Y880" s="8">
        <v>213.55</v>
      </c>
      <c r="Z880" s="9">
        <f t="shared" si="83"/>
        <v>213.55</v>
      </c>
      <c r="AA880" s="27"/>
      <c r="AB880" s="43"/>
    </row>
    <row r="881" spans="1:28" x14ac:dyDescent="0.25">
      <c r="A881" s="2" t="s">
        <v>1115</v>
      </c>
      <c r="B881" s="2" t="s">
        <v>51</v>
      </c>
      <c r="C881" s="2">
        <v>90</v>
      </c>
      <c r="D881" s="2" t="s">
        <v>61</v>
      </c>
      <c r="E881" s="2" t="s">
        <v>56</v>
      </c>
      <c r="F881" s="2" t="s">
        <v>40</v>
      </c>
      <c r="G881" s="38" t="s">
        <v>1552</v>
      </c>
      <c r="H881" s="29">
        <v>92.292400858208197</v>
      </c>
      <c r="I881" s="29">
        <v>35.595905793938599</v>
      </c>
      <c r="J881" s="29">
        <f t="shared" si="78"/>
        <v>38.005496977712625</v>
      </c>
      <c r="K881" s="8">
        <v>1.68565834366484</v>
      </c>
      <c r="L881" s="32">
        <v>0</v>
      </c>
      <c r="M881" s="28">
        <v>1.01943797987828</v>
      </c>
      <c r="N881" s="28">
        <v>0.99941476803414298</v>
      </c>
      <c r="O881" s="8">
        <v>219.63773864910843</v>
      </c>
      <c r="P881" s="9">
        <f t="shared" si="79"/>
        <v>219.64</v>
      </c>
      <c r="Q881" s="6">
        <f t="shared" si="80"/>
        <v>220.53825337756976</v>
      </c>
      <c r="R881" s="6">
        <f t="shared" si="81"/>
        <v>223.9565963049221</v>
      </c>
      <c r="S881" s="13">
        <f>R881*Index!$D$19</f>
        <v>275.17962127953035</v>
      </c>
      <c r="U881" s="8">
        <v>13.2628615262048</v>
      </c>
      <c r="V881" s="6">
        <f t="shared" si="82"/>
        <v>13.468435879860975</v>
      </c>
      <c r="W881" s="6">
        <f>V881*Index!$H$23</f>
        <v>14.504032332435909</v>
      </c>
      <c r="Y881" s="8">
        <v>289.68</v>
      </c>
      <c r="Z881" s="9">
        <f t="shared" si="83"/>
        <v>289.68</v>
      </c>
      <c r="AA881" s="27"/>
      <c r="AB881" s="43"/>
    </row>
    <row r="882" spans="1:28" x14ac:dyDescent="0.25">
      <c r="A882" s="2" t="s">
        <v>1116</v>
      </c>
      <c r="B882" s="2" t="s">
        <v>51</v>
      </c>
      <c r="C882" s="2">
        <v>90</v>
      </c>
      <c r="D882" s="2" t="s">
        <v>62</v>
      </c>
      <c r="E882" s="2" t="s">
        <v>56</v>
      </c>
      <c r="F882" s="2" t="s">
        <v>40</v>
      </c>
      <c r="G882" s="38" t="s">
        <v>1552</v>
      </c>
      <c r="H882" s="29">
        <v>92.292400858208197</v>
      </c>
      <c r="I882" s="29">
        <v>47.557985609175397</v>
      </c>
      <c r="J882" s="29">
        <f t="shared" si="78"/>
        <v>50.571909214052653</v>
      </c>
      <c r="K882" s="8">
        <v>1.7710778905786499</v>
      </c>
      <c r="L882" s="32">
        <v>0</v>
      </c>
      <c r="M882" s="28">
        <v>1.0301719497783299</v>
      </c>
      <c r="N882" s="28">
        <v>0.99163159790510302</v>
      </c>
      <c r="O882" s="8">
        <v>253.02382092175392</v>
      </c>
      <c r="P882" s="9">
        <f t="shared" si="79"/>
        <v>253.02</v>
      </c>
      <c r="Q882" s="6">
        <f t="shared" si="80"/>
        <v>254.06121858753312</v>
      </c>
      <c r="R882" s="6">
        <f t="shared" si="81"/>
        <v>257.99916747563992</v>
      </c>
      <c r="S882" s="13">
        <f>R882*Index!$D$19</f>
        <v>317.0083595114022</v>
      </c>
      <c r="U882" s="8">
        <v>15.924441162630099</v>
      </c>
      <c r="V882" s="6">
        <f t="shared" si="82"/>
        <v>16.171270000650868</v>
      </c>
      <c r="W882" s="6">
        <f>V882*Index!$H$23</f>
        <v>17.414689058044662</v>
      </c>
      <c r="Y882" s="8">
        <v>334.42</v>
      </c>
      <c r="Z882" s="9">
        <f t="shared" si="83"/>
        <v>334.42</v>
      </c>
      <c r="AA882" s="27"/>
      <c r="AB882" s="43"/>
    </row>
    <row r="883" spans="1:28" x14ac:dyDescent="0.25">
      <c r="A883" s="2" t="s">
        <v>1117</v>
      </c>
      <c r="B883" s="2" t="s">
        <v>51</v>
      </c>
      <c r="C883" s="2">
        <v>90</v>
      </c>
      <c r="D883" s="2" t="s">
        <v>63</v>
      </c>
      <c r="E883" s="2" t="s">
        <v>56</v>
      </c>
      <c r="F883" s="2" t="s">
        <v>40</v>
      </c>
      <c r="G883" s="38" t="s">
        <v>1552</v>
      </c>
      <c r="H883" s="29">
        <v>92.292400858208197</v>
      </c>
      <c r="I883" s="29">
        <v>61.752429817710798</v>
      </c>
      <c r="J883" s="29">
        <f t="shared" si="78"/>
        <v>69.374393279950311</v>
      </c>
      <c r="K883" s="8">
        <v>1.71522300535737</v>
      </c>
      <c r="L883" s="32">
        <v>0</v>
      </c>
      <c r="M883" s="28">
        <v>1.05030031896777</v>
      </c>
      <c r="N883" s="28">
        <v>0.99921788708875903</v>
      </c>
      <c r="O883" s="8">
        <v>277.29460450814327</v>
      </c>
      <c r="P883" s="9">
        <f t="shared" si="79"/>
        <v>277.29000000000002</v>
      </c>
      <c r="Q883" s="6">
        <f t="shared" si="80"/>
        <v>278.43151238662665</v>
      </c>
      <c r="R883" s="6">
        <f t="shared" si="81"/>
        <v>282.74720082861938</v>
      </c>
      <c r="S883" s="13">
        <f>R883*Index!$D$19</f>
        <v>347.41672683724732</v>
      </c>
      <c r="U883" s="8">
        <v>10.971696881538</v>
      </c>
      <c r="V883" s="6">
        <f t="shared" si="82"/>
        <v>11.141758183201839</v>
      </c>
      <c r="W883" s="6">
        <f>V883*Index!$H$23</f>
        <v>11.998454933507091</v>
      </c>
      <c r="Y883" s="8">
        <v>359.42</v>
      </c>
      <c r="Z883" s="9">
        <f t="shared" si="83"/>
        <v>359.42</v>
      </c>
      <c r="AA883" s="27"/>
      <c r="AB883" s="43"/>
    </row>
    <row r="884" spans="1:28" x14ac:dyDescent="0.25">
      <c r="A884" s="2" t="s">
        <v>1118</v>
      </c>
      <c r="B884" s="2" t="s">
        <v>51</v>
      </c>
      <c r="C884" s="2">
        <v>90</v>
      </c>
      <c r="D884" s="2" t="s">
        <v>1558</v>
      </c>
      <c r="E884" s="2" t="s">
        <v>56</v>
      </c>
      <c r="F884" s="2" t="s">
        <v>40</v>
      </c>
      <c r="G884" s="38" t="s">
        <v>1552</v>
      </c>
      <c r="H884" s="29">
        <v>92.292400858208197</v>
      </c>
      <c r="I884" s="29">
        <v>76.1109290905042</v>
      </c>
      <c r="J884" s="29">
        <f t="shared" si="78"/>
        <v>78.111198553178752</v>
      </c>
      <c r="K884" s="8">
        <v>1.7353047471854199</v>
      </c>
      <c r="L884" s="32">
        <v>0</v>
      </c>
      <c r="M884" s="28">
        <v>1.0201453746065401</v>
      </c>
      <c r="N884" s="28">
        <v>0.99189573859743696</v>
      </c>
      <c r="O884" s="8">
        <v>295.7021749960623</v>
      </c>
      <c r="P884" s="9">
        <f t="shared" si="79"/>
        <v>295.7</v>
      </c>
      <c r="Q884" s="6">
        <f t="shared" si="80"/>
        <v>296.91455391354617</v>
      </c>
      <c r="R884" s="6">
        <f t="shared" si="81"/>
        <v>301.51672949920618</v>
      </c>
      <c r="S884" s="13">
        <f>R884*Index!$D$19</f>
        <v>370.479194638531</v>
      </c>
      <c r="U884" s="8">
        <v>14.727227652059399</v>
      </c>
      <c r="V884" s="6">
        <f t="shared" si="82"/>
        <v>14.955499680666321</v>
      </c>
      <c r="W884" s="6">
        <f>V884*Index!$H$23</f>
        <v>16.105437398300054</v>
      </c>
      <c r="Y884" s="8">
        <v>386.58</v>
      </c>
      <c r="Z884" s="9">
        <f t="shared" si="83"/>
        <v>386.58</v>
      </c>
      <c r="AA884" s="27"/>
      <c r="AB884" s="43"/>
    </row>
    <row r="885" spans="1:28" x14ac:dyDescent="0.25">
      <c r="A885" s="2" t="s">
        <v>1119</v>
      </c>
      <c r="B885" s="2" t="s">
        <v>51</v>
      </c>
      <c r="C885" s="2">
        <v>90</v>
      </c>
      <c r="D885" s="2" t="s">
        <v>1559</v>
      </c>
      <c r="E885" s="2" t="s">
        <v>56</v>
      </c>
      <c r="F885" s="2" t="s">
        <v>218</v>
      </c>
      <c r="G885" s="38" t="s">
        <v>1552</v>
      </c>
      <c r="H885" s="29">
        <v>92.292400858208197</v>
      </c>
      <c r="I885" s="29">
        <v>92.948060140471398</v>
      </c>
      <c r="J885" s="29">
        <f t="shared" si="78"/>
        <v>89.663461834379348</v>
      </c>
      <c r="K885" s="8">
        <v>2.1206243827464801</v>
      </c>
      <c r="L885" s="32">
        <v>0</v>
      </c>
      <c r="M885" s="28">
        <v>1.0024907725524199</v>
      </c>
      <c r="N885" s="28">
        <v>0.97982793330080797</v>
      </c>
      <c r="O885" s="8">
        <v>385.86003900957161</v>
      </c>
      <c r="P885" s="9">
        <f t="shared" si="79"/>
        <v>385.86</v>
      </c>
      <c r="Q885" s="6">
        <f t="shared" si="80"/>
        <v>387.44206516951084</v>
      </c>
      <c r="R885" s="6">
        <f t="shared" si="81"/>
        <v>393.44741717963831</v>
      </c>
      <c r="S885" s="13">
        <f>R885*Index!$D$19</f>
        <v>483.43613467625613</v>
      </c>
      <c r="U885" s="8">
        <v>18.757218708941402</v>
      </c>
      <c r="V885" s="6">
        <f t="shared" si="82"/>
        <v>19.047955598929995</v>
      </c>
      <c r="W885" s="6">
        <f>V885*Index!$H$23</f>
        <v>20.512564809903971</v>
      </c>
      <c r="Y885" s="8">
        <v>503.95</v>
      </c>
      <c r="Z885" s="9">
        <f t="shared" si="83"/>
        <v>503.95</v>
      </c>
      <c r="AA885" s="27"/>
      <c r="AB885" s="43"/>
    </row>
    <row r="886" spans="1:28" x14ac:dyDescent="0.25">
      <c r="A886" s="2" t="s">
        <v>1120</v>
      </c>
      <c r="B886" s="2" t="s">
        <v>51</v>
      </c>
      <c r="C886" s="2">
        <v>90</v>
      </c>
      <c r="D886" s="2" t="s">
        <v>1550</v>
      </c>
      <c r="E886" s="2" t="s">
        <v>56</v>
      </c>
      <c r="F886" s="2" t="s">
        <v>218</v>
      </c>
      <c r="G886" s="38" t="s">
        <v>1552</v>
      </c>
      <c r="H886" s="29">
        <v>92.292400858208197</v>
      </c>
      <c r="I886" s="29">
        <v>76.619124381764806</v>
      </c>
      <c r="J886" s="29">
        <f t="shared" si="78"/>
        <v>70.018853724581334</v>
      </c>
      <c r="K886" s="8">
        <v>2.1009570833217301</v>
      </c>
      <c r="L886" s="32">
        <v>0</v>
      </c>
      <c r="M886" s="28">
        <v>0.96803351909648205</v>
      </c>
      <c r="N886" s="28">
        <v>0.992656419849267</v>
      </c>
      <c r="O886" s="8">
        <v>341.00898001854921</v>
      </c>
      <c r="P886" s="9">
        <f t="shared" si="79"/>
        <v>341.01</v>
      </c>
      <c r="Q886" s="6">
        <f t="shared" si="80"/>
        <v>342.40711683662528</v>
      </c>
      <c r="R886" s="6">
        <f t="shared" si="81"/>
        <v>347.71442714759297</v>
      </c>
      <c r="S886" s="13">
        <f>R886*Index!$D$19</f>
        <v>427.24316208854862</v>
      </c>
      <c r="U886" s="8">
        <v>17.0573629445629</v>
      </c>
      <c r="V886" s="6">
        <f t="shared" si="82"/>
        <v>17.321752070203626</v>
      </c>
      <c r="W886" s="6">
        <f>V886*Index!$H$23</f>
        <v>18.653632412976624</v>
      </c>
      <c r="Y886" s="8">
        <v>445.9</v>
      </c>
      <c r="Z886" s="9">
        <f t="shared" si="83"/>
        <v>445.9</v>
      </c>
      <c r="AA886" s="27"/>
      <c r="AB886" s="43"/>
    </row>
    <row r="887" spans="1:28" x14ac:dyDescent="0.25">
      <c r="A887" s="2" t="s">
        <v>1121</v>
      </c>
      <c r="B887" s="2" t="s">
        <v>51</v>
      </c>
      <c r="C887" s="2">
        <v>90</v>
      </c>
      <c r="D887" s="2" t="s">
        <v>225</v>
      </c>
      <c r="E887" s="2" t="s">
        <v>56</v>
      </c>
      <c r="F887" s="2" t="s">
        <v>40</v>
      </c>
      <c r="G887" s="38" t="s">
        <v>1552</v>
      </c>
      <c r="H887" s="29">
        <v>92.292400858208197</v>
      </c>
      <c r="I887" s="29">
        <v>55.5217478940435</v>
      </c>
      <c r="J887" s="29">
        <f t="shared" si="78"/>
        <v>60.209451069416815</v>
      </c>
      <c r="K887" s="8">
        <v>2.01896144887893</v>
      </c>
      <c r="L887" s="32">
        <v>1</v>
      </c>
      <c r="M887" s="28">
        <v>1.0379803665818901</v>
      </c>
      <c r="N887" s="28">
        <v>0.993962436664384</v>
      </c>
      <c r="O887" s="8">
        <v>307.89535992451698</v>
      </c>
      <c r="P887" s="9">
        <f t="shared" si="79"/>
        <v>307.89999999999998</v>
      </c>
      <c r="Q887" s="6">
        <f t="shared" si="80"/>
        <v>309.15773090020753</v>
      </c>
      <c r="R887" s="6">
        <f t="shared" si="81"/>
        <v>313.94967572916079</v>
      </c>
      <c r="S887" s="13">
        <f>R887*Index!$D$19</f>
        <v>385.75578613615096</v>
      </c>
      <c r="U887" s="8">
        <v>13.358745696124201</v>
      </c>
      <c r="V887" s="6">
        <f t="shared" si="82"/>
        <v>13.565806254414127</v>
      </c>
      <c r="W887" s="6">
        <f>V887*Index!$H$23</f>
        <v>14.608889575944938</v>
      </c>
      <c r="Y887" s="8">
        <v>400.36</v>
      </c>
      <c r="Z887" s="9">
        <f t="shared" si="83"/>
        <v>400.36</v>
      </c>
      <c r="AA887" s="27"/>
      <c r="AB887" s="43"/>
    </row>
    <row r="888" spans="1:28" x14ac:dyDescent="0.25">
      <c r="A888" s="2" t="s">
        <v>1122</v>
      </c>
      <c r="B888" s="2" t="s">
        <v>51</v>
      </c>
      <c r="C888" s="2">
        <v>90</v>
      </c>
      <c r="D888" s="2" t="s">
        <v>60</v>
      </c>
      <c r="E888" s="2" t="s">
        <v>57</v>
      </c>
      <c r="F888" s="2" t="s">
        <v>40</v>
      </c>
      <c r="G888" s="38" t="s">
        <v>1552</v>
      </c>
      <c r="H888" s="29">
        <v>92.292400858208197</v>
      </c>
      <c r="I888" s="29">
        <v>24.101579148981799</v>
      </c>
      <c r="J888" s="29">
        <f t="shared" si="78"/>
        <v>24.314427109430341</v>
      </c>
      <c r="K888" s="8">
        <v>1.48291849520289</v>
      </c>
      <c r="L888" s="32">
        <v>0</v>
      </c>
      <c r="M888" s="28">
        <v>1.0018982729649399</v>
      </c>
      <c r="N888" s="28">
        <v>0.99993054418288596</v>
      </c>
      <c r="O888" s="8">
        <v>172.91842186015111</v>
      </c>
      <c r="P888" s="9">
        <f t="shared" si="79"/>
        <v>172.92</v>
      </c>
      <c r="Q888" s="6">
        <f t="shared" si="80"/>
        <v>173.62738738977774</v>
      </c>
      <c r="R888" s="6">
        <f t="shared" si="81"/>
        <v>176.3186118943193</v>
      </c>
      <c r="S888" s="13">
        <f>R888*Index!$D$19</f>
        <v>216.64594678672086</v>
      </c>
      <c r="U888" s="8">
        <v>11.574325221415799</v>
      </c>
      <c r="V888" s="6">
        <f t="shared" si="82"/>
        <v>11.753727262347745</v>
      </c>
      <c r="W888" s="6">
        <f>V888*Index!$H$23</f>
        <v>12.6574786976292</v>
      </c>
      <c r="Y888" s="8">
        <v>229.3</v>
      </c>
      <c r="Z888" s="9">
        <f t="shared" si="83"/>
        <v>229.3</v>
      </c>
      <c r="AA888" s="27"/>
      <c r="AB888" s="43"/>
    </row>
    <row r="889" spans="1:28" x14ac:dyDescent="0.25">
      <c r="A889" s="2" t="s">
        <v>1123</v>
      </c>
      <c r="B889" s="2" t="s">
        <v>51</v>
      </c>
      <c r="C889" s="2">
        <v>90</v>
      </c>
      <c r="D889" s="2" t="s">
        <v>61</v>
      </c>
      <c r="E889" s="2" t="s">
        <v>57</v>
      </c>
      <c r="F889" s="2" t="s">
        <v>40</v>
      </c>
      <c r="G889" s="38" t="s">
        <v>1552</v>
      </c>
      <c r="H889" s="29">
        <v>92.292400858208197</v>
      </c>
      <c r="I889" s="29">
        <v>36.810472768699903</v>
      </c>
      <c r="J889" s="29">
        <f t="shared" si="78"/>
        <v>39.114180994362613</v>
      </c>
      <c r="K889" s="8">
        <v>1.7720697395993601</v>
      </c>
      <c r="L889" s="32">
        <v>0</v>
      </c>
      <c r="M889" s="28">
        <v>1.01943797987828</v>
      </c>
      <c r="N889" s="28">
        <v>0.99843638686907399</v>
      </c>
      <c r="O889" s="8">
        <v>232.86162728512772</v>
      </c>
      <c r="P889" s="9">
        <f t="shared" si="79"/>
        <v>232.86</v>
      </c>
      <c r="Q889" s="6">
        <f t="shared" si="80"/>
        <v>233.81635995699673</v>
      </c>
      <c r="R889" s="6">
        <f t="shared" si="81"/>
        <v>237.4405135363302</v>
      </c>
      <c r="S889" s="13">
        <f>R889*Index!$D$19</f>
        <v>291.74756032809262</v>
      </c>
      <c r="U889" s="8">
        <v>12.5651509272281</v>
      </c>
      <c r="V889" s="6">
        <f t="shared" si="82"/>
        <v>12.759910766600136</v>
      </c>
      <c r="W889" s="6">
        <f>V889*Index!$H$23</f>
        <v>13.741028280388248</v>
      </c>
      <c r="Y889" s="8">
        <v>305.49</v>
      </c>
      <c r="Z889" s="9">
        <f t="shared" si="83"/>
        <v>305.49</v>
      </c>
      <c r="AA889" s="27"/>
      <c r="AB889" s="43"/>
    </row>
    <row r="890" spans="1:28" x14ac:dyDescent="0.25">
      <c r="A890" s="2" t="s">
        <v>1124</v>
      </c>
      <c r="B890" s="2" t="s">
        <v>51</v>
      </c>
      <c r="C890" s="2">
        <v>90</v>
      </c>
      <c r="D890" s="2" t="s">
        <v>62</v>
      </c>
      <c r="E890" s="2" t="s">
        <v>57</v>
      </c>
      <c r="F890" s="2" t="s">
        <v>40</v>
      </c>
      <c r="G890" s="38" t="s">
        <v>1552</v>
      </c>
      <c r="H890" s="29">
        <v>92.292400858208197</v>
      </c>
      <c r="I890" s="29">
        <v>49.129187077116597</v>
      </c>
      <c r="J890" s="29">
        <f t="shared" si="78"/>
        <v>49.487703354210112</v>
      </c>
      <c r="K890" s="8">
        <v>1.8389836004909701</v>
      </c>
      <c r="L890" s="32">
        <v>0</v>
      </c>
      <c r="M890" s="28">
        <v>1.0301719497783299</v>
      </c>
      <c r="N890" s="28">
        <v>0.97317257470399998</v>
      </c>
      <c r="O890" s="8">
        <v>260.73128652253905</v>
      </c>
      <c r="P890" s="9">
        <f t="shared" si="79"/>
        <v>260.73</v>
      </c>
      <c r="Q890" s="6">
        <f t="shared" si="80"/>
        <v>261.80028479728145</v>
      </c>
      <c r="R890" s="6">
        <f t="shared" si="81"/>
        <v>265.85818921163934</v>
      </c>
      <c r="S890" s="13">
        <f>R890*Index!$D$19</f>
        <v>326.66488519817159</v>
      </c>
      <c r="U890" s="8">
        <v>13.008160050545699</v>
      </c>
      <c r="V890" s="6">
        <f t="shared" si="82"/>
        <v>13.209786531329158</v>
      </c>
      <c r="W890" s="6">
        <f>V890*Index!$H$23</f>
        <v>14.225495273839638</v>
      </c>
      <c r="Y890" s="8">
        <v>340.89</v>
      </c>
      <c r="Z890" s="9">
        <f t="shared" si="83"/>
        <v>340.89</v>
      </c>
      <c r="AA890" s="27"/>
      <c r="AB890" s="43"/>
    </row>
    <row r="891" spans="1:28" x14ac:dyDescent="0.25">
      <c r="A891" s="2" t="s">
        <v>1125</v>
      </c>
      <c r="B891" s="2" t="s">
        <v>51</v>
      </c>
      <c r="C891" s="2">
        <v>90</v>
      </c>
      <c r="D891" s="2" t="s">
        <v>63</v>
      </c>
      <c r="E891" s="2" t="s">
        <v>57</v>
      </c>
      <c r="F891" s="2" t="s">
        <v>40</v>
      </c>
      <c r="G891" s="38" t="s">
        <v>1552</v>
      </c>
      <c r="H891" s="29">
        <v>92.292400858208197</v>
      </c>
      <c r="I891" s="29">
        <v>63.740914106783997</v>
      </c>
      <c r="J891" s="29">
        <f t="shared" si="78"/>
        <v>70.241949984273759</v>
      </c>
      <c r="K891" s="8">
        <v>1.8344606200168601</v>
      </c>
      <c r="L891" s="32">
        <v>0</v>
      </c>
      <c r="M891" s="28">
        <v>1.05030031896777</v>
      </c>
      <c r="N891" s="28">
        <v>0.99177767572707798</v>
      </c>
      <c r="O891" s="8">
        <v>298.16286602053566</v>
      </c>
      <c r="P891" s="9">
        <f t="shared" si="79"/>
        <v>298.16000000000003</v>
      </c>
      <c r="Q891" s="6">
        <f t="shared" si="80"/>
        <v>299.38533377121985</v>
      </c>
      <c r="R891" s="6">
        <f t="shared" si="81"/>
        <v>304.02580644467378</v>
      </c>
      <c r="S891" s="13">
        <f>R891*Index!$D$19</f>
        <v>373.56214399124809</v>
      </c>
      <c r="U891" s="8">
        <v>12.285157944446899</v>
      </c>
      <c r="V891" s="6">
        <f t="shared" si="82"/>
        <v>12.475577892585827</v>
      </c>
      <c r="W891" s="6">
        <f>V891*Index!$H$23</f>
        <v>13.434832873982932</v>
      </c>
      <c r="Y891" s="8">
        <v>387</v>
      </c>
      <c r="Z891" s="9">
        <f t="shared" si="83"/>
        <v>387</v>
      </c>
      <c r="AA891" s="27"/>
      <c r="AB891" s="43"/>
    </row>
    <row r="892" spans="1:28" x14ac:dyDescent="0.25">
      <c r="A892" s="2" t="s">
        <v>1126</v>
      </c>
      <c r="B892" s="2" t="s">
        <v>51</v>
      </c>
      <c r="C892" s="2">
        <v>90</v>
      </c>
      <c r="D892" s="2" t="s">
        <v>1558</v>
      </c>
      <c r="E892" s="2" t="s">
        <v>57</v>
      </c>
      <c r="F892" s="2" t="s">
        <v>40</v>
      </c>
      <c r="G892" s="38" t="s">
        <v>1552</v>
      </c>
      <c r="H892" s="29">
        <v>92.292400858208197</v>
      </c>
      <c r="I892" s="29">
        <v>78.484482208845904</v>
      </c>
      <c r="J892" s="29">
        <f t="shared" si="78"/>
        <v>69.479275777169249</v>
      </c>
      <c r="K892" s="8">
        <v>1.85145447937592</v>
      </c>
      <c r="L892" s="32">
        <v>0</v>
      </c>
      <c r="M892" s="28">
        <v>1.0201453746065401</v>
      </c>
      <c r="N892" s="28">
        <v>0.92856292413944796</v>
      </c>
      <c r="O892" s="8">
        <v>299.51289534272263</v>
      </c>
      <c r="P892" s="9">
        <f t="shared" si="79"/>
        <v>299.51</v>
      </c>
      <c r="Q892" s="6">
        <f t="shared" si="80"/>
        <v>300.74089821362782</v>
      </c>
      <c r="R892" s="6">
        <f t="shared" si="81"/>
        <v>305.40238213593909</v>
      </c>
      <c r="S892" s="13">
        <f>R892*Index!$D$19</f>
        <v>375.25356806017459</v>
      </c>
      <c r="U892" s="8">
        <v>13.7329010557063</v>
      </c>
      <c r="V892" s="6">
        <f t="shared" si="82"/>
        <v>13.945761022069748</v>
      </c>
      <c r="W892" s="6">
        <f>V892*Index!$H$23</f>
        <v>15.018059303157328</v>
      </c>
      <c r="Y892" s="8">
        <v>390.27</v>
      </c>
      <c r="Z892" s="9">
        <f t="shared" si="83"/>
        <v>390.27</v>
      </c>
      <c r="AA892" s="27"/>
      <c r="AB892" s="43"/>
    </row>
    <row r="893" spans="1:28" x14ac:dyDescent="0.25">
      <c r="A893" s="2" t="s">
        <v>1127</v>
      </c>
      <c r="B893" s="2" t="s">
        <v>51</v>
      </c>
      <c r="C893" s="2">
        <v>90</v>
      </c>
      <c r="D893" s="2" t="s">
        <v>1559</v>
      </c>
      <c r="E893" s="2" t="s">
        <v>57</v>
      </c>
      <c r="F893" s="2" t="s">
        <v>218</v>
      </c>
      <c r="G893" s="38" t="s">
        <v>1552</v>
      </c>
      <c r="H893" s="29">
        <v>92.292400858208197</v>
      </c>
      <c r="I893" s="29">
        <v>96.121675212939607</v>
      </c>
      <c r="J893" s="29">
        <f t="shared" si="78"/>
        <v>92.179340144339108</v>
      </c>
      <c r="K893" s="8">
        <v>1.8569099782944101</v>
      </c>
      <c r="L893" s="32">
        <v>0</v>
      </c>
      <c r="M893" s="28">
        <v>1.0024907725524199</v>
      </c>
      <c r="N893" s="28">
        <v>0.97664362079538503</v>
      </c>
      <c r="O893" s="8">
        <v>342.5474165809718</v>
      </c>
      <c r="P893" s="9">
        <f t="shared" si="79"/>
        <v>342.55</v>
      </c>
      <c r="Q893" s="6">
        <f t="shared" si="80"/>
        <v>343.9518609889538</v>
      </c>
      <c r="R893" s="6">
        <f t="shared" si="81"/>
        <v>349.28311483428263</v>
      </c>
      <c r="S893" s="13">
        <f>R893*Index!$D$19</f>
        <v>429.17063772736122</v>
      </c>
      <c r="U893" s="8">
        <v>15.0361170821283</v>
      </c>
      <c r="V893" s="6">
        <f t="shared" si="82"/>
        <v>15.269176896901289</v>
      </c>
      <c r="W893" s="6">
        <f>V893*Index!$H$23</f>
        <v>16.443233451739587</v>
      </c>
      <c r="Y893" s="8">
        <v>445.61</v>
      </c>
      <c r="Z893" s="9">
        <f t="shared" si="83"/>
        <v>445.61</v>
      </c>
      <c r="AA893" s="27"/>
      <c r="AB893" s="43"/>
    </row>
    <row r="894" spans="1:28" x14ac:dyDescent="0.25">
      <c r="A894" s="2" t="s">
        <v>1128</v>
      </c>
      <c r="B894" s="2" t="s">
        <v>51</v>
      </c>
      <c r="C894" s="2">
        <v>90</v>
      </c>
      <c r="D894" s="2" t="s">
        <v>1550</v>
      </c>
      <c r="E894" s="2" t="s">
        <v>57</v>
      </c>
      <c r="F894" s="2" t="s">
        <v>218</v>
      </c>
      <c r="G894" s="38" t="s">
        <v>1552</v>
      </c>
      <c r="H894" s="29">
        <v>92.292400858208197</v>
      </c>
      <c r="I894" s="29">
        <v>79.206571632131201</v>
      </c>
      <c r="J894" s="29">
        <f t="shared" si="78"/>
        <v>68.242821689558014</v>
      </c>
      <c r="K894" s="8">
        <v>1.7611774327483201</v>
      </c>
      <c r="L894" s="32">
        <v>0</v>
      </c>
      <c r="M894" s="28">
        <v>0.96803351909648205</v>
      </c>
      <c r="N894" s="28">
        <v>0.96698205942474402</v>
      </c>
      <c r="O894" s="8">
        <v>282.73101111235502</v>
      </c>
      <c r="P894" s="9">
        <f t="shared" si="79"/>
        <v>282.73</v>
      </c>
      <c r="Q894" s="6">
        <f t="shared" si="80"/>
        <v>283.89020825791567</v>
      </c>
      <c r="R894" s="6">
        <f t="shared" si="81"/>
        <v>288.2905064859134</v>
      </c>
      <c r="S894" s="13">
        <f>R894*Index!$D$19</f>
        <v>354.22788925254838</v>
      </c>
      <c r="U894" s="8">
        <v>14.9774649688104</v>
      </c>
      <c r="V894" s="6">
        <f t="shared" si="82"/>
        <v>15.209615675826962</v>
      </c>
      <c r="W894" s="6">
        <f>V894*Index!$H$23</f>
        <v>16.379092531151091</v>
      </c>
      <c r="Y894" s="8">
        <v>370.61</v>
      </c>
      <c r="Z894" s="9">
        <f t="shared" si="83"/>
        <v>370.61</v>
      </c>
      <c r="AA894" s="27"/>
      <c r="AB894" s="43"/>
    </row>
    <row r="895" spans="1:28" x14ac:dyDescent="0.25">
      <c r="A895" s="2" t="s">
        <v>1129</v>
      </c>
      <c r="B895" s="2" t="s">
        <v>51</v>
      </c>
      <c r="C895" s="2">
        <v>90</v>
      </c>
      <c r="D895" s="2" t="s">
        <v>225</v>
      </c>
      <c r="E895" s="2" t="s">
        <v>57</v>
      </c>
      <c r="F895" s="2" t="s">
        <v>40</v>
      </c>
      <c r="G895" s="38" t="s">
        <v>1552</v>
      </c>
      <c r="H895" s="29">
        <v>92.292400858208197</v>
      </c>
      <c r="I895" s="29">
        <v>57.524283506789203</v>
      </c>
      <c r="J895" s="29">
        <f t="shared" si="78"/>
        <v>53.312816392215382</v>
      </c>
      <c r="K895" s="8">
        <v>2.0746636389816202</v>
      </c>
      <c r="L895" s="32">
        <v>1</v>
      </c>
      <c r="M895" s="28">
        <v>1.0379803665818901</v>
      </c>
      <c r="N895" s="28">
        <v>0.93632714984787502</v>
      </c>
      <c r="O895" s="8">
        <v>302.08184987547213</v>
      </c>
      <c r="P895" s="9">
        <f t="shared" si="79"/>
        <v>302.08</v>
      </c>
      <c r="Q895" s="6">
        <f t="shared" si="80"/>
        <v>303.32038545996159</v>
      </c>
      <c r="R895" s="6">
        <f t="shared" si="81"/>
        <v>308.02185143459099</v>
      </c>
      <c r="S895" s="13">
        <f>R895*Index!$D$19</f>
        <v>378.4721585435509</v>
      </c>
      <c r="U895" s="8">
        <v>14.9434419201434</v>
      </c>
      <c r="V895" s="6">
        <f t="shared" si="82"/>
        <v>15.175065269905623</v>
      </c>
      <c r="W895" s="6">
        <f>V895*Index!$H$23</f>
        <v>16.341885522924457</v>
      </c>
      <c r="Y895" s="8">
        <v>394.81</v>
      </c>
      <c r="Z895" s="9">
        <f t="shared" si="83"/>
        <v>394.81</v>
      </c>
      <c r="AA895" s="27"/>
      <c r="AB895" s="43"/>
    </row>
    <row r="896" spans="1:28" x14ac:dyDescent="0.25">
      <c r="A896" s="2" t="s">
        <v>1130</v>
      </c>
      <c r="B896" s="2" t="s">
        <v>51</v>
      </c>
      <c r="C896" s="2">
        <v>90</v>
      </c>
      <c r="D896" s="2" t="s">
        <v>60</v>
      </c>
      <c r="E896" s="2" t="s">
        <v>58</v>
      </c>
      <c r="F896" s="2" t="s">
        <v>40</v>
      </c>
      <c r="G896" s="38" t="s">
        <v>1552</v>
      </c>
      <c r="H896" s="29">
        <v>92.292400858208197</v>
      </c>
      <c r="I896" s="29">
        <v>22.579669620924602</v>
      </c>
      <c r="J896" s="29">
        <f t="shared" si="78"/>
        <v>22.704335204435097</v>
      </c>
      <c r="K896" s="8">
        <v>1.75144670638897</v>
      </c>
      <c r="L896" s="32">
        <v>0</v>
      </c>
      <c r="M896" s="28">
        <v>1.0018982729649399</v>
      </c>
      <c r="N896" s="28">
        <v>0.99918852326348095</v>
      </c>
      <c r="O896" s="8">
        <v>201.41065462239698</v>
      </c>
      <c r="P896" s="9">
        <f t="shared" si="79"/>
        <v>201.41</v>
      </c>
      <c r="Q896" s="6">
        <f t="shared" si="80"/>
        <v>202.23643830634879</v>
      </c>
      <c r="R896" s="6">
        <f t="shared" si="81"/>
        <v>205.3711031000972</v>
      </c>
      <c r="S896" s="13">
        <f>R896*Index!$D$19</f>
        <v>252.3432812664249</v>
      </c>
      <c r="U896" s="8">
        <v>11.9988143473488</v>
      </c>
      <c r="V896" s="6">
        <f t="shared" si="82"/>
        <v>12.184795969732708</v>
      </c>
      <c r="W896" s="6">
        <f>V896*Index!$H$23</f>
        <v>13.121692547342935</v>
      </c>
      <c r="Y896" s="8">
        <v>265.45999999999998</v>
      </c>
      <c r="Z896" s="9">
        <f t="shared" si="83"/>
        <v>265.45999999999998</v>
      </c>
      <c r="AA896" s="27"/>
      <c r="AB896" s="43"/>
    </row>
    <row r="897" spans="1:28" x14ac:dyDescent="0.25">
      <c r="A897" s="2" t="s">
        <v>1131</v>
      </c>
      <c r="B897" s="2" t="s">
        <v>51</v>
      </c>
      <c r="C897" s="2">
        <v>90</v>
      </c>
      <c r="D897" s="2" t="s">
        <v>61</v>
      </c>
      <c r="E897" s="2" t="s">
        <v>58</v>
      </c>
      <c r="F897" s="2" t="s">
        <v>40</v>
      </c>
      <c r="G897" s="38" t="s">
        <v>1552</v>
      </c>
      <c r="H897" s="29">
        <v>92.292400858208197</v>
      </c>
      <c r="I897" s="29">
        <v>34.441936111549197</v>
      </c>
      <c r="J897" s="29">
        <f t="shared" si="78"/>
        <v>36.171680399457159</v>
      </c>
      <c r="K897" s="8">
        <v>2.0578318235603001</v>
      </c>
      <c r="L897" s="32">
        <v>0</v>
      </c>
      <c r="M897" s="28">
        <v>1.01943797987828</v>
      </c>
      <c r="N897" s="28">
        <v>0.99432099289545495</v>
      </c>
      <c r="O897" s="8">
        <v>264.35747459646024</v>
      </c>
      <c r="P897" s="9">
        <f t="shared" si="79"/>
        <v>264.36</v>
      </c>
      <c r="Q897" s="6">
        <f t="shared" si="80"/>
        <v>265.44134024230573</v>
      </c>
      <c r="R897" s="6">
        <f t="shared" si="81"/>
        <v>269.5556810160615</v>
      </c>
      <c r="S897" s="13">
        <f>R897*Index!$D$19</f>
        <v>331.20806191728792</v>
      </c>
      <c r="U897" s="8">
        <v>12.327454825442301</v>
      </c>
      <c r="V897" s="6">
        <f t="shared" si="82"/>
        <v>12.518530375236658</v>
      </c>
      <c r="W897" s="6">
        <f>V897*Index!$H$23</f>
        <v>13.481087999870088</v>
      </c>
      <c r="Y897" s="8">
        <v>344.69</v>
      </c>
      <c r="Z897" s="9">
        <f t="shared" si="83"/>
        <v>344.69</v>
      </c>
      <c r="AA897" s="27"/>
      <c r="AB897" s="43"/>
    </row>
    <row r="898" spans="1:28" x14ac:dyDescent="0.25">
      <c r="A898" s="2" t="s">
        <v>1132</v>
      </c>
      <c r="B898" s="2" t="s">
        <v>51</v>
      </c>
      <c r="C898" s="2">
        <v>90</v>
      </c>
      <c r="D898" s="2" t="s">
        <v>62</v>
      </c>
      <c r="E898" s="2" t="s">
        <v>58</v>
      </c>
      <c r="F898" s="2" t="s">
        <v>40</v>
      </c>
      <c r="G898" s="38" t="s">
        <v>1552</v>
      </c>
      <c r="H898" s="29">
        <v>92.292400858208197</v>
      </c>
      <c r="I898" s="29">
        <v>45.901095336275397</v>
      </c>
      <c r="J898" s="29">
        <f t="shared" si="78"/>
        <v>44.28529166943045</v>
      </c>
      <c r="K898" s="8">
        <v>2.0629829288416199</v>
      </c>
      <c r="L898" s="32">
        <v>0</v>
      </c>
      <c r="M898" s="28">
        <v>1.0301719497783299</v>
      </c>
      <c r="N898" s="28">
        <v>0.95936185443977395</v>
      </c>
      <c r="O898" s="8">
        <v>281.75744814509915</v>
      </c>
      <c r="P898" s="9">
        <f t="shared" si="79"/>
        <v>281.76</v>
      </c>
      <c r="Q898" s="6">
        <f t="shared" si="80"/>
        <v>282.91265368249407</v>
      </c>
      <c r="R898" s="6">
        <f t="shared" si="81"/>
        <v>287.29779981457273</v>
      </c>
      <c r="S898" s="13">
        <f>R898*Index!$D$19</f>
        <v>353.00813216403981</v>
      </c>
      <c r="U898" s="8">
        <v>12.7585480454561</v>
      </c>
      <c r="V898" s="6">
        <f t="shared" si="82"/>
        <v>12.95630554016067</v>
      </c>
      <c r="W898" s="6">
        <f>V898*Index!$H$23</f>
        <v>13.952523970834585</v>
      </c>
      <c r="Y898" s="8">
        <v>366.96</v>
      </c>
      <c r="Z898" s="9">
        <f t="shared" si="83"/>
        <v>366.96</v>
      </c>
      <c r="AA898" s="27"/>
      <c r="AB898" s="43"/>
    </row>
    <row r="899" spans="1:28" x14ac:dyDescent="0.25">
      <c r="A899" s="2" t="s">
        <v>1133</v>
      </c>
      <c r="B899" s="2" t="s">
        <v>51</v>
      </c>
      <c r="C899" s="2">
        <v>90</v>
      </c>
      <c r="D899" s="2" t="s">
        <v>63</v>
      </c>
      <c r="E899" s="2" t="s">
        <v>58</v>
      </c>
      <c r="F899" s="2" t="s">
        <v>40</v>
      </c>
      <c r="G899" s="38" t="s">
        <v>1552</v>
      </c>
      <c r="H899" s="29">
        <v>92.292400858208197</v>
      </c>
      <c r="I899" s="29">
        <v>59.485862835577898</v>
      </c>
      <c r="J899" s="29">
        <f t="shared" ref="J899:J962" si="84">(H899+I899)*M899*N899-H899</f>
        <v>65.790054129097115</v>
      </c>
      <c r="K899" s="8">
        <v>1.99640340970764</v>
      </c>
      <c r="L899" s="32">
        <v>0</v>
      </c>
      <c r="M899" s="28">
        <v>1.05030031896777</v>
      </c>
      <c r="N899" s="28">
        <v>0.99165497295876903</v>
      </c>
      <c r="O899" s="8">
        <v>315.59635215161052</v>
      </c>
      <c r="P899" s="9">
        <f t="shared" ref="P899:P962" si="85">ROUND(K899*SUM(H899:I899)*M899*$N899,2)</f>
        <v>315.60000000000002</v>
      </c>
      <c r="Q899" s="6">
        <f t="shared" ref="Q899:Q962" si="86">O899*(1.0041)</f>
        <v>316.89029719543214</v>
      </c>
      <c r="R899" s="6">
        <f t="shared" ref="R899:R962" si="87">Q899*(1.0155)</f>
        <v>321.80209680196134</v>
      </c>
      <c r="S899" s="13">
        <f>R899*Index!$D$19</f>
        <v>395.40420146569386</v>
      </c>
      <c r="U899" s="8">
        <v>12.062751984827299</v>
      </c>
      <c r="V899" s="6">
        <f t="shared" ref="V899:V962" si="88">U899*(1.0155)</f>
        <v>12.249724640592124</v>
      </c>
      <c r="W899" s="6">
        <f>V899*Index!$H$23</f>
        <v>13.191613624285152</v>
      </c>
      <c r="Y899" s="8">
        <v>408.6</v>
      </c>
      <c r="Z899" s="9">
        <f t="shared" ref="Z899:Z962" si="89">ROUND(S899+W899,2)</f>
        <v>408.6</v>
      </c>
      <c r="AA899" s="27"/>
      <c r="AB899" s="43"/>
    </row>
    <row r="900" spans="1:28" x14ac:dyDescent="0.25">
      <c r="A900" s="2" t="s">
        <v>1134</v>
      </c>
      <c r="B900" s="2" t="s">
        <v>51</v>
      </c>
      <c r="C900" s="2">
        <v>90</v>
      </c>
      <c r="D900" s="2" t="s">
        <v>1558</v>
      </c>
      <c r="E900" s="2" t="s">
        <v>58</v>
      </c>
      <c r="F900" s="2" t="s">
        <v>40</v>
      </c>
      <c r="G900" s="38" t="s">
        <v>1552</v>
      </c>
      <c r="H900" s="29">
        <v>92.292400858208197</v>
      </c>
      <c r="I900" s="29">
        <v>73.145522682773603</v>
      </c>
      <c r="J900" s="29">
        <f t="shared" si="84"/>
        <v>63.773069065508878</v>
      </c>
      <c r="K900" s="8">
        <v>2.00321240878153</v>
      </c>
      <c r="L900" s="32">
        <v>0</v>
      </c>
      <c r="M900" s="28">
        <v>1.0201453746065401</v>
      </c>
      <c r="N900" s="28">
        <v>0.92471880417852104</v>
      </c>
      <c r="O900" s="8">
        <v>312.63228593351113</v>
      </c>
      <c r="P900" s="9">
        <f t="shared" si="85"/>
        <v>312.63</v>
      </c>
      <c r="Q900" s="6">
        <f t="shared" si="86"/>
        <v>313.91407830583853</v>
      </c>
      <c r="R900" s="6">
        <f t="shared" si="87"/>
        <v>318.77974651957902</v>
      </c>
      <c r="S900" s="13">
        <f>R900*Index!$D$19</f>
        <v>391.69058364955379</v>
      </c>
      <c r="U900" s="8">
        <v>13.6205271252547</v>
      </c>
      <c r="V900" s="6">
        <f t="shared" si="88"/>
        <v>13.831645295696148</v>
      </c>
      <c r="W900" s="6">
        <f>V900*Index!$H$23</f>
        <v>14.895169147260534</v>
      </c>
      <c r="Y900" s="8">
        <v>406.59</v>
      </c>
      <c r="Z900" s="9">
        <f t="shared" si="89"/>
        <v>406.59</v>
      </c>
      <c r="AA900" s="27"/>
      <c r="AB900" s="43"/>
    </row>
    <row r="901" spans="1:28" x14ac:dyDescent="0.25">
      <c r="A901" s="2" t="s">
        <v>1135</v>
      </c>
      <c r="B901" s="2" t="s">
        <v>51</v>
      </c>
      <c r="C901" s="2">
        <v>90</v>
      </c>
      <c r="D901" s="2" t="s">
        <v>1559</v>
      </c>
      <c r="E901" s="2" t="s">
        <v>58</v>
      </c>
      <c r="F901" s="2" t="s">
        <v>218</v>
      </c>
      <c r="G901" s="38" t="s">
        <v>1552</v>
      </c>
      <c r="H901" s="29">
        <v>92.292400858208197</v>
      </c>
      <c r="I901" s="29">
        <v>89.939595047804104</v>
      </c>
      <c r="J901" s="29">
        <f t="shared" si="84"/>
        <v>82.971283793959941</v>
      </c>
      <c r="K901" s="8">
        <v>2.1055805790753501</v>
      </c>
      <c r="L901" s="32">
        <v>0</v>
      </c>
      <c r="M901" s="28">
        <v>1.0024907725524199</v>
      </c>
      <c r="N901" s="28">
        <v>0.95937174168022998</v>
      </c>
      <c r="O901" s="8">
        <v>369.03181062079182</v>
      </c>
      <c r="P901" s="9">
        <f t="shared" si="85"/>
        <v>369.03</v>
      </c>
      <c r="Q901" s="6">
        <f t="shared" si="86"/>
        <v>370.54484104433703</v>
      </c>
      <c r="R901" s="6">
        <f t="shared" si="87"/>
        <v>376.2882860805243</v>
      </c>
      <c r="S901" s="13">
        <f>R901*Index!$D$19</f>
        <v>462.35239222237863</v>
      </c>
      <c r="U901" s="8">
        <v>23.998773703189901</v>
      </c>
      <c r="V901" s="6">
        <f t="shared" si="88"/>
        <v>24.370754695589348</v>
      </c>
      <c r="W901" s="6">
        <f>V901*Index!$H$23</f>
        <v>26.244637255854894</v>
      </c>
      <c r="Y901" s="8">
        <v>488.6</v>
      </c>
      <c r="Z901" s="9">
        <f t="shared" si="89"/>
        <v>488.6</v>
      </c>
      <c r="AA901" s="27"/>
      <c r="AB901" s="43"/>
    </row>
    <row r="902" spans="1:28" x14ac:dyDescent="0.25">
      <c r="A902" s="2" t="s">
        <v>1136</v>
      </c>
      <c r="B902" s="2" t="s">
        <v>51</v>
      </c>
      <c r="C902" s="2">
        <v>90</v>
      </c>
      <c r="D902" s="2" t="s">
        <v>1550</v>
      </c>
      <c r="E902" s="2" t="s">
        <v>58</v>
      </c>
      <c r="F902" s="2" t="s">
        <v>218</v>
      </c>
      <c r="G902" s="38" t="s">
        <v>1552</v>
      </c>
      <c r="H902" s="29">
        <v>92.292400858208197</v>
      </c>
      <c r="I902" s="29">
        <v>74.075135835184597</v>
      </c>
      <c r="J902" s="29">
        <f t="shared" si="84"/>
        <v>60.234048132421663</v>
      </c>
      <c r="K902" s="8">
        <v>2.2509742251575999</v>
      </c>
      <c r="L902" s="32">
        <v>0</v>
      </c>
      <c r="M902" s="28">
        <v>0.96803351909648205</v>
      </c>
      <c r="N902" s="28">
        <v>0.94707893629011997</v>
      </c>
      <c r="O902" s="8">
        <v>343.33310533272339</v>
      </c>
      <c r="P902" s="9">
        <f t="shared" si="85"/>
        <v>343.33</v>
      </c>
      <c r="Q902" s="6">
        <f t="shared" si="86"/>
        <v>344.74077106458753</v>
      </c>
      <c r="R902" s="6">
        <f t="shared" si="87"/>
        <v>350.08425301608867</v>
      </c>
      <c r="S902" s="13">
        <f>R902*Index!$D$19</f>
        <v>430.15501106174514</v>
      </c>
      <c r="U902" s="8">
        <v>14.867204792227</v>
      </c>
      <c r="V902" s="6">
        <f t="shared" si="88"/>
        <v>15.09764646650652</v>
      </c>
      <c r="W902" s="6">
        <f>V902*Index!$H$23</f>
        <v>16.258513939345246</v>
      </c>
      <c r="Y902" s="8">
        <v>446.41</v>
      </c>
      <c r="Z902" s="9">
        <f t="shared" si="89"/>
        <v>446.41</v>
      </c>
      <c r="AA902" s="27"/>
      <c r="AB902" s="43"/>
    </row>
    <row r="903" spans="1:28" x14ac:dyDescent="0.25">
      <c r="A903" s="2" t="s">
        <v>1137</v>
      </c>
      <c r="B903" s="2" t="s">
        <v>51</v>
      </c>
      <c r="C903" s="2">
        <v>90</v>
      </c>
      <c r="D903" s="2" t="s">
        <v>225</v>
      </c>
      <c r="E903" s="2" t="s">
        <v>58</v>
      </c>
      <c r="F903" s="2" t="s">
        <v>40</v>
      </c>
      <c r="G903" s="38" t="s">
        <v>1552</v>
      </c>
      <c r="H903" s="29">
        <v>92.292400858208197</v>
      </c>
      <c r="I903" s="29">
        <v>53.964296395692202</v>
      </c>
      <c r="J903" s="29">
        <f t="shared" si="84"/>
        <v>48.686170109744893</v>
      </c>
      <c r="K903" s="8">
        <v>2.3555020474448698</v>
      </c>
      <c r="L903" s="32">
        <v>1</v>
      </c>
      <c r="M903" s="28">
        <v>1.0379803665818901</v>
      </c>
      <c r="N903" s="28">
        <v>0.92864174626041396</v>
      </c>
      <c r="O903" s="8">
        <v>332.07531256086457</v>
      </c>
      <c r="P903" s="9">
        <f t="shared" si="85"/>
        <v>332.08</v>
      </c>
      <c r="Q903" s="6">
        <f t="shared" si="86"/>
        <v>333.43682134236411</v>
      </c>
      <c r="R903" s="6">
        <f t="shared" si="87"/>
        <v>338.60509207317079</v>
      </c>
      <c r="S903" s="13">
        <f>R903*Index!$D$19</f>
        <v>416.05035322626844</v>
      </c>
      <c r="U903" s="8">
        <v>14.4700483258669</v>
      </c>
      <c r="V903" s="6">
        <f t="shared" si="88"/>
        <v>14.694334074917839</v>
      </c>
      <c r="W903" s="6">
        <f>V903*Index!$H$23</f>
        <v>15.824190605897066</v>
      </c>
      <c r="Y903" s="8">
        <v>431.87</v>
      </c>
      <c r="Z903" s="9">
        <f t="shared" si="89"/>
        <v>431.87</v>
      </c>
      <c r="AA903" s="27"/>
      <c r="AB903" s="43"/>
    </row>
    <row r="904" spans="1:28" x14ac:dyDescent="0.25">
      <c r="A904" s="2" t="s">
        <v>1138</v>
      </c>
      <c r="B904" s="2" t="s">
        <v>51</v>
      </c>
      <c r="C904" s="2">
        <v>90</v>
      </c>
      <c r="D904" s="2" t="s">
        <v>60</v>
      </c>
      <c r="E904" s="2" t="s">
        <v>59</v>
      </c>
      <c r="F904" s="2" t="s">
        <v>40</v>
      </c>
      <c r="G904" s="38" t="s">
        <v>1552</v>
      </c>
      <c r="H904" s="29">
        <v>92.292400858208197</v>
      </c>
      <c r="I904" s="29">
        <v>20.9322196315564</v>
      </c>
      <c r="J904" s="29">
        <f t="shared" si="84"/>
        <v>20.820671597741978</v>
      </c>
      <c r="K904" s="8">
        <v>1.26336143529088</v>
      </c>
      <c r="L904" s="32">
        <v>1</v>
      </c>
      <c r="M904" s="28">
        <v>1.0018982729649399</v>
      </c>
      <c r="N904" s="28">
        <v>0.99712199788443401</v>
      </c>
      <c r="O904" s="8">
        <v>142.90269356811035</v>
      </c>
      <c r="P904" s="9">
        <f t="shared" si="85"/>
        <v>142.9</v>
      </c>
      <c r="Q904" s="6">
        <f t="shared" si="86"/>
        <v>143.48859461173961</v>
      </c>
      <c r="R904" s="6">
        <f t="shared" si="87"/>
        <v>145.71266782822158</v>
      </c>
      <c r="S904" s="13">
        <f>R904*Index!$D$19</f>
        <v>179.03985598176718</v>
      </c>
      <c r="U904" s="8">
        <v>11.8296470333598</v>
      </c>
      <c r="V904" s="6">
        <f t="shared" si="88"/>
        <v>12.013006562376878</v>
      </c>
      <c r="W904" s="6">
        <f>V904*Index!$H$23</f>
        <v>12.936694145087136</v>
      </c>
      <c r="Y904" s="8">
        <v>191.98</v>
      </c>
      <c r="Z904" s="9">
        <f t="shared" si="89"/>
        <v>191.98</v>
      </c>
      <c r="AA904" s="27"/>
      <c r="AB904" s="43"/>
    </row>
    <row r="905" spans="1:28" x14ac:dyDescent="0.25">
      <c r="A905" s="2" t="s">
        <v>1139</v>
      </c>
      <c r="B905" s="2" t="s">
        <v>51</v>
      </c>
      <c r="C905" s="2">
        <v>90</v>
      </c>
      <c r="D905" s="2" t="s">
        <v>61</v>
      </c>
      <c r="E905" s="2" t="s">
        <v>59</v>
      </c>
      <c r="F905" s="2" t="s">
        <v>40</v>
      </c>
      <c r="G905" s="38" t="s">
        <v>1552</v>
      </c>
      <c r="H905" s="29">
        <v>92.292400858208197</v>
      </c>
      <c r="I905" s="29">
        <v>31.964246505308299</v>
      </c>
      <c r="J905" s="29">
        <f t="shared" si="84"/>
        <v>32.601257624129701</v>
      </c>
      <c r="K905" s="8">
        <v>1.5217772529945199</v>
      </c>
      <c r="L905" s="32">
        <v>0</v>
      </c>
      <c r="M905" s="28">
        <v>1.01943797987828</v>
      </c>
      <c r="N905" s="28">
        <v>0.98596147643975096</v>
      </c>
      <c r="O905" s="8">
        <v>190.06032852168775</v>
      </c>
      <c r="P905" s="9">
        <f t="shared" si="85"/>
        <v>190.06</v>
      </c>
      <c r="Q905" s="6">
        <f t="shared" si="86"/>
        <v>190.83957586862667</v>
      </c>
      <c r="R905" s="6">
        <f t="shared" si="87"/>
        <v>193.79758929459038</v>
      </c>
      <c r="S905" s="13">
        <f>R905*Index!$D$19</f>
        <v>238.12269031970138</v>
      </c>
      <c r="U905" s="8">
        <v>13.029547660901899</v>
      </c>
      <c r="V905" s="6">
        <f t="shared" si="88"/>
        <v>13.23150564964588</v>
      </c>
      <c r="W905" s="6">
        <f>V905*Index!$H$23</f>
        <v>14.248884388738182</v>
      </c>
      <c r="Y905" s="8">
        <v>252.37</v>
      </c>
      <c r="Z905" s="9">
        <f t="shared" si="89"/>
        <v>252.37</v>
      </c>
      <c r="AA905" s="27"/>
      <c r="AB905" s="43"/>
    </row>
    <row r="906" spans="1:28" x14ac:dyDescent="0.25">
      <c r="A906" s="2" t="s">
        <v>1140</v>
      </c>
      <c r="B906" s="2" t="s">
        <v>51</v>
      </c>
      <c r="C906" s="2">
        <v>90</v>
      </c>
      <c r="D906" s="2" t="s">
        <v>62</v>
      </c>
      <c r="E906" s="2" t="s">
        <v>59</v>
      </c>
      <c r="F906" s="2" t="s">
        <v>40</v>
      </c>
      <c r="G906" s="38" t="s">
        <v>1552</v>
      </c>
      <c r="H906" s="29">
        <v>92.292400858208197</v>
      </c>
      <c r="I906" s="29">
        <v>42.652574493505099</v>
      </c>
      <c r="J906" s="29">
        <f t="shared" si="84"/>
        <v>41.239891944401478</v>
      </c>
      <c r="K906" s="8">
        <v>1.6008509563523601</v>
      </c>
      <c r="L906" s="32">
        <v>0</v>
      </c>
      <c r="M906" s="28">
        <v>1.0301719497783299</v>
      </c>
      <c r="N906" s="28">
        <v>0.96054975884865401</v>
      </c>
      <c r="O906" s="8">
        <v>213.76529863698175</v>
      </c>
      <c r="P906" s="9">
        <f t="shared" si="85"/>
        <v>213.77</v>
      </c>
      <c r="Q906" s="6">
        <f t="shared" si="86"/>
        <v>214.64173636139338</v>
      </c>
      <c r="R906" s="6">
        <f t="shared" si="87"/>
        <v>217.96868327499499</v>
      </c>
      <c r="S906" s="13">
        <f>R906*Index!$D$19</f>
        <v>267.82216154395439</v>
      </c>
      <c r="U906" s="8">
        <v>12.7155363954873</v>
      </c>
      <c r="V906" s="6">
        <f t="shared" si="88"/>
        <v>12.912627209617353</v>
      </c>
      <c r="W906" s="6">
        <f>V906*Index!$H$23</f>
        <v>13.905487186156837</v>
      </c>
      <c r="Y906" s="8">
        <v>281.73</v>
      </c>
      <c r="Z906" s="9">
        <f t="shared" si="89"/>
        <v>281.73</v>
      </c>
      <c r="AA906" s="27"/>
      <c r="AB906" s="43"/>
    </row>
    <row r="907" spans="1:28" x14ac:dyDescent="0.25">
      <c r="A907" s="2" t="s">
        <v>1141</v>
      </c>
      <c r="B907" s="2" t="s">
        <v>51</v>
      </c>
      <c r="C907" s="2">
        <v>90</v>
      </c>
      <c r="D907" s="2" t="s">
        <v>63</v>
      </c>
      <c r="E907" s="2" t="s">
        <v>59</v>
      </c>
      <c r="F907" s="2" t="s">
        <v>40</v>
      </c>
      <c r="G907" s="38" t="s">
        <v>1552</v>
      </c>
      <c r="H907" s="29">
        <v>92.292400858208197</v>
      </c>
      <c r="I907" s="29">
        <v>55.329464880330399</v>
      </c>
      <c r="J907" s="29">
        <f t="shared" si="84"/>
        <v>62.257792322455543</v>
      </c>
      <c r="K907" s="8">
        <v>1.6133897658630501</v>
      </c>
      <c r="L907" s="32">
        <v>0</v>
      </c>
      <c r="M907" s="28">
        <v>1.05030031896777</v>
      </c>
      <c r="N907" s="28">
        <v>0.99679388473945896</v>
      </c>
      <c r="O907" s="8">
        <v>249.34969998983894</v>
      </c>
      <c r="P907" s="9">
        <f t="shared" si="85"/>
        <v>249.35</v>
      </c>
      <c r="Q907" s="6">
        <f t="shared" si="86"/>
        <v>250.37203375979729</v>
      </c>
      <c r="R907" s="6">
        <f t="shared" si="87"/>
        <v>254.25280028307415</v>
      </c>
      <c r="S907" s="13">
        <f>R907*Index!$D$19</f>
        <v>312.40512869688905</v>
      </c>
      <c r="U907" s="8">
        <v>11.9652018927189</v>
      </c>
      <c r="V907" s="6">
        <f t="shared" si="88"/>
        <v>12.150662522056043</v>
      </c>
      <c r="W907" s="6">
        <f>V907*Index!$H$23</f>
        <v>13.084934557541008</v>
      </c>
      <c r="Y907" s="8">
        <v>325.49</v>
      </c>
      <c r="Z907" s="9">
        <f t="shared" si="89"/>
        <v>325.49</v>
      </c>
      <c r="AA907" s="27"/>
      <c r="AB907" s="43"/>
    </row>
    <row r="908" spans="1:28" x14ac:dyDescent="0.25">
      <c r="A908" s="2" t="s">
        <v>1142</v>
      </c>
      <c r="B908" s="2" t="s">
        <v>51</v>
      </c>
      <c r="C908" s="2">
        <v>90</v>
      </c>
      <c r="D908" s="2" t="s">
        <v>1558</v>
      </c>
      <c r="E908" s="2" t="s">
        <v>59</v>
      </c>
      <c r="F908" s="2" t="s">
        <v>40</v>
      </c>
      <c r="G908" s="38" t="s">
        <v>1552</v>
      </c>
      <c r="H908" s="29">
        <v>92.292400858208197</v>
      </c>
      <c r="I908" s="29">
        <v>68.114580141787997</v>
      </c>
      <c r="J908" s="29">
        <f t="shared" si="84"/>
        <v>56.572885371221247</v>
      </c>
      <c r="K908" s="8">
        <v>1.61585884481968</v>
      </c>
      <c r="L908" s="32">
        <v>0</v>
      </c>
      <c r="M908" s="28">
        <v>1.0201453746065401</v>
      </c>
      <c r="N908" s="28">
        <v>0.90972076293665205</v>
      </c>
      <c r="O908" s="8">
        <v>240.5452894404377</v>
      </c>
      <c r="P908" s="9">
        <f t="shared" si="85"/>
        <v>240.55</v>
      </c>
      <c r="Q908" s="6">
        <f t="shared" si="86"/>
        <v>241.53152512714348</v>
      </c>
      <c r="R908" s="6">
        <f t="shared" si="87"/>
        <v>245.27526376661422</v>
      </c>
      <c r="S908" s="13">
        <f>R908*Index!$D$19</f>
        <v>301.37426316587766</v>
      </c>
      <c r="U908" s="8">
        <v>12.198074549073199</v>
      </c>
      <c r="V908" s="6">
        <f t="shared" si="88"/>
        <v>12.387144704583834</v>
      </c>
      <c r="W908" s="6">
        <f>V908*Index!$H$23</f>
        <v>13.339600002884724</v>
      </c>
      <c r="Y908" s="8">
        <v>314.70999999999998</v>
      </c>
      <c r="Z908" s="9">
        <f t="shared" si="89"/>
        <v>314.70999999999998</v>
      </c>
      <c r="AA908" s="27"/>
      <c r="AB908" s="43"/>
    </row>
    <row r="909" spans="1:28" x14ac:dyDescent="0.25">
      <c r="A909" s="2" t="s">
        <v>1143</v>
      </c>
      <c r="B909" s="2" t="s">
        <v>51</v>
      </c>
      <c r="C909" s="2">
        <v>90</v>
      </c>
      <c r="D909" s="2" t="s">
        <v>1559</v>
      </c>
      <c r="E909" s="2" t="s">
        <v>59</v>
      </c>
      <c r="F909" s="2" t="s">
        <v>218</v>
      </c>
      <c r="G909" s="38" t="s">
        <v>1552</v>
      </c>
      <c r="H909" s="29">
        <v>92.292400858208197</v>
      </c>
      <c r="I909" s="29">
        <v>83.467280155222099</v>
      </c>
      <c r="J909" s="29">
        <f t="shared" si="84"/>
        <v>81.221063969315253</v>
      </c>
      <c r="K909" s="8">
        <v>1.5532060502087901</v>
      </c>
      <c r="L909" s="32">
        <v>0</v>
      </c>
      <c r="M909" s="28">
        <v>1.0024907725524199</v>
      </c>
      <c r="N909" s="28">
        <v>0.984767126611653</v>
      </c>
      <c r="O909" s="8">
        <v>269.50216336279925</v>
      </c>
      <c r="P909" s="9">
        <f t="shared" si="85"/>
        <v>269.5</v>
      </c>
      <c r="Q909" s="6">
        <f t="shared" si="86"/>
        <v>270.60712223258673</v>
      </c>
      <c r="R909" s="6">
        <f t="shared" si="87"/>
        <v>274.80153262719182</v>
      </c>
      <c r="S909" s="13">
        <f>R909*Index!$D$19</f>
        <v>337.65373703227323</v>
      </c>
      <c r="U909" s="8">
        <v>15.354319520376499</v>
      </c>
      <c r="V909" s="6">
        <f t="shared" si="88"/>
        <v>15.592311472942336</v>
      </c>
      <c r="W909" s="6">
        <f>V909*Index!$H$23</f>
        <v>16.79121404729154</v>
      </c>
      <c r="Y909" s="8">
        <v>354.44</v>
      </c>
      <c r="Z909" s="9">
        <f t="shared" si="89"/>
        <v>354.44</v>
      </c>
      <c r="AA909" s="27"/>
      <c r="AB909" s="43"/>
    </row>
    <row r="910" spans="1:28" x14ac:dyDescent="0.25">
      <c r="A910" s="2" t="s">
        <v>1144</v>
      </c>
      <c r="B910" s="2" t="s">
        <v>51</v>
      </c>
      <c r="C910" s="2">
        <v>90</v>
      </c>
      <c r="D910" s="2" t="s">
        <v>1550</v>
      </c>
      <c r="E910" s="2" t="s">
        <v>59</v>
      </c>
      <c r="F910" s="2" t="s">
        <v>218</v>
      </c>
      <c r="G910" s="38" t="s">
        <v>1552</v>
      </c>
      <c r="H910" s="29">
        <v>92.292400858208197</v>
      </c>
      <c r="I910" s="29">
        <v>68.774270851759795</v>
      </c>
      <c r="J910" s="29">
        <f t="shared" si="84"/>
        <v>47.074473727056727</v>
      </c>
      <c r="K910" s="8">
        <v>1.6121571827980801</v>
      </c>
      <c r="L910" s="32">
        <v>0</v>
      </c>
      <c r="M910" s="28">
        <v>0.96803351909648205</v>
      </c>
      <c r="N910" s="28">
        <v>0.89384760499565696</v>
      </c>
      <c r="O910" s="8">
        <v>224.681307906754</v>
      </c>
      <c r="P910" s="9">
        <f t="shared" si="85"/>
        <v>224.68</v>
      </c>
      <c r="Q910" s="6">
        <f t="shared" si="86"/>
        <v>225.60250126917168</v>
      </c>
      <c r="R910" s="6">
        <f t="shared" si="87"/>
        <v>229.09934003884385</v>
      </c>
      <c r="S910" s="13">
        <f>R910*Index!$D$19</f>
        <v>281.49860583451738</v>
      </c>
      <c r="U910" s="8">
        <v>14.0453006098576</v>
      </c>
      <c r="V910" s="6">
        <f t="shared" si="88"/>
        <v>14.263002769310393</v>
      </c>
      <c r="W910" s="6">
        <f>V910*Index!$H$23</f>
        <v>15.359693966619398</v>
      </c>
      <c r="Y910" s="8">
        <v>296.86</v>
      </c>
      <c r="Z910" s="9">
        <f t="shared" si="89"/>
        <v>296.86</v>
      </c>
      <c r="AA910" s="27"/>
      <c r="AB910" s="43"/>
    </row>
    <row r="911" spans="1:28" x14ac:dyDescent="0.25">
      <c r="A911" s="2" t="s">
        <v>1145</v>
      </c>
      <c r="B911" s="2" t="s">
        <v>51</v>
      </c>
      <c r="C911" s="2">
        <v>90</v>
      </c>
      <c r="D911" s="2" t="s">
        <v>225</v>
      </c>
      <c r="E911" s="2" t="s">
        <v>59</v>
      </c>
      <c r="F911" s="2" t="s">
        <v>40</v>
      </c>
      <c r="G911" s="38" t="s">
        <v>1552</v>
      </c>
      <c r="H911" s="29">
        <v>92.292400858208197</v>
      </c>
      <c r="I911" s="29">
        <v>49.9690836858992</v>
      </c>
      <c r="J911" s="29">
        <f t="shared" si="84"/>
        <v>40.556068169135926</v>
      </c>
      <c r="K911" s="8">
        <v>1.89683875594775</v>
      </c>
      <c r="L911" s="32">
        <v>1</v>
      </c>
      <c r="M911" s="28">
        <v>1.0379803665818901</v>
      </c>
      <c r="N911" s="28">
        <v>0.89966345316959795</v>
      </c>
      <c r="O911" s="8">
        <v>251.99212471939009</v>
      </c>
      <c r="P911" s="9">
        <f t="shared" si="85"/>
        <v>251.99</v>
      </c>
      <c r="Q911" s="6">
        <f t="shared" si="86"/>
        <v>253.0252924307396</v>
      </c>
      <c r="R911" s="6">
        <f t="shared" si="87"/>
        <v>256.94718446341608</v>
      </c>
      <c r="S911" s="13">
        <f>R911*Index!$D$19</f>
        <v>315.7157684840671</v>
      </c>
      <c r="U911" s="8">
        <v>13.2549411936004</v>
      </c>
      <c r="V911" s="6">
        <f t="shared" si="88"/>
        <v>13.460392782101207</v>
      </c>
      <c r="W911" s="6">
        <f>V911*Index!$H$23</f>
        <v>14.495370795862456</v>
      </c>
      <c r="Y911" s="8">
        <v>330.21</v>
      </c>
      <c r="Z911" s="9">
        <f t="shared" si="89"/>
        <v>330.21</v>
      </c>
      <c r="AA911" s="27"/>
      <c r="AB911" s="43"/>
    </row>
    <row r="912" spans="1:28" x14ac:dyDescent="0.25">
      <c r="A912" s="2" t="s">
        <v>1146</v>
      </c>
      <c r="B912" s="2" t="s">
        <v>0</v>
      </c>
      <c r="C912" s="2">
        <v>120</v>
      </c>
      <c r="D912" s="2" t="s">
        <v>60</v>
      </c>
      <c r="E912" s="2" t="s">
        <v>52</v>
      </c>
      <c r="F912" s="2" t="s">
        <v>40</v>
      </c>
      <c r="G912" s="38" t="s">
        <v>1552</v>
      </c>
      <c r="H912" s="29">
        <v>141.97892858890901</v>
      </c>
      <c r="I912" s="29">
        <v>48.839404761678303</v>
      </c>
      <c r="J912" s="29">
        <f t="shared" si="84"/>
        <v>49.201630045092628</v>
      </c>
      <c r="K912" s="8">
        <v>1.2587502235454899</v>
      </c>
      <c r="L912" s="32">
        <v>1</v>
      </c>
      <c r="M912" s="28">
        <v>1.0018982729649399</v>
      </c>
      <c r="N912" s="28">
        <v>1</v>
      </c>
      <c r="O912" s="8">
        <v>240.64857091810001</v>
      </c>
      <c r="P912" s="9">
        <f t="shared" si="85"/>
        <v>240.65</v>
      </c>
      <c r="Q912" s="6">
        <f t="shared" si="86"/>
        <v>241.63523005886421</v>
      </c>
      <c r="R912" s="6">
        <f t="shared" si="87"/>
        <v>245.38057612477661</v>
      </c>
      <c r="S912" s="13">
        <f>R912*Index!$D$19</f>
        <v>301.50366241248759</v>
      </c>
      <c r="U912" s="8">
        <v>20.515308545505601</v>
      </c>
      <c r="V912" s="6">
        <f t="shared" si="88"/>
        <v>20.833295827960939</v>
      </c>
      <c r="W912" s="6">
        <f>V912*Index!$H$23</f>
        <v>22.435180964982745</v>
      </c>
      <c r="Y912" s="8">
        <v>323.94</v>
      </c>
      <c r="Z912" s="9">
        <f t="shared" si="89"/>
        <v>323.94</v>
      </c>
      <c r="AA912" s="27"/>
      <c r="AB912" s="42"/>
    </row>
    <row r="913" spans="1:28" x14ac:dyDescent="0.25">
      <c r="A913" s="2" t="s">
        <v>1147</v>
      </c>
      <c r="B913" s="2" t="s">
        <v>0</v>
      </c>
      <c r="C913" s="2">
        <v>120</v>
      </c>
      <c r="D913" s="2" t="s">
        <v>61</v>
      </c>
      <c r="E913" s="2" t="s">
        <v>52</v>
      </c>
      <c r="F913" s="2" t="s">
        <v>40</v>
      </c>
      <c r="G913" s="38" t="s">
        <v>1552</v>
      </c>
      <c r="H913" s="29">
        <v>141.97892858890901</v>
      </c>
      <c r="I913" s="29">
        <v>74.649986810843899</v>
      </c>
      <c r="J913" s="29">
        <f t="shared" si="84"/>
        <v>78.860815309437925</v>
      </c>
      <c r="K913" s="8">
        <v>1.53565477916352</v>
      </c>
      <c r="L913" s="32">
        <v>0</v>
      </c>
      <c r="M913" s="28">
        <v>1.01943797987828</v>
      </c>
      <c r="N913" s="28">
        <v>1</v>
      </c>
      <c r="O913" s="8">
        <v>339.133608146744</v>
      </c>
      <c r="P913" s="9">
        <f t="shared" si="85"/>
        <v>339.13</v>
      </c>
      <c r="Q913" s="6">
        <f t="shared" si="86"/>
        <v>340.52405594014562</v>
      </c>
      <c r="R913" s="6">
        <f t="shared" si="87"/>
        <v>345.8021788072179</v>
      </c>
      <c r="S913" s="13">
        <f>R913*Index!$D$19</f>
        <v>424.8935471060974</v>
      </c>
      <c r="U913" s="8">
        <v>21.229669709978701</v>
      </c>
      <c r="V913" s="6">
        <f t="shared" si="88"/>
        <v>21.558729590483374</v>
      </c>
      <c r="W913" s="6">
        <f>V913*Index!$H$23</f>
        <v>23.216393782901633</v>
      </c>
      <c r="Y913" s="8">
        <v>448.11</v>
      </c>
      <c r="Z913" s="9">
        <f t="shared" si="89"/>
        <v>448.11</v>
      </c>
      <c r="AA913" s="27"/>
      <c r="AB913" s="42"/>
    </row>
    <row r="914" spans="1:28" x14ac:dyDescent="0.25">
      <c r="A914" s="2" t="s">
        <v>1148</v>
      </c>
      <c r="B914" s="2" t="s">
        <v>0</v>
      </c>
      <c r="C914" s="2">
        <v>120</v>
      </c>
      <c r="D914" s="2" t="s">
        <v>62</v>
      </c>
      <c r="E914" s="2" t="s">
        <v>52</v>
      </c>
      <c r="F914" s="2" t="s">
        <v>40</v>
      </c>
      <c r="G914" s="38" t="s">
        <v>1552</v>
      </c>
      <c r="H914" s="29">
        <v>141.97892858890901</v>
      </c>
      <c r="I914" s="29">
        <v>99.719083122511293</v>
      </c>
      <c r="J914" s="29">
        <f t="shared" si="84"/>
        <v>107.01158339339045</v>
      </c>
      <c r="K914" s="8">
        <v>1.63822086325829</v>
      </c>
      <c r="L914" s="32">
        <v>0</v>
      </c>
      <c r="M914" s="28">
        <v>1.0301719497783299</v>
      </c>
      <c r="N914" s="28">
        <v>1</v>
      </c>
      <c r="O914" s="8">
        <v>407.90145148276702</v>
      </c>
      <c r="P914" s="9">
        <f t="shared" si="85"/>
        <v>407.9</v>
      </c>
      <c r="Q914" s="6">
        <f t="shared" si="86"/>
        <v>409.57384743384637</v>
      </c>
      <c r="R914" s="6">
        <f t="shared" si="87"/>
        <v>415.92224206907099</v>
      </c>
      <c r="S914" s="13">
        <f>R914*Index!$D$19</f>
        <v>511.05136862532612</v>
      </c>
      <c r="U914" s="8">
        <v>23.496849620075601</v>
      </c>
      <c r="V914" s="6">
        <f t="shared" si="88"/>
        <v>23.861050789186773</v>
      </c>
      <c r="W914" s="6">
        <f>V914*Index!$H$23</f>
        <v>25.695741897524083</v>
      </c>
      <c r="Y914" s="8">
        <v>536.75</v>
      </c>
      <c r="Z914" s="9">
        <f t="shared" si="89"/>
        <v>536.75</v>
      </c>
      <c r="AA914" s="27"/>
      <c r="AB914" s="42"/>
    </row>
    <row r="915" spans="1:28" x14ac:dyDescent="0.25">
      <c r="A915" s="2" t="s">
        <v>1149</v>
      </c>
      <c r="B915" s="2" t="s">
        <v>0</v>
      </c>
      <c r="C915" s="2">
        <v>120</v>
      </c>
      <c r="D915" s="2" t="s">
        <v>63</v>
      </c>
      <c r="E915" s="2" t="s">
        <v>52</v>
      </c>
      <c r="F915" s="2" t="s">
        <v>40</v>
      </c>
      <c r="G915" s="38" t="s">
        <v>1552</v>
      </c>
      <c r="H915" s="29">
        <v>141.97892858890901</v>
      </c>
      <c r="I915" s="29">
        <v>129.46457883802</v>
      </c>
      <c r="J915" s="29">
        <f t="shared" si="84"/>
        <v>143.1182738433248</v>
      </c>
      <c r="K915" s="8">
        <v>1.7227046512587001</v>
      </c>
      <c r="L915" s="32">
        <v>0</v>
      </c>
      <c r="M915" s="28">
        <v>1.05030031896777</v>
      </c>
      <c r="N915" s="28">
        <v>1</v>
      </c>
      <c r="O915" s="8">
        <v>491.13827669084998</v>
      </c>
      <c r="P915" s="9">
        <f t="shared" si="85"/>
        <v>491.14</v>
      </c>
      <c r="Q915" s="6">
        <f t="shared" si="86"/>
        <v>493.15194362528246</v>
      </c>
      <c r="R915" s="6">
        <f t="shared" si="87"/>
        <v>500.79579875147436</v>
      </c>
      <c r="S915" s="13">
        <f>R915*Index!$D$19</f>
        <v>615.33708099037517</v>
      </c>
      <c r="U915" s="8">
        <v>22.740676329914201</v>
      </c>
      <c r="V915" s="6">
        <f t="shared" si="88"/>
        <v>23.093156813027875</v>
      </c>
      <c r="W915" s="6">
        <f>V915*Index!$H$23</f>
        <v>24.868804073604593</v>
      </c>
      <c r="Y915" s="8">
        <v>640.21</v>
      </c>
      <c r="Z915" s="9">
        <f t="shared" si="89"/>
        <v>640.21</v>
      </c>
      <c r="AA915" s="27"/>
      <c r="AB915" s="42"/>
    </row>
    <row r="916" spans="1:28" x14ac:dyDescent="0.25">
      <c r="A916" s="2" t="s">
        <v>1150</v>
      </c>
      <c r="B916" s="2" t="s">
        <v>0</v>
      </c>
      <c r="C916" s="2">
        <v>120</v>
      </c>
      <c r="D916" s="2" t="s">
        <v>1558</v>
      </c>
      <c r="E916" s="2" t="s">
        <v>52</v>
      </c>
      <c r="F916" s="2" t="s">
        <v>40</v>
      </c>
      <c r="G916" s="38" t="s">
        <v>1552</v>
      </c>
      <c r="H916" s="29">
        <v>141.97892858890901</v>
      </c>
      <c r="I916" s="29">
        <v>159.541448871227</v>
      </c>
      <c r="J916" s="29">
        <f t="shared" si="84"/>
        <v>165.61568982666682</v>
      </c>
      <c r="K916" s="8">
        <v>1.7219519439596001</v>
      </c>
      <c r="L916" s="32">
        <v>0</v>
      </c>
      <c r="M916" s="28">
        <v>1.0201453746065401</v>
      </c>
      <c r="N916" s="28">
        <v>1</v>
      </c>
      <c r="O916" s="8">
        <v>529.66315113221299</v>
      </c>
      <c r="P916" s="9">
        <f t="shared" si="85"/>
        <v>529.66</v>
      </c>
      <c r="Q916" s="6">
        <f t="shared" si="86"/>
        <v>531.834770051855</v>
      </c>
      <c r="R916" s="6">
        <f t="shared" si="87"/>
        <v>540.07820898765874</v>
      </c>
      <c r="S916" s="13">
        <f>R916*Index!$D$19</f>
        <v>663.60410661092305</v>
      </c>
      <c r="U916" s="8">
        <v>26.262316232251798</v>
      </c>
      <c r="V916" s="6">
        <f t="shared" si="88"/>
        <v>26.669382133851702</v>
      </c>
      <c r="W916" s="6">
        <f>V916*Index!$H$23</f>
        <v>28.720007594487388</v>
      </c>
      <c r="Y916" s="8">
        <v>692.32</v>
      </c>
      <c r="Z916" s="9">
        <f t="shared" si="89"/>
        <v>692.32</v>
      </c>
      <c r="AA916" s="27"/>
      <c r="AB916" s="42"/>
    </row>
    <row r="917" spans="1:28" x14ac:dyDescent="0.25">
      <c r="A917" s="2" t="s">
        <v>1151</v>
      </c>
      <c r="B917" s="2" t="s">
        <v>0</v>
      </c>
      <c r="C917" s="2">
        <v>120</v>
      </c>
      <c r="D917" s="2" t="s">
        <v>1559</v>
      </c>
      <c r="E917" s="2" t="s">
        <v>52</v>
      </c>
      <c r="F917" s="2" t="s">
        <v>218</v>
      </c>
      <c r="G917" s="38" t="s">
        <v>1552</v>
      </c>
      <c r="H917" s="29">
        <v>141.97892858890901</v>
      </c>
      <c r="I917" s="29">
        <v>194.926822699139</v>
      </c>
      <c r="J917" s="29">
        <f t="shared" si="84"/>
        <v>195.76597829719969</v>
      </c>
      <c r="K917" s="8">
        <v>1.72514542480225</v>
      </c>
      <c r="L917" s="32">
        <v>0</v>
      </c>
      <c r="M917" s="28">
        <v>1.0024907725524199</v>
      </c>
      <c r="N917" s="28">
        <v>1</v>
      </c>
      <c r="O917" s="8">
        <v>582.65908086483103</v>
      </c>
      <c r="P917" s="9">
        <f t="shared" si="85"/>
        <v>582.66</v>
      </c>
      <c r="Q917" s="6">
        <f t="shared" si="86"/>
        <v>585.04798309637681</v>
      </c>
      <c r="R917" s="6">
        <f t="shared" si="87"/>
        <v>594.11622683437065</v>
      </c>
      <c r="S917" s="13">
        <f>R917*Index!$D$19</f>
        <v>730.00162082170618</v>
      </c>
      <c r="U917" s="8">
        <v>29.547511310594</v>
      </c>
      <c r="V917" s="6">
        <f t="shared" si="88"/>
        <v>30.005497735908211</v>
      </c>
      <c r="W917" s="6">
        <f>V917*Index!$H$23</f>
        <v>32.312639210258276</v>
      </c>
      <c r="Y917" s="8">
        <v>762.31</v>
      </c>
      <c r="Z917" s="9">
        <f t="shared" si="89"/>
        <v>762.31</v>
      </c>
      <c r="AA917" s="27"/>
      <c r="AB917" s="42"/>
    </row>
    <row r="918" spans="1:28" x14ac:dyDescent="0.25">
      <c r="A918" s="2" t="s">
        <v>1152</v>
      </c>
      <c r="B918" s="2" t="s">
        <v>0</v>
      </c>
      <c r="C918" s="2">
        <v>120</v>
      </c>
      <c r="D918" s="2" t="s">
        <v>1550</v>
      </c>
      <c r="E918" s="2" t="s">
        <v>52</v>
      </c>
      <c r="F918" s="2" t="s">
        <v>218</v>
      </c>
      <c r="G918" s="38" t="s">
        <v>1552</v>
      </c>
      <c r="H918" s="29">
        <v>141.97892858890901</v>
      </c>
      <c r="I918" s="29">
        <v>160.67290733321701</v>
      </c>
      <c r="J918" s="29">
        <f t="shared" si="84"/>
        <v>150.9981931997977</v>
      </c>
      <c r="K918" s="8">
        <v>1.74782042953938</v>
      </c>
      <c r="L918" s="32">
        <v>0</v>
      </c>
      <c r="M918" s="28">
        <v>0.96803351909648205</v>
      </c>
      <c r="N918" s="28">
        <v>1</v>
      </c>
      <c r="O918" s="8">
        <v>512.07139884995001</v>
      </c>
      <c r="P918" s="9">
        <f t="shared" si="85"/>
        <v>512.07000000000005</v>
      </c>
      <c r="Q918" s="6">
        <f t="shared" si="86"/>
        <v>514.17089158523481</v>
      </c>
      <c r="R918" s="6">
        <f t="shared" si="87"/>
        <v>522.14054040480596</v>
      </c>
      <c r="S918" s="13">
        <f>R918*Index!$D$19</f>
        <v>641.56376071931743</v>
      </c>
      <c r="U918" s="8">
        <v>26.763830479609801</v>
      </c>
      <c r="V918" s="6">
        <f t="shared" si="88"/>
        <v>27.178669852043754</v>
      </c>
      <c r="W918" s="6">
        <f>V918*Index!$H$23</f>
        <v>29.268454763636054</v>
      </c>
      <c r="Y918" s="8">
        <v>670.83</v>
      </c>
      <c r="Z918" s="9">
        <f t="shared" si="89"/>
        <v>670.83</v>
      </c>
      <c r="AA918" s="27"/>
      <c r="AB918" s="42"/>
    </row>
    <row r="919" spans="1:28" x14ac:dyDescent="0.25">
      <c r="A919" s="2" t="s">
        <v>1153</v>
      </c>
      <c r="B919" s="2" t="s">
        <v>0</v>
      </c>
      <c r="C919" s="2">
        <v>120</v>
      </c>
      <c r="D919" s="2" t="s">
        <v>225</v>
      </c>
      <c r="E919" s="2" t="s">
        <v>52</v>
      </c>
      <c r="F919" s="2" t="s">
        <v>40</v>
      </c>
      <c r="G919" s="38" t="s">
        <v>1552</v>
      </c>
      <c r="H919" s="29">
        <v>141.97892858890901</v>
      </c>
      <c r="I919" s="29">
        <v>116.47345697110801</v>
      </c>
      <c r="J919" s="29">
        <f t="shared" si="84"/>
        <v>126.28957331864149</v>
      </c>
      <c r="K919" s="8">
        <v>1.89222754420235</v>
      </c>
      <c r="L919" s="32">
        <v>1</v>
      </c>
      <c r="M919" s="28">
        <v>1.0379803665818901</v>
      </c>
      <c r="N919" s="28">
        <v>1</v>
      </c>
      <c r="O919" s="8">
        <v>507.62504855136802</v>
      </c>
      <c r="P919" s="9">
        <f t="shared" si="85"/>
        <v>507.63</v>
      </c>
      <c r="Q919" s="6">
        <f t="shared" si="86"/>
        <v>509.70631125042866</v>
      </c>
      <c r="R919" s="6">
        <f t="shared" si="87"/>
        <v>517.60675907481038</v>
      </c>
      <c r="S919" s="13">
        <f>R919*Index!$D$19</f>
        <v>635.99301955814292</v>
      </c>
      <c r="U919" s="8">
        <v>25.867771705634599</v>
      </c>
      <c r="V919" s="6">
        <f t="shared" si="88"/>
        <v>26.268722167071939</v>
      </c>
      <c r="W919" s="6">
        <f>V919*Index!$H$23</f>
        <v>28.28854063244945</v>
      </c>
      <c r="Y919" s="8">
        <v>664.28</v>
      </c>
      <c r="Z919" s="9">
        <f t="shared" si="89"/>
        <v>664.28</v>
      </c>
      <c r="AA919" s="27"/>
      <c r="AB919" s="42"/>
    </row>
    <row r="920" spans="1:28" x14ac:dyDescent="0.25">
      <c r="A920" s="2" t="s">
        <v>1154</v>
      </c>
      <c r="B920" s="2" t="s">
        <v>0</v>
      </c>
      <c r="C920" s="2">
        <v>120</v>
      </c>
      <c r="D920" s="2" t="s">
        <v>60</v>
      </c>
      <c r="E920" s="2" t="s">
        <v>53</v>
      </c>
      <c r="F920" s="2" t="s">
        <v>40</v>
      </c>
      <c r="G920" s="38" t="s">
        <v>1553</v>
      </c>
      <c r="H920" s="29">
        <v>141.97892858890901</v>
      </c>
      <c r="I920" s="29">
        <v>46.229713065592698</v>
      </c>
      <c r="J920" s="29">
        <f t="shared" si="84"/>
        <v>46.586984441813513</v>
      </c>
      <c r="K920" s="8">
        <v>2.4874483183634801</v>
      </c>
      <c r="L920" s="32">
        <v>0</v>
      </c>
      <c r="M920" s="28">
        <v>1.0018982729649399</v>
      </c>
      <c r="N920" s="28">
        <v>1</v>
      </c>
      <c r="O920" s="8">
        <v>469.04796326894302</v>
      </c>
      <c r="P920" s="9">
        <f t="shared" si="85"/>
        <v>469.05</v>
      </c>
      <c r="Q920" s="6">
        <f t="shared" si="86"/>
        <v>470.9710599183457</v>
      </c>
      <c r="R920" s="6">
        <f t="shared" si="87"/>
        <v>478.27111134708008</v>
      </c>
      <c r="S920" s="13">
        <f>R920*Index!$D$19</f>
        <v>587.66058004488912</v>
      </c>
      <c r="U920" s="8">
        <v>22.9358433714063</v>
      </c>
      <c r="V920" s="6">
        <f t="shared" si="88"/>
        <v>23.291348943663099</v>
      </c>
      <c r="W920" s="6">
        <f>V920*Index!$H$23</f>
        <v>25.082235321034442</v>
      </c>
      <c r="Y920" s="8">
        <v>612.74</v>
      </c>
      <c r="Z920" s="9">
        <f t="shared" si="89"/>
        <v>612.74</v>
      </c>
      <c r="AA920" s="27"/>
      <c r="AB920" s="42"/>
    </row>
    <row r="921" spans="1:28" x14ac:dyDescent="0.25">
      <c r="A921" s="2" t="s">
        <v>1155</v>
      </c>
      <c r="B921" s="2" t="s">
        <v>0</v>
      </c>
      <c r="C921" s="2">
        <v>120</v>
      </c>
      <c r="D921" s="2" t="s">
        <v>60</v>
      </c>
      <c r="E921" s="2" t="s">
        <v>53</v>
      </c>
      <c r="F921" s="2" t="s">
        <v>40</v>
      </c>
      <c r="G921" s="38" t="s">
        <v>1554</v>
      </c>
      <c r="H921" s="29">
        <v>141.97892858890901</v>
      </c>
      <c r="I921" s="29">
        <v>50.9368086146442</v>
      </c>
      <c r="J921" s="29">
        <f t="shared" si="84"/>
        <v>51.303015343089157</v>
      </c>
      <c r="K921" s="8">
        <v>1.9417377698701199</v>
      </c>
      <c r="L921" s="32">
        <v>1</v>
      </c>
      <c r="M921" s="28">
        <v>1.0018982729649399</v>
      </c>
      <c r="N921" s="28">
        <v>1</v>
      </c>
      <c r="O921" s="8">
        <v>375.30285076667701</v>
      </c>
      <c r="P921" s="9">
        <f t="shared" si="85"/>
        <v>375.3</v>
      </c>
      <c r="Q921" s="6">
        <f t="shared" si="86"/>
        <v>376.84159245482039</v>
      </c>
      <c r="R921" s="6">
        <f t="shared" si="87"/>
        <v>382.68263713787013</v>
      </c>
      <c r="S921" s="13">
        <f>R921*Index!$D$19</f>
        <v>470.20924989623364</v>
      </c>
      <c r="U921" s="8">
        <v>20.010498431071099</v>
      </c>
      <c r="V921" s="6">
        <f t="shared" si="88"/>
        <v>20.320661156752703</v>
      </c>
      <c r="W921" s="6">
        <f>V921*Index!$H$23</f>
        <v>21.883129493508637</v>
      </c>
      <c r="Y921" s="8">
        <v>492.09</v>
      </c>
      <c r="Z921" s="9">
        <f t="shared" si="89"/>
        <v>492.09</v>
      </c>
      <c r="AA921" s="27"/>
      <c r="AB921" s="42"/>
    </row>
    <row r="922" spans="1:28" x14ac:dyDescent="0.25">
      <c r="A922" s="2" t="s">
        <v>1156</v>
      </c>
      <c r="B922" s="2" t="s">
        <v>0</v>
      </c>
      <c r="C922" s="2">
        <v>120</v>
      </c>
      <c r="D922" s="2" t="s">
        <v>61</v>
      </c>
      <c r="E922" s="2" t="s">
        <v>53</v>
      </c>
      <c r="F922" s="2" t="s">
        <v>40</v>
      </c>
      <c r="G922" s="38" t="s">
        <v>1552</v>
      </c>
      <c r="H922" s="29">
        <v>141.97892858890901</v>
      </c>
      <c r="I922" s="29">
        <v>70.689228436944006</v>
      </c>
      <c r="J922" s="29">
        <f t="shared" si="84"/>
        <v>74.823067793963418</v>
      </c>
      <c r="K922" s="8">
        <v>2.8458860577245102</v>
      </c>
      <c r="L922" s="32">
        <v>0</v>
      </c>
      <c r="M922" s="28">
        <v>1.01943797987828</v>
      </c>
      <c r="N922" s="28">
        <v>1</v>
      </c>
      <c r="O922" s="8">
        <v>616.99377879285498</v>
      </c>
      <c r="P922" s="9">
        <f t="shared" si="85"/>
        <v>616.99</v>
      </c>
      <c r="Q922" s="6">
        <f t="shared" si="86"/>
        <v>619.5234532859057</v>
      </c>
      <c r="R922" s="6">
        <f t="shared" si="87"/>
        <v>629.12606681183729</v>
      </c>
      <c r="S922" s="13">
        <f>R922*Index!$D$19</f>
        <v>773.01886016633046</v>
      </c>
      <c r="U922" s="8">
        <v>24.258963579188901</v>
      </c>
      <c r="V922" s="6">
        <f t="shared" si="88"/>
        <v>24.634977514666332</v>
      </c>
      <c r="W922" s="6">
        <f>V922*Index!$H$23</f>
        <v>26.529176332629969</v>
      </c>
      <c r="Y922" s="8">
        <v>799.55</v>
      </c>
      <c r="Z922" s="9">
        <f t="shared" si="89"/>
        <v>799.55</v>
      </c>
      <c r="AA922" s="27"/>
      <c r="AB922" s="42"/>
    </row>
    <row r="923" spans="1:28" x14ac:dyDescent="0.25">
      <c r="A923" s="2" t="s">
        <v>1157</v>
      </c>
      <c r="B923" s="2" t="s">
        <v>0</v>
      </c>
      <c r="C923" s="2">
        <v>120</v>
      </c>
      <c r="D923" s="2" t="s">
        <v>62</v>
      </c>
      <c r="E923" s="2" t="s">
        <v>53</v>
      </c>
      <c r="F923" s="2" t="s">
        <v>40</v>
      </c>
      <c r="G923" s="38" t="s">
        <v>1552</v>
      </c>
      <c r="H923" s="29">
        <v>141.97892858890901</v>
      </c>
      <c r="I923" s="29">
        <v>94.471100410609097</v>
      </c>
      <c r="J923" s="29">
        <f t="shared" si="84"/>
        <v>101.60525881066721</v>
      </c>
      <c r="K923" s="8">
        <v>2.8945843207270898</v>
      </c>
      <c r="L923" s="32">
        <v>0</v>
      </c>
      <c r="M923" s="28">
        <v>1.0301719497783299</v>
      </c>
      <c r="N923" s="28">
        <v>1</v>
      </c>
      <c r="O923" s="8">
        <v>705.07496962386494</v>
      </c>
      <c r="P923" s="9">
        <f t="shared" si="85"/>
        <v>705.07</v>
      </c>
      <c r="Q923" s="6">
        <f t="shared" si="86"/>
        <v>707.96577699932277</v>
      </c>
      <c r="R923" s="6">
        <f t="shared" si="87"/>
        <v>718.93924654281227</v>
      </c>
      <c r="S923" s="13">
        <f>R923*Index!$D$19</f>
        <v>883.37397893510456</v>
      </c>
      <c r="U923" s="8">
        <v>28.813277293626602</v>
      </c>
      <c r="V923" s="6">
        <f t="shared" si="88"/>
        <v>29.259883091677814</v>
      </c>
      <c r="W923" s="6">
        <f>V923*Index!$H$23</f>
        <v>31.509693790023849</v>
      </c>
      <c r="Y923" s="8">
        <v>914.88</v>
      </c>
      <c r="Z923" s="9">
        <f t="shared" si="89"/>
        <v>914.88</v>
      </c>
      <c r="AA923" s="27"/>
      <c r="AB923" s="42"/>
    </row>
    <row r="924" spans="1:28" x14ac:dyDescent="0.25">
      <c r="A924" s="2" t="s">
        <v>1158</v>
      </c>
      <c r="B924" s="2" t="s">
        <v>0</v>
      </c>
      <c r="C924" s="2">
        <v>120</v>
      </c>
      <c r="D924" s="2" t="s">
        <v>63</v>
      </c>
      <c r="E924" s="2" t="s">
        <v>53</v>
      </c>
      <c r="F924" s="2" t="s">
        <v>40</v>
      </c>
      <c r="G924" s="38" t="s">
        <v>1552</v>
      </c>
      <c r="H924" s="29">
        <v>141.97892858890901</v>
      </c>
      <c r="I924" s="29">
        <v>122.69426069627301</v>
      </c>
      <c r="J924" s="29">
        <f t="shared" si="84"/>
        <v>136.00740653953466</v>
      </c>
      <c r="K924" s="8">
        <v>2.83095770768155</v>
      </c>
      <c r="L924" s="32">
        <v>0</v>
      </c>
      <c r="M924" s="28">
        <v>1.05030031896777</v>
      </c>
      <c r="N924" s="28">
        <v>1</v>
      </c>
      <c r="O924" s="8">
        <v>786.96755806200895</v>
      </c>
      <c r="P924" s="9">
        <f t="shared" si="85"/>
        <v>786.97</v>
      </c>
      <c r="Q924" s="6">
        <f t="shared" si="86"/>
        <v>790.19412505006323</v>
      </c>
      <c r="R924" s="6">
        <f t="shared" si="87"/>
        <v>802.44213398833926</v>
      </c>
      <c r="S924" s="13">
        <f>R924*Index!$D$19</f>
        <v>985.97552460122063</v>
      </c>
      <c r="U924" s="8">
        <v>24.140739410813101</v>
      </c>
      <c r="V924" s="6">
        <f t="shared" si="88"/>
        <v>24.514920871680705</v>
      </c>
      <c r="W924" s="6">
        <f>V924*Index!$H$23</f>
        <v>26.399888459329777</v>
      </c>
      <c r="Y924" s="8">
        <v>1012.38</v>
      </c>
      <c r="Z924" s="9">
        <f t="shared" si="89"/>
        <v>1012.38</v>
      </c>
      <c r="AA924" s="27"/>
      <c r="AB924" s="42"/>
    </row>
    <row r="925" spans="1:28" x14ac:dyDescent="0.25">
      <c r="A925" s="2" t="s">
        <v>1159</v>
      </c>
      <c r="B925" s="2" t="s">
        <v>0</v>
      </c>
      <c r="C925" s="2">
        <v>120</v>
      </c>
      <c r="D925" s="2" t="s">
        <v>1558</v>
      </c>
      <c r="E925" s="2" t="s">
        <v>53</v>
      </c>
      <c r="F925" s="2" t="s">
        <v>40</v>
      </c>
      <c r="G925" s="38" t="s">
        <v>1552</v>
      </c>
      <c r="H925" s="29">
        <v>141.97892858890901</v>
      </c>
      <c r="I925" s="29">
        <v>151.26287774687901</v>
      </c>
      <c r="J925" s="29">
        <f t="shared" si="84"/>
        <v>157.17034378581195</v>
      </c>
      <c r="K925" s="8">
        <v>2.88919153733235</v>
      </c>
      <c r="L925" s="32">
        <v>0</v>
      </c>
      <c r="M925" s="28">
        <v>1.0201453746065401</v>
      </c>
      <c r="N925" s="28">
        <v>1</v>
      </c>
      <c r="O925" s="8">
        <v>864.29954614417102</v>
      </c>
      <c r="P925" s="9">
        <f t="shared" si="85"/>
        <v>864.3</v>
      </c>
      <c r="Q925" s="6">
        <f t="shared" si="86"/>
        <v>867.84317428336215</v>
      </c>
      <c r="R925" s="6">
        <f t="shared" si="87"/>
        <v>881.29474348475435</v>
      </c>
      <c r="S925" s="13">
        <f>R925*Index!$D$19</f>
        <v>1082.8631875507995</v>
      </c>
      <c r="U925" s="8">
        <v>24.570217553446199</v>
      </c>
      <c r="V925" s="6">
        <f t="shared" si="88"/>
        <v>24.951055925524617</v>
      </c>
      <c r="W925" s="6">
        <f>V925*Index!$H$23</f>
        <v>26.869558210048154</v>
      </c>
      <c r="Y925" s="8">
        <v>1109.73</v>
      </c>
      <c r="Z925" s="9">
        <f t="shared" si="89"/>
        <v>1109.73</v>
      </c>
      <c r="AA925" s="27"/>
      <c r="AB925" s="42"/>
    </row>
    <row r="926" spans="1:28" x14ac:dyDescent="0.25">
      <c r="A926" s="2" t="s">
        <v>1160</v>
      </c>
      <c r="B926" s="2" t="s">
        <v>0</v>
      </c>
      <c r="C926" s="2">
        <v>120</v>
      </c>
      <c r="D926" s="2" t="s">
        <v>1559</v>
      </c>
      <c r="E926" s="2" t="s">
        <v>53</v>
      </c>
      <c r="F926" s="2" t="s">
        <v>218</v>
      </c>
      <c r="G926" s="38" t="s">
        <v>1552</v>
      </c>
      <c r="H926" s="29">
        <v>141.97892858890901</v>
      </c>
      <c r="I926" s="29">
        <v>184.582672816045</v>
      </c>
      <c r="J926" s="29">
        <f t="shared" si="84"/>
        <v>185.39606348949872</v>
      </c>
      <c r="K926" s="8">
        <v>3.20806747334017</v>
      </c>
      <c r="L926" s="32">
        <v>0</v>
      </c>
      <c r="M926" s="28">
        <v>1.0024907725524199</v>
      </c>
      <c r="N926" s="28">
        <v>1</v>
      </c>
      <c r="O926" s="8">
        <v>1050.24106367174</v>
      </c>
      <c r="P926" s="9">
        <f t="shared" si="85"/>
        <v>1050.24</v>
      </c>
      <c r="Q926" s="6">
        <f t="shared" si="86"/>
        <v>1054.5470520327942</v>
      </c>
      <c r="R926" s="6">
        <f t="shared" si="87"/>
        <v>1070.8925313393026</v>
      </c>
      <c r="S926" s="13">
        <f>R926*Index!$D$19</f>
        <v>1315.8255039909725</v>
      </c>
      <c r="U926" s="8">
        <v>30.012055540761398</v>
      </c>
      <c r="V926" s="6">
        <f t="shared" si="88"/>
        <v>30.477242401643203</v>
      </c>
      <c r="W926" s="6">
        <f>V926*Index!$H$23</f>
        <v>32.820656618182049</v>
      </c>
      <c r="Y926" s="8">
        <v>1348.65</v>
      </c>
      <c r="Z926" s="9">
        <f t="shared" si="89"/>
        <v>1348.65</v>
      </c>
      <c r="AA926" s="27"/>
      <c r="AB926" s="42"/>
    </row>
    <row r="927" spans="1:28" x14ac:dyDescent="0.25">
      <c r="A927" s="2" t="s">
        <v>1161</v>
      </c>
      <c r="B927" s="2" t="s">
        <v>0</v>
      </c>
      <c r="C927" s="2">
        <v>120</v>
      </c>
      <c r="D927" s="2" t="s">
        <v>1550</v>
      </c>
      <c r="E927" s="2" t="s">
        <v>53</v>
      </c>
      <c r="F927" s="2" t="s">
        <v>218</v>
      </c>
      <c r="G927" s="38" t="s">
        <v>1552</v>
      </c>
      <c r="H927" s="29">
        <v>141.97892858890901</v>
      </c>
      <c r="I927" s="29">
        <v>152.17031762340599</v>
      </c>
      <c r="J927" s="29">
        <f t="shared" si="84"/>
        <v>142.76740136157582</v>
      </c>
      <c r="K927" s="8">
        <v>3.3754040476989502</v>
      </c>
      <c r="L927" s="32">
        <v>0</v>
      </c>
      <c r="M927" s="28">
        <v>0.96803351909648205</v>
      </c>
      <c r="N927" s="28">
        <v>1</v>
      </c>
      <c r="O927" s="8">
        <v>961.13391468228804</v>
      </c>
      <c r="P927" s="9">
        <f t="shared" si="85"/>
        <v>961.13</v>
      </c>
      <c r="Q927" s="6">
        <f t="shared" si="86"/>
        <v>965.07456373248544</v>
      </c>
      <c r="R927" s="6">
        <f t="shared" si="87"/>
        <v>980.03321947033908</v>
      </c>
      <c r="S927" s="13">
        <f>R927*Index!$D$19</f>
        <v>1204.1849832724915</v>
      </c>
      <c r="U927" s="8">
        <v>28.846188252688702</v>
      </c>
      <c r="V927" s="6">
        <f t="shared" si="88"/>
        <v>29.293304170605378</v>
      </c>
      <c r="W927" s="6">
        <f>V927*Index!$H$23</f>
        <v>31.545684636598327</v>
      </c>
      <c r="Y927" s="8">
        <v>1235.73</v>
      </c>
      <c r="Z927" s="9">
        <f t="shared" si="89"/>
        <v>1235.73</v>
      </c>
      <c r="AA927" s="27"/>
      <c r="AB927" s="42"/>
    </row>
    <row r="928" spans="1:28" x14ac:dyDescent="0.25">
      <c r="A928" s="2" t="s">
        <v>1162</v>
      </c>
      <c r="B928" s="2" t="s">
        <v>0</v>
      </c>
      <c r="C928" s="2">
        <v>120</v>
      </c>
      <c r="D928" s="2" t="s">
        <v>225</v>
      </c>
      <c r="E928" s="2" t="s">
        <v>53</v>
      </c>
      <c r="F928" s="2" t="s">
        <v>40</v>
      </c>
      <c r="G928" s="38" t="s">
        <v>1552</v>
      </c>
      <c r="H928" s="29">
        <v>141.97892858890901</v>
      </c>
      <c r="I928" s="29">
        <v>110.20397216286101</v>
      </c>
      <c r="J928" s="29">
        <f t="shared" si="84"/>
        <v>119.78197117909764</v>
      </c>
      <c r="K928" s="8">
        <v>3.1826243230587798</v>
      </c>
      <c r="L928" s="32">
        <v>1</v>
      </c>
      <c r="M928" s="28">
        <v>1.0379803665818901</v>
      </c>
      <c r="N928" s="28">
        <v>1</v>
      </c>
      <c r="O928" s="8">
        <v>833.08660642740904</v>
      </c>
      <c r="P928" s="9">
        <f t="shared" si="85"/>
        <v>833.09</v>
      </c>
      <c r="Q928" s="6">
        <f t="shared" si="86"/>
        <v>836.50226151376137</v>
      </c>
      <c r="R928" s="6">
        <f t="shared" si="87"/>
        <v>849.46804656722475</v>
      </c>
      <c r="S928" s="13">
        <f>R928*Index!$D$19</f>
        <v>1043.7571350886524</v>
      </c>
      <c r="U928" s="8">
        <v>23.517793166497899</v>
      </c>
      <c r="V928" s="6">
        <f t="shared" si="88"/>
        <v>23.882318960578619</v>
      </c>
      <c r="W928" s="6">
        <f>V928*Index!$H$23</f>
        <v>25.718645391906858</v>
      </c>
      <c r="Y928" s="8">
        <v>1069.48</v>
      </c>
      <c r="Z928" s="9">
        <f t="shared" si="89"/>
        <v>1069.48</v>
      </c>
      <c r="AA928" s="27"/>
      <c r="AB928" s="42"/>
    </row>
    <row r="929" spans="1:28" x14ac:dyDescent="0.25">
      <c r="A929" s="2" t="s">
        <v>1163</v>
      </c>
      <c r="B929" s="2" t="s">
        <v>0</v>
      </c>
      <c r="C929" s="2">
        <v>120</v>
      </c>
      <c r="D929" s="2" t="s">
        <v>60</v>
      </c>
      <c r="E929" s="2" t="s">
        <v>54</v>
      </c>
      <c r="F929" s="2" t="s">
        <v>40</v>
      </c>
      <c r="G929" s="38" t="s">
        <v>1552</v>
      </c>
      <c r="H929" s="29">
        <v>141.97892858890901</v>
      </c>
      <c r="I929" s="29">
        <v>50.9368086146442</v>
      </c>
      <c r="J929" s="29">
        <f t="shared" si="84"/>
        <v>51.303015343089157</v>
      </c>
      <c r="K929" s="8">
        <v>1.9417377698701199</v>
      </c>
      <c r="L929" s="32">
        <v>0</v>
      </c>
      <c r="M929" s="28">
        <v>1.0018982729649399</v>
      </c>
      <c r="N929" s="28">
        <v>1</v>
      </c>
      <c r="O929" s="8">
        <v>375.30285076667701</v>
      </c>
      <c r="P929" s="9">
        <f t="shared" si="85"/>
        <v>375.3</v>
      </c>
      <c r="Q929" s="6">
        <f t="shared" si="86"/>
        <v>376.84159245482039</v>
      </c>
      <c r="R929" s="6">
        <f t="shared" si="87"/>
        <v>382.68263713787013</v>
      </c>
      <c r="S929" s="13">
        <f>R929*Index!$D$19</f>
        <v>470.20924989623364</v>
      </c>
      <c r="U929" s="8">
        <v>20.010498431071099</v>
      </c>
      <c r="V929" s="6">
        <f t="shared" si="88"/>
        <v>20.320661156752703</v>
      </c>
      <c r="W929" s="6">
        <f>V929*Index!$H$23</f>
        <v>21.883129493508637</v>
      </c>
      <c r="Y929" s="8">
        <v>492.09</v>
      </c>
      <c r="Z929" s="9">
        <f t="shared" si="89"/>
        <v>492.09</v>
      </c>
      <c r="AA929" s="27"/>
      <c r="AB929" s="42"/>
    </row>
    <row r="930" spans="1:28" x14ac:dyDescent="0.25">
      <c r="A930" s="2" t="s">
        <v>1164</v>
      </c>
      <c r="B930" s="2" t="s">
        <v>0</v>
      </c>
      <c r="C930" s="2">
        <v>120</v>
      </c>
      <c r="D930" s="2" t="s">
        <v>61</v>
      </c>
      <c r="E930" s="2" t="s">
        <v>54</v>
      </c>
      <c r="F930" s="2" t="s">
        <v>40</v>
      </c>
      <c r="G930" s="38" t="s">
        <v>1552</v>
      </c>
      <c r="H930" s="29">
        <v>141.97892858890901</v>
      </c>
      <c r="I930" s="29">
        <v>77.833732900594995</v>
      </c>
      <c r="J930" s="29">
        <f t="shared" si="84"/>
        <v>82.106446991619151</v>
      </c>
      <c r="K930" s="8">
        <v>2.2170990302426499</v>
      </c>
      <c r="L930" s="32">
        <v>0</v>
      </c>
      <c r="M930" s="28">
        <v>1.01943797987828</v>
      </c>
      <c r="N930" s="28">
        <v>1</v>
      </c>
      <c r="O930" s="8">
        <v>496.81946889114801</v>
      </c>
      <c r="P930" s="9">
        <f t="shared" si="85"/>
        <v>496.82</v>
      </c>
      <c r="Q930" s="6">
        <f t="shared" si="86"/>
        <v>498.8564287136017</v>
      </c>
      <c r="R930" s="6">
        <f t="shared" si="87"/>
        <v>506.58870335866254</v>
      </c>
      <c r="S930" s="13">
        <f>R930*Index!$D$19</f>
        <v>622.45493026213364</v>
      </c>
      <c r="U930" s="8">
        <v>20.790643772508101</v>
      </c>
      <c r="V930" s="6">
        <f t="shared" si="88"/>
        <v>21.112898750981977</v>
      </c>
      <c r="W930" s="6">
        <f>V930*Index!$H$23</f>
        <v>22.736282731506698</v>
      </c>
      <c r="Y930" s="8">
        <v>645.19000000000005</v>
      </c>
      <c r="Z930" s="9">
        <f t="shared" si="89"/>
        <v>645.19000000000005</v>
      </c>
      <c r="AA930" s="27"/>
      <c r="AB930" s="42"/>
    </row>
    <row r="931" spans="1:28" x14ac:dyDescent="0.25">
      <c r="A931" s="2" t="s">
        <v>1165</v>
      </c>
      <c r="B931" s="2" t="s">
        <v>0</v>
      </c>
      <c r="C931" s="2">
        <v>120</v>
      </c>
      <c r="D931" s="2" t="s">
        <v>62</v>
      </c>
      <c r="E931" s="2" t="s">
        <v>54</v>
      </c>
      <c r="F931" s="2" t="s">
        <v>40</v>
      </c>
      <c r="G931" s="38" t="s">
        <v>1552</v>
      </c>
      <c r="H931" s="29">
        <v>141.97892858890901</v>
      </c>
      <c r="I931" s="29">
        <v>103.938335379172</v>
      </c>
      <c r="J931" s="29">
        <f t="shared" si="84"/>
        <v>111.35813871724125</v>
      </c>
      <c r="K931" s="8">
        <v>2.2542409340814902</v>
      </c>
      <c r="L931" s="32">
        <v>0</v>
      </c>
      <c r="M931" s="28">
        <v>1.0301719497783299</v>
      </c>
      <c r="N931" s="28">
        <v>1</v>
      </c>
      <c r="O931" s="8">
        <v>571.08278724168395</v>
      </c>
      <c r="P931" s="9">
        <f t="shared" si="85"/>
        <v>571.08000000000004</v>
      </c>
      <c r="Q931" s="6">
        <f t="shared" si="86"/>
        <v>573.42422666937489</v>
      </c>
      <c r="R931" s="6">
        <f t="shared" si="87"/>
        <v>582.31230218275027</v>
      </c>
      <c r="S931" s="13">
        <f>R931*Index!$D$19</f>
        <v>715.49791979732322</v>
      </c>
      <c r="U931" s="8">
        <v>21.911266468344301</v>
      </c>
      <c r="V931" s="6">
        <f t="shared" si="88"/>
        <v>22.250891098603638</v>
      </c>
      <c r="W931" s="6">
        <f>V931*Index!$H$23</f>
        <v>23.961776021982207</v>
      </c>
      <c r="Y931" s="8">
        <v>739.46</v>
      </c>
      <c r="Z931" s="9">
        <f t="shared" si="89"/>
        <v>739.46</v>
      </c>
      <c r="AA931" s="27"/>
      <c r="AB931" s="42"/>
    </row>
    <row r="932" spans="1:28" x14ac:dyDescent="0.25">
      <c r="A932" s="2" t="s">
        <v>1166</v>
      </c>
      <c r="B932" s="2" t="s">
        <v>0</v>
      </c>
      <c r="C932" s="2">
        <v>120</v>
      </c>
      <c r="D932" s="2" t="s">
        <v>63</v>
      </c>
      <c r="E932" s="2" t="s">
        <v>54</v>
      </c>
      <c r="F932" s="2" t="s">
        <v>40</v>
      </c>
      <c r="G932" s="38" t="s">
        <v>1552</v>
      </c>
      <c r="H932" s="29">
        <v>141.97892858890901</v>
      </c>
      <c r="I932" s="29">
        <v>134.90861608404799</v>
      </c>
      <c r="J932" s="29">
        <f t="shared" si="84"/>
        <v>148.83614789930039</v>
      </c>
      <c r="K932" s="8">
        <v>2.2751603988423401</v>
      </c>
      <c r="L932" s="32">
        <v>0</v>
      </c>
      <c r="M932" s="28">
        <v>1.05030031896777</v>
      </c>
      <c r="N932" s="28">
        <v>1</v>
      </c>
      <c r="O932" s="8">
        <v>661.65094541227404</v>
      </c>
      <c r="P932" s="9">
        <f t="shared" si="85"/>
        <v>661.65</v>
      </c>
      <c r="Q932" s="6">
        <f t="shared" si="86"/>
        <v>664.36371428846439</v>
      </c>
      <c r="R932" s="6">
        <f t="shared" si="87"/>
        <v>674.66135185993562</v>
      </c>
      <c r="S932" s="13">
        <f>R932*Index!$D$19</f>
        <v>828.96890897547894</v>
      </c>
      <c r="U932" s="8">
        <v>20.914241980842501</v>
      </c>
      <c r="V932" s="6">
        <f t="shared" si="88"/>
        <v>21.238412731545562</v>
      </c>
      <c r="W932" s="6">
        <f>V932*Index!$H$23</f>
        <v>22.871447560482054</v>
      </c>
      <c r="Y932" s="8">
        <v>851.84</v>
      </c>
      <c r="Z932" s="9">
        <f t="shared" si="89"/>
        <v>851.84</v>
      </c>
      <c r="AA932" s="27"/>
      <c r="AB932" s="42"/>
    </row>
    <row r="933" spans="1:28" x14ac:dyDescent="0.25">
      <c r="A933" s="2" t="s">
        <v>1167</v>
      </c>
      <c r="B933" s="2" t="s">
        <v>0</v>
      </c>
      <c r="C933" s="2">
        <v>120</v>
      </c>
      <c r="D933" s="2" t="s">
        <v>1558</v>
      </c>
      <c r="E933" s="2" t="s">
        <v>54</v>
      </c>
      <c r="F933" s="2" t="s">
        <v>40</v>
      </c>
      <c r="G933" s="38" t="s">
        <v>1552</v>
      </c>
      <c r="H933" s="29">
        <v>141.97892858890901</v>
      </c>
      <c r="I933" s="29">
        <v>166.19964839412799</v>
      </c>
      <c r="J933" s="29">
        <f t="shared" si="84"/>
        <v>172.40802127316175</v>
      </c>
      <c r="K933" s="8">
        <v>2.3672502475289998</v>
      </c>
      <c r="L933" s="32">
        <v>0</v>
      </c>
      <c r="M933" s="28">
        <v>1.0201453746065401</v>
      </c>
      <c r="N933" s="28">
        <v>1</v>
      </c>
      <c r="O933" s="8">
        <v>744.23258488087504</v>
      </c>
      <c r="P933" s="9">
        <f t="shared" si="85"/>
        <v>744.23</v>
      </c>
      <c r="Q933" s="6">
        <f t="shared" si="86"/>
        <v>747.28393847888663</v>
      </c>
      <c r="R933" s="6">
        <f t="shared" si="87"/>
        <v>758.86683952530939</v>
      </c>
      <c r="S933" s="13">
        <f>R933*Index!$D$19</f>
        <v>932.43375255555816</v>
      </c>
      <c r="U933" s="8">
        <v>24.418240690441401</v>
      </c>
      <c r="V933" s="6">
        <f t="shared" si="88"/>
        <v>24.796723421143245</v>
      </c>
      <c r="W933" s="6">
        <f>V933*Index!$H$23</f>
        <v>26.703358982947083</v>
      </c>
      <c r="Y933" s="8">
        <v>959.14</v>
      </c>
      <c r="Z933" s="9">
        <f t="shared" si="89"/>
        <v>959.14</v>
      </c>
      <c r="AA933" s="27"/>
      <c r="AB933" s="42"/>
    </row>
    <row r="934" spans="1:28" x14ac:dyDescent="0.25">
      <c r="A934" s="2" t="s">
        <v>1168</v>
      </c>
      <c r="B934" s="2" t="s">
        <v>0</v>
      </c>
      <c r="C934" s="2">
        <v>120</v>
      </c>
      <c r="D934" s="2" t="s">
        <v>1559</v>
      </c>
      <c r="E934" s="2" t="s">
        <v>54</v>
      </c>
      <c r="F934" s="2" t="s">
        <v>218</v>
      </c>
      <c r="G934" s="38" t="s">
        <v>1552</v>
      </c>
      <c r="H934" s="29">
        <v>141.97892858890901</v>
      </c>
      <c r="I934" s="29">
        <v>203.24164923206899</v>
      </c>
      <c r="J934" s="29">
        <f t="shared" si="84"/>
        <v>204.10151517183601</v>
      </c>
      <c r="K934" s="8">
        <v>2.3048062817858401</v>
      </c>
      <c r="L934" s="32">
        <v>0</v>
      </c>
      <c r="M934" s="28">
        <v>1.0024907725524199</v>
      </c>
      <c r="N934" s="28">
        <v>1</v>
      </c>
      <c r="O934" s="8">
        <v>797.64838078299294</v>
      </c>
      <c r="P934" s="9">
        <f t="shared" si="85"/>
        <v>797.65</v>
      </c>
      <c r="Q934" s="6">
        <f t="shared" si="86"/>
        <v>800.91873914420319</v>
      </c>
      <c r="R934" s="6">
        <f t="shared" si="87"/>
        <v>813.33297960093842</v>
      </c>
      <c r="S934" s="13">
        <f>R934*Index!$D$19</f>
        <v>999.35730848495348</v>
      </c>
      <c r="U934" s="8">
        <v>28.043338484316799</v>
      </c>
      <c r="V934" s="6">
        <f t="shared" si="88"/>
        <v>28.47801023082371</v>
      </c>
      <c r="W934" s="6">
        <f>V934*Index!$H$23</f>
        <v>30.667702236228134</v>
      </c>
      <c r="Y934" s="8">
        <v>1030.03</v>
      </c>
      <c r="Z934" s="9">
        <f t="shared" si="89"/>
        <v>1030.03</v>
      </c>
      <c r="AA934" s="27"/>
      <c r="AB934" s="42"/>
    </row>
    <row r="935" spans="1:28" x14ac:dyDescent="0.25">
      <c r="A935" s="2" t="s">
        <v>1169</v>
      </c>
      <c r="B935" s="2" t="s">
        <v>0</v>
      </c>
      <c r="C935" s="2">
        <v>120</v>
      </c>
      <c r="D935" s="2" t="s">
        <v>1550</v>
      </c>
      <c r="E935" s="2" t="s">
        <v>54</v>
      </c>
      <c r="F935" s="2" t="s">
        <v>218</v>
      </c>
      <c r="G935" s="38" t="s">
        <v>1552</v>
      </c>
      <c r="H935" s="29">
        <v>141.97892858890901</v>
      </c>
      <c r="I935" s="29">
        <v>167.50788999833699</v>
      </c>
      <c r="J935" s="29">
        <f t="shared" si="84"/>
        <v>157.61468552207731</v>
      </c>
      <c r="K935" s="8">
        <v>2.4778724865508002</v>
      </c>
      <c r="L935" s="32">
        <v>0</v>
      </c>
      <c r="M935" s="28">
        <v>0.96803351909648205</v>
      </c>
      <c r="N935" s="28">
        <v>1</v>
      </c>
      <c r="O935" s="8">
        <v>742.35477355192904</v>
      </c>
      <c r="P935" s="9">
        <f t="shared" si="85"/>
        <v>742.35</v>
      </c>
      <c r="Q935" s="6">
        <f t="shared" si="86"/>
        <v>745.39842812349195</v>
      </c>
      <c r="R935" s="6">
        <f t="shared" si="87"/>
        <v>756.9521037594061</v>
      </c>
      <c r="S935" s="13">
        <f>R935*Index!$D$19</f>
        <v>930.08108122725196</v>
      </c>
      <c r="U935" s="8">
        <v>25.646691951678001</v>
      </c>
      <c r="V935" s="6">
        <f t="shared" si="88"/>
        <v>26.04421567692901</v>
      </c>
      <c r="W935" s="6">
        <f>V935*Index!$H$23</f>
        <v>28.046771697962878</v>
      </c>
      <c r="Y935" s="8">
        <v>958.13</v>
      </c>
      <c r="Z935" s="9">
        <f t="shared" si="89"/>
        <v>958.13</v>
      </c>
      <c r="AA935" s="27"/>
      <c r="AB935" s="42"/>
    </row>
    <row r="936" spans="1:28" x14ac:dyDescent="0.25">
      <c r="A936" s="2" t="s">
        <v>1170</v>
      </c>
      <c r="B936" s="2" t="s">
        <v>0</v>
      </c>
      <c r="C936" s="2">
        <v>120</v>
      </c>
      <c r="D936" s="2" t="s">
        <v>225</v>
      </c>
      <c r="E936" s="2" t="s">
        <v>54</v>
      </c>
      <c r="F936" s="2" t="s">
        <v>40</v>
      </c>
      <c r="G936" s="38" t="s">
        <v>1552</v>
      </c>
      <c r="H936" s="29">
        <v>141.97892858890901</v>
      </c>
      <c r="I936" s="29">
        <v>121.511475737924</v>
      </c>
      <c r="J936" s="29">
        <f t="shared" si="84"/>
        <v>131.51893788506754</v>
      </c>
      <c r="K936" s="8">
        <v>2.58130654111608</v>
      </c>
      <c r="L936" s="32">
        <v>1</v>
      </c>
      <c r="M936" s="28">
        <v>1.0379803665818901</v>
      </c>
      <c r="N936" s="28">
        <v>1</v>
      </c>
      <c r="O936" s="8">
        <v>705.98183171056598</v>
      </c>
      <c r="P936" s="9">
        <f t="shared" si="85"/>
        <v>705.98</v>
      </c>
      <c r="Q936" s="6">
        <f t="shared" si="86"/>
        <v>708.87635722057928</v>
      </c>
      <c r="R936" s="6">
        <f t="shared" si="87"/>
        <v>719.86394075749831</v>
      </c>
      <c r="S936" s="13">
        <f>R936*Index!$D$19</f>
        <v>884.51016785740023</v>
      </c>
      <c r="U936" s="8">
        <v>29.696250908754301</v>
      </c>
      <c r="V936" s="6">
        <f t="shared" si="88"/>
        <v>30.156542797839993</v>
      </c>
      <c r="W936" s="6">
        <f>V936*Index!$H$23</f>
        <v>32.475298221405154</v>
      </c>
      <c r="Y936" s="8">
        <v>916.99</v>
      </c>
      <c r="Z936" s="9">
        <f t="shared" si="89"/>
        <v>916.99</v>
      </c>
      <c r="AA936" s="27"/>
      <c r="AB936" s="42"/>
    </row>
    <row r="937" spans="1:28" x14ac:dyDescent="0.25">
      <c r="A937" s="2" t="s">
        <v>1171</v>
      </c>
      <c r="B937" s="2" t="s">
        <v>0</v>
      </c>
      <c r="C937" s="2">
        <v>120</v>
      </c>
      <c r="D937" s="2" t="s">
        <v>60</v>
      </c>
      <c r="E937" s="2" t="s">
        <v>55</v>
      </c>
      <c r="F937" s="2" t="s">
        <v>40</v>
      </c>
      <c r="G937" s="38" t="s">
        <v>1552</v>
      </c>
      <c r="H937" s="29">
        <v>141.97892858890901</v>
      </c>
      <c r="I937" s="29">
        <v>42.4247485781097</v>
      </c>
      <c r="J937" s="29">
        <f t="shared" si="84"/>
        <v>42.774797093111374</v>
      </c>
      <c r="K937" s="8">
        <v>1.3576610205459601</v>
      </c>
      <c r="L937" s="32">
        <v>1</v>
      </c>
      <c r="M937" s="28">
        <v>1.0018982729649399</v>
      </c>
      <c r="N937" s="28">
        <v>1</v>
      </c>
      <c r="O937" s="8">
        <v>250.832931759118</v>
      </c>
      <c r="P937" s="9">
        <f t="shared" si="85"/>
        <v>250.83</v>
      </c>
      <c r="Q937" s="6">
        <f t="shared" si="86"/>
        <v>251.86134677933038</v>
      </c>
      <c r="R937" s="6">
        <f t="shared" si="87"/>
        <v>255.76519765441</v>
      </c>
      <c r="S937" s="13">
        <f>R937*Index!$D$19</f>
        <v>314.26343938179389</v>
      </c>
      <c r="U937" s="8">
        <v>18.630269584204399</v>
      </c>
      <c r="V937" s="6">
        <f t="shared" si="88"/>
        <v>18.91903876275957</v>
      </c>
      <c r="W937" s="6">
        <f>V937*Index!$H$23</f>
        <v>20.373735477627378</v>
      </c>
      <c r="Y937" s="8">
        <v>334.64</v>
      </c>
      <c r="Z937" s="9">
        <f t="shared" si="89"/>
        <v>334.64</v>
      </c>
      <c r="AA937" s="27"/>
      <c r="AB937" s="42"/>
    </row>
    <row r="938" spans="1:28" x14ac:dyDescent="0.25">
      <c r="A938" s="2" t="s">
        <v>1172</v>
      </c>
      <c r="B938" s="2" t="s">
        <v>0</v>
      </c>
      <c r="C938" s="2">
        <v>120</v>
      </c>
      <c r="D938" s="2" t="s">
        <v>61</v>
      </c>
      <c r="E938" s="2" t="s">
        <v>55</v>
      </c>
      <c r="F938" s="2" t="s">
        <v>40</v>
      </c>
      <c r="G938" s="38" t="s">
        <v>1552</v>
      </c>
      <c r="H938" s="29">
        <v>141.97892858890901</v>
      </c>
      <c r="I938" s="29">
        <v>64.870791273669298</v>
      </c>
      <c r="J938" s="29">
        <f t="shared" si="84"/>
        <v>68.891531966185937</v>
      </c>
      <c r="K938" s="8">
        <v>1.68094073480696</v>
      </c>
      <c r="L938" s="32">
        <v>0</v>
      </c>
      <c r="M938" s="28">
        <v>1.01943797987828</v>
      </c>
      <c r="N938" s="28">
        <v>1</v>
      </c>
      <c r="O938" s="8">
        <v>354.460746914563</v>
      </c>
      <c r="P938" s="9">
        <f t="shared" si="85"/>
        <v>354.46</v>
      </c>
      <c r="Q938" s="6">
        <f t="shared" si="86"/>
        <v>355.91403597691271</v>
      </c>
      <c r="R938" s="6">
        <f t="shared" si="87"/>
        <v>361.43070353455488</v>
      </c>
      <c r="S938" s="13">
        <f>R938*Index!$D$19</f>
        <v>444.0966051386946</v>
      </c>
      <c r="U938" s="8">
        <v>20.464561470084998</v>
      </c>
      <c r="V938" s="6">
        <f t="shared" si="88"/>
        <v>20.781762172871318</v>
      </c>
      <c r="W938" s="6">
        <f>V938*Index!$H$23</f>
        <v>22.379684854944749</v>
      </c>
      <c r="Y938" s="8">
        <v>466.48</v>
      </c>
      <c r="Z938" s="9">
        <f t="shared" si="89"/>
        <v>466.48</v>
      </c>
      <c r="AA938" s="27"/>
      <c r="AB938" s="42"/>
    </row>
    <row r="939" spans="1:28" x14ac:dyDescent="0.25">
      <c r="A939" s="2" t="s">
        <v>1173</v>
      </c>
      <c r="B939" s="2" t="s">
        <v>0</v>
      </c>
      <c r="C939" s="2">
        <v>120</v>
      </c>
      <c r="D939" s="2" t="s">
        <v>62</v>
      </c>
      <c r="E939" s="2" t="s">
        <v>55</v>
      </c>
      <c r="F939" s="2" t="s">
        <v>40</v>
      </c>
      <c r="G939" s="38" t="s">
        <v>1552</v>
      </c>
      <c r="H939" s="29">
        <v>141.97892858890901</v>
      </c>
      <c r="I939" s="29">
        <v>86.694690353845004</v>
      </c>
      <c r="J939" s="29">
        <f t="shared" si="84"/>
        <v>93.594219300214746</v>
      </c>
      <c r="K939" s="8">
        <v>1.72495538430699</v>
      </c>
      <c r="L939" s="32">
        <v>0</v>
      </c>
      <c r="M939" s="28">
        <v>1.0301719497783299</v>
      </c>
      <c r="N939" s="28">
        <v>1</v>
      </c>
      <c r="O939" s="8">
        <v>406.35316984949202</v>
      </c>
      <c r="P939" s="9">
        <f t="shared" si="85"/>
        <v>406.35</v>
      </c>
      <c r="Q939" s="6">
        <f t="shared" si="86"/>
        <v>408.01921784587495</v>
      </c>
      <c r="R939" s="6">
        <f t="shared" si="87"/>
        <v>414.34351572248602</v>
      </c>
      <c r="S939" s="13">
        <f>R939*Index!$D$19</f>
        <v>509.1115582990173</v>
      </c>
      <c r="U939" s="8">
        <v>22.892817817091601</v>
      </c>
      <c r="V939" s="6">
        <f t="shared" si="88"/>
        <v>23.247656493256521</v>
      </c>
      <c r="W939" s="6">
        <f>V939*Index!$H$23</f>
        <v>25.035183330808319</v>
      </c>
      <c r="Y939" s="8">
        <v>534.15</v>
      </c>
      <c r="Z939" s="9">
        <f t="shared" si="89"/>
        <v>534.15</v>
      </c>
      <c r="AA939" s="27"/>
      <c r="AB939" s="42"/>
    </row>
    <row r="940" spans="1:28" x14ac:dyDescent="0.25">
      <c r="A940" s="2" t="s">
        <v>1174</v>
      </c>
      <c r="B940" s="2" t="s">
        <v>0</v>
      </c>
      <c r="C940" s="2">
        <v>120</v>
      </c>
      <c r="D940" s="2" t="s">
        <v>63</v>
      </c>
      <c r="E940" s="2" t="s">
        <v>55</v>
      </c>
      <c r="F940" s="2" t="s">
        <v>40</v>
      </c>
      <c r="G940" s="38" t="s">
        <v>1552</v>
      </c>
      <c r="H940" s="29">
        <v>141.97892858890901</v>
      </c>
      <c r="I940" s="29">
        <v>112.59416746071599</v>
      </c>
      <c r="J940" s="29">
        <f t="shared" si="84"/>
        <v>125.39927539262487</v>
      </c>
      <c r="K940" s="8">
        <v>1.7125059286733599</v>
      </c>
      <c r="L940" s="32">
        <v>0</v>
      </c>
      <c r="M940" s="28">
        <v>1.05030031896777</v>
      </c>
      <c r="N940" s="28">
        <v>1</v>
      </c>
      <c r="O940" s="8">
        <v>457.88675951641</v>
      </c>
      <c r="P940" s="9">
        <f t="shared" si="85"/>
        <v>457.89</v>
      </c>
      <c r="Q940" s="6">
        <f t="shared" si="86"/>
        <v>459.76409523042724</v>
      </c>
      <c r="R940" s="6">
        <f t="shared" si="87"/>
        <v>466.89043870649891</v>
      </c>
      <c r="S940" s="13">
        <f>R940*Index!$D$19</f>
        <v>573.67693661213434</v>
      </c>
      <c r="U940" s="8">
        <v>20.250205463571401</v>
      </c>
      <c r="V940" s="6">
        <f t="shared" si="88"/>
        <v>20.564083648256759</v>
      </c>
      <c r="W940" s="6">
        <f>V940*Index!$H$23</f>
        <v>22.1452688925235</v>
      </c>
      <c r="Y940" s="8">
        <v>595.82000000000005</v>
      </c>
      <c r="Z940" s="9">
        <f t="shared" si="89"/>
        <v>595.82000000000005</v>
      </c>
      <c r="AA940" s="27"/>
      <c r="AB940" s="42"/>
    </row>
    <row r="941" spans="1:28" x14ac:dyDescent="0.25">
      <c r="A941" s="2" t="s">
        <v>1175</v>
      </c>
      <c r="B941" s="2" t="s">
        <v>0</v>
      </c>
      <c r="C941" s="2">
        <v>120</v>
      </c>
      <c r="D941" s="2" t="s">
        <v>1558</v>
      </c>
      <c r="E941" s="2" t="s">
        <v>55</v>
      </c>
      <c r="F941" s="2" t="s">
        <v>40</v>
      </c>
      <c r="G941" s="38" t="s">
        <v>1552</v>
      </c>
      <c r="H941" s="29">
        <v>141.97892858890901</v>
      </c>
      <c r="I941" s="29">
        <v>138.810308000562</v>
      </c>
      <c r="J941" s="29">
        <f t="shared" si="84"/>
        <v>144.46691235714127</v>
      </c>
      <c r="K941" s="8">
        <v>1.71032257984653</v>
      </c>
      <c r="L941" s="32">
        <v>0</v>
      </c>
      <c r="M941" s="28">
        <v>1.0201453746065401</v>
      </c>
      <c r="N941" s="28">
        <v>1</v>
      </c>
      <c r="O941" s="8">
        <v>489.914789673158</v>
      </c>
      <c r="P941" s="9">
        <f t="shared" si="85"/>
        <v>489.91</v>
      </c>
      <c r="Q941" s="6">
        <f t="shared" si="86"/>
        <v>491.92344031081797</v>
      </c>
      <c r="R941" s="6">
        <f t="shared" si="87"/>
        <v>499.54825363563566</v>
      </c>
      <c r="S941" s="13">
        <f>R941*Index!$D$19</f>
        <v>613.80419918126688</v>
      </c>
      <c r="U941" s="8">
        <v>22.492000835758599</v>
      </c>
      <c r="V941" s="6">
        <f t="shared" si="88"/>
        <v>22.840626848712859</v>
      </c>
      <c r="W941" s="6">
        <f>V941*Index!$H$23</f>
        <v>24.59685692250217</v>
      </c>
      <c r="Y941" s="8">
        <v>638.4</v>
      </c>
      <c r="Z941" s="9">
        <f t="shared" si="89"/>
        <v>638.4</v>
      </c>
      <c r="AA941" s="27"/>
      <c r="AB941" s="42"/>
    </row>
    <row r="942" spans="1:28" x14ac:dyDescent="0.25">
      <c r="A942" s="2" t="s">
        <v>1176</v>
      </c>
      <c r="B942" s="2" t="s">
        <v>0</v>
      </c>
      <c r="C942" s="2">
        <v>120</v>
      </c>
      <c r="D942" s="2" t="s">
        <v>1559</v>
      </c>
      <c r="E942" s="2" t="s">
        <v>55</v>
      </c>
      <c r="F942" s="2" t="s">
        <v>218</v>
      </c>
      <c r="G942" s="38" t="s">
        <v>1552</v>
      </c>
      <c r="H942" s="29">
        <v>141.97892858890901</v>
      </c>
      <c r="I942" s="29">
        <v>169.38967540671399</v>
      </c>
      <c r="J942" s="29">
        <f t="shared" si="84"/>
        <v>170.16522377923161</v>
      </c>
      <c r="K942" s="8">
        <v>1.5596666135627999</v>
      </c>
      <c r="L942" s="32">
        <v>0</v>
      </c>
      <c r="M942" s="28">
        <v>1.0024907725524199</v>
      </c>
      <c r="N942" s="28">
        <v>1</v>
      </c>
      <c r="O942" s="8">
        <v>486.84081306744901</v>
      </c>
      <c r="P942" s="9">
        <f t="shared" si="85"/>
        <v>486.84</v>
      </c>
      <c r="Q942" s="6">
        <f t="shared" si="86"/>
        <v>488.83686040102555</v>
      </c>
      <c r="R942" s="6">
        <f t="shared" si="87"/>
        <v>496.41383173724148</v>
      </c>
      <c r="S942" s="13">
        <f>R942*Index!$D$19</f>
        <v>609.95287689310339</v>
      </c>
      <c r="U942" s="8">
        <v>29.063693357398101</v>
      </c>
      <c r="V942" s="6">
        <f t="shared" si="88"/>
        <v>29.514180604437772</v>
      </c>
      <c r="W942" s="6">
        <f>V942*Index!$H$23</f>
        <v>31.783544397475868</v>
      </c>
      <c r="Y942" s="8">
        <v>641.74</v>
      </c>
      <c r="Z942" s="9">
        <f t="shared" si="89"/>
        <v>641.74</v>
      </c>
      <c r="AA942" s="27"/>
      <c r="AB942" s="42"/>
    </row>
    <row r="943" spans="1:28" x14ac:dyDescent="0.25">
      <c r="A943" s="2" t="s">
        <v>1177</v>
      </c>
      <c r="B943" s="2" t="s">
        <v>0</v>
      </c>
      <c r="C943" s="2">
        <v>120</v>
      </c>
      <c r="D943" s="2" t="s">
        <v>1550</v>
      </c>
      <c r="E943" s="2" t="s">
        <v>55</v>
      </c>
      <c r="F943" s="2" t="s">
        <v>218</v>
      </c>
      <c r="G943" s="38" t="s">
        <v>1552</v>
      </c>
      <c r="H943" s="29">
        <v>141.97892858890901</v>
      </c>
      <c r="I943" s="29">
        <v>139.64491166749201</v>
      </c>
      <c r="J943" s="29">
        <f t="shared" si="84"/>
        <v>130.64238855596039</v>
      </c>
      <c r="K943" s="8">
        <v>1.6195317733252701</v>
      </c>
      <c r="L943" s="32">
        <v>0</v>
      </c>
      <c r="M943" s="28">
        <v>0.96803351909648205</v>
      </c>
      <c r="N943" s="28">
        <v>1</v>
      </c>
      <c r="O943" s="8">
        <v>441.51888520189999</v>
      </c>
      <c r="P943" s="9">
        <f t="shared" si="85"/>
        <v>441.52</v>
      </c>
      <c r="Q943" s="6">
        <f t="shared" si="86"/>
        <v>443.32911263122776</v>
      </c>
      <c r="R943" s="6">
        <f t="shared" si="87"/>
        <v>450.20071387701182</v>
      </c>
      <c r="S943" s="13">
        <f>R943*Index!$D$19</f>
        <v>553.16996234295584</v>
      </c>
      <c r="U943" s="8">
        <v>23.270529525658301</v>
      </c>
      <c r="V943" s="6">
        <f t="shared" si="88"/>
        <v>23.631222733306007</v>
      </c>
      <c r="W943" s="6">
        <f>V943*Index!$H$23</f>
        <v>25.448242218784113</v>
      </c>
      <c r="Y943" s="8">
        <v>578.62</v>
      </c>
      <c r="Z943" s="9">
        <f t="shared" si="89"/>
        <v>578.62</v>
      </c>
      <c r="AA943" s="27"/>
      <c r="AB943" s="42"/>
    </row>
    <row r="944" spans="1:28" x14ac:dyDescent="0.25">
      <c r="A944" s="2" t="s">
        <v>1178</v>
      </c>
      <c r="B944" s="2" t="s">
        <v>0</v>
      </c>
      <c r="C944" s="2">
        <v>120</v>
      </c>
      <c r="D944" s="2" t="s">
        <v>225</v>
      </c>
      <c r="E944" s="2" t="s">
        <v>55</v>
      </c>
      <c r="F944" s="2" t="s">
        <v>40</v>
      </c>
      <c r="G944" s="38" t="s">
        <v>1552</v>
      </c>
      <c r="H944" s="29">
        <v>141.97892858890901</v>
      </c>
      <c r="I944" s="29">
        <v>101.13408492446899</v>
      </c>
      <c r="J944" s="29">
        <f t="shared" si="84"/>
        <v>110.36760629853509</v>
      </c>
      <c r="K944" s="8">
        <v>1.9911383412028201</v>
      </c>
      <c r="L944" s="32">
        <v>1</v>
      </c>
      <c r="M944" s="28">
        <v>1.0379803665818901</v>
      </c>
      <c r="N944" s="28">
        <v>1</v>
      </c>
      <c r="O944" s="8">
        <v>502.45686088406399</v>
      </c>
      <c r="P944" s="9">
        <f t="shared" si="85"/>
        <v>502.46</v>
      </c>
      <c r="Q944" s="6">
        <f t="shared" si="86"/>
        <v>504.51693401368863</v>
      </c>
      <c r="R944" s="6">
        <f t="shared" si="87"/>
        <v>512.3369464909008</v>
      </c>
      <c r="S944" s="13">
        <f>R944*Index!$D$19</f>
        <v>629.5179031517481</v>
      </c>
      <c r="U944" s="8">
        <v>22.844581603557899</v>
      </c>
      <c r="V944" s="6">
        <f t="shared" si="88"/>
        <v>23.198672618413049</v>
      </c>
      <c r="W944" s="6">
        <f>V944*Index!$H$23</f>
        <v>24.98243305521321</v>
      </c>
      <c r="Y944" s="8">
        <v>654.5</v>
      </c>
      <c r="Z944" s="9">
        <f t="shared" si="89"/>
        <v>654.5</v>
      </c>
      <c r="AA944" s="27"/>
      <c r="AB944" s="42"/>
    </row>
    <row r="945" spans="1:28" x14ac:dyDescent="0.25">
      <c r="A945" s="2" t="s">
        <v>1179</v>
      </c>
      <c r="B945" s="2" t="s">
        <v>0</v>
      </c>
      <c r="C945" s="2">
        <v>120</v>
      </c>
      <c r="D945" s="2" t="s">
        <v>60</v>
      </c>
      <c r="E945" s="2" t="s">
        <v>56</v>
      </c>
      <c r="F945" s="2" t="s">
        <v>40</v>
      </c>
      <c r="G945" s="38" t="s">
        <v>1552</v>
      </c>
      <c r="H945" s="29">
        <v>141.97892858890901</v>
      </c>
      <c r="I945" s="29">
        <v>45.746900632059301</v>
      </c>
      <c r="J945" s="29">
        <f t="shared" si="84"/>
        <v>46.103255498490398</v>
      </c>
      <c r="K945" s="8">
        <v>1.38548412822206</v>
      </c>
      <c r="L945" s="32">
        <v>1</v>
      </c>
      <c r="M945" s="28">
        <v>1.0018982729649399</v>
      </c>
      <c r="N945" s="28">
        <v>1</v>
      </c>
      <c r="O945" s="8">
        <v>260.58488085443003</v>
      </c>
      <c r="P945" s="9">
        <f t="shared" si="85"/>
        <v>260.58</v>
      </c>
      <c r="Q945" s="6">
        <f t="shared" si="86"/>
        <v>261.6532788659332</v>
      </c>
      <c r="R945" s="6">
        <f t="shared" si="87"/>
        <v>265.70890468835518</v>
      </c>
      <c r="S945" s="13">
        <f>R945*Index!$D$19</f>
        <v>326.48145653718092</v>
      </c>
      <c r="U945" s="8">
        <v>18.639258462809199</v>
      </c>
      <c r="V945" s="6">
        <f t="shared" si="88"/>
        <v>18.928166968982744</v>
      </c>
      <c r="W945" s="6">
        <f>V945*Index!$H$23</f>
        <v>20.383565557332179</v>
      </c>
      <c r="Y945" s="8">
        <v>346.87</v>
      </c>
      <c r="Z945" s="9">
        <f t="shared" si="89"/>
        <v>346.87</v>
      </c>
      <c r="AA945" s="27"/>
      <c r="AB945" s="42"/>
    </row>
    <row r="946" spans="1:28" x14ac:dyDescent="0.25">
      <c r="A946" s="2" t="s">
        <v>1180</v>
      </c>
      <c r="B946" s="2" t="s">
        <v>0</v>
      </c>
      <c r="C946" s="2">
        <v>120</v>
      </c>
      <c r="D946" s="2" t="s">
        <v>61</v>
      </c>
      <c r="E946" s="2" t="s">
        <v>56</v>
      </c>
      <c r="F946" s="2" t="s">
        <v>40</v>
      </c>
      <c r="G946" s="38" t="s">
        <v>1552</v>
      </c>
      <c r="H946" s="29">
        <v>141.97892858890901</v>
      </c>
      <c r="I946" s="29">
        <v>69.949855873344404</v>
      </c>
      <c r="J946" s="29">
        <f t="shared" si="84"/>
        <v>74.069323321350026</v>
      </c>
      <c r="K946" s="8">
        <v>1.68565834366484</v>
      </c>
      <c r="L946" s="32">
        <v>0</v>
      </c>
      <c r="M946" s="28">
        <v>1.01943797987828</v>
      </c>
      <c r="N946" s="28">
        <v>1</v>
      </c>
      <c r="O946" s="8">
        <v>364.18353846673102</v>
      </c>
      <c r="P946" s="9">
        <f t="shared" si="85"/>
        <v>364.18</v>
      </c>
      <c r="Q946" s="6">
        <f t="shared" si="86"/>
        <v>365.67669097444463</v>
      </c>
      <c r="R946" s="6">
        <f t="shared" si="87"/>
        <v>371.34467968454857</v>
      </c>
      <c r="S946" s="13">
        <f>R946*Index!$D$19</f>
        <v>456.27809140586021</v>
      </c>
      <c r="U946" s="8">
        <v>21.978413784029801</v>
      </c>
      <c r="V946" s="6">
        <f t="shared" si="88"/>
        <v>22.319079197682264</v>
      </c>
      <c r="W946" s="6">
        <f>V946*Index!$H$23</f>
        <v>24.03520714661655</v>
      </c>
      <c r="Y946" s="8">
        <v>480.31</v>
      </c>
      <c r="Z946" s="9">
        <f t="shared" si="89"/>
        <v>480.31</v>
      </c>
      <c r="AA946" s="27"/>
      <c r="AB946" s="42"/>
    </row>
    <row r="947" spans="1:28" x14ac:dyDescent="0.25">
      <c r="A947" s="2" t="s">
        <v>1181</v>
      </c>
      <c r="B947" s="2" t="s">
        <v>0</v>
      </c>
      <c r="C947" s="2">
        <v>120</v>
      </c>
      <c r="D947" s="2" t="s">
        <v>62</v>
      </c>
      <c r="E947" s="2" t="s">
        <v>56</v>
      </c>
      <c r="F947" s="2" t="s">
        <v>40</v>
      </c>
      <c r="G947" s="38" t="s">
        <v>1552</v>
      </c>
      <c r="H947" s="29">
        <v>141.97892858890901</v>
      </c>
      <c r="I947" s="29">
        <v>93.4812861463258</v>
      </c>
      <c r="J947" s="29">
        <f t="shared" si="84"/>
        <v>100.58557992011208</v>
      </c>
      <c r="K947" s="8">
        <v>1.7710778905786499</v>
      </c>
      <c r="L947" s="32">
        <v>0</v>
      </c>
      <c r="M947" s="28">
        <v>1.0301719497783299</v>
      </c>
      <c r="N947" s="28">
        <v>1</v>
      </c>
      <c r="O947" s="8">
        <v>429.60063805940399</v>
      </c>
      <c r="P947" s="9">
        <f t="shared" si="85"/>
        <v>429.6</v>
      </c>
      <c r="Q947" s="6">
        <f t="shared" si="86"/>
        <v>431.36200067544752</v>
      </c>
      <c r="R947" s="6">
        <f t="shared" si="87"/>
        <v>438.04811168591698</v>
      </c>
      <c r="S947" s="13">
        <f>R947*Index!$D$19</f>
        <v>538.23783476251549</v>
      </c>
      <c r="U947" s="8">
        <v>26.811311934171702</v>
      </c>
      <c r="V947" s="6">
        <f t="shared" si="88"/>
        <v>27.226887269151366</v>
      </c>
      <c r="W947" s="6">
        <f>V947*Index!$H$23</f>
        <v>29.320379648080955</v>
      </c>
      <c r="Y947" s="8">
        <v>567.55999999999995</v>
      </c>
      <c r="Z947" s="9">
        <f t="shared" si="89"/>
        <v>567.55999999999995</v>
      </c>
      <c r="AA947" s="27"/>
      <c r="AB947" s="42"/>
    </row>
    <row r="948" spans="1:28" x14ac:dyDescent="0.25">
      <c r="A948" s="2" t="s">
        <v>1182</v>
      </c>
      <c r="B948" s="2" t="s">
        <v>0</v>
      </c>
      <c r="C948" s="2">
        <v>120</v>
      </c>
      <c r="D948" s="2" t="s">
        <v>63</v>
      </c>
      <c r="E948" s="2" t="s">
        <v>56</v>
      </c>
      <c r="F948" s="2" t="s">
        <v>40</v>
      </c>
      <c r="G948" s="38" t="s">
        <v>1552</v>
      </c>
      <c r="H948" s="29">
        <v>141.97892858890901</v>
      </c>
      <c r="I948" s="29">
        <v>121.407035504232</v>
      </c>
      <c r="J948" s="29">
        <f t="shared" si="84"/>
        <v>134.65543350975059</v>
      </c>
      <c r="K948" s="8">
        <v>1.71522300535737</v>
      </c>
      <c r="L948" s="32">
        <v>0</v>
      </c>
      <c r="M948" s="28">
        <v>1.05030031896777</v>
      </c>
      <c r="N948" s="28">
        <v>1</v>
      </c>
      <c r="O948" s="8">
        <v>474.48962194398098</v>
      </c>
      <c r="P948" s="9">
        <f t="shared" si="85"/>
        <v>474.49</v>
      </c>
      <c r="Q948" s="6">
        <f t="shared" si="86"/>
        <v>476.43502939395131</v>
      </c>
      <c r="R948" s="6">
        <f t="shared" si="87"/>
        <v>483.81977234955758</v>
      </c>
      <c r="S948" s="13">
        <f>R948*Index!$D$19</f>
        <v>594.47832267208719</v>
      </c>
      <c r="U948" s="8">
        <v>18.759415348127899</v>
      </c>
      <c r="V948" s="6">
        <f t="shared" si="88"/>
        <v>19.050186286023884</v>
      </c>
      <c r="W948" s="6">
        <f>V948*Index!$H$23</f>
        <v>20.514967015922686</v>
      </c>
      <c r="Y948" s="8">
        <v>614.99</v>
      </c>
      <c r="Z948" s="9">
        <f t="shared" si="89"/>
        <v>614.99</v>
      </c>
      <c r="AA948" s="27"/>
      <c r="AB948" s="42"/>
    </row>
    <row r="949" spans="1:28" x14ac:dyDescent="0.25">
      <c r="A949" s="2" t="s">
        <v>1183</v>
      </c>
      <c r="B949" s="2" t="s">
        <v>0</v>
      </c>
      <c r="C949" s="2">
        <v>120</v>
      </c>
      <c r="D949" s="2" t="s">
        <v>1558</v>
      </c>
      <c r="E949" s="2" t="s">
        <v>56</v>
      </c>
      <c r="F949" s="2" t="s">
        <v>40</v>
      </c>
      <c r="G949" s="38" t="s">
        <v>1552</v>
      </c>
      <c r="H949" s="29">
        <v>141.97892858890901</v>
      </c>
      <c r="I949" s="29">
        <v>149.673373427949</v>
      </c>
      <c r="J949" s="29">
        <f t="shared" si="84"/>
        <v>155.54881830693836</v>
      </c>
      <c r="K949" s="8">
        <v>1.7353047471854199</v>
      </c>
      <c r="L949" s="32">
        <v>0</v>
      </c>
      <c r="M949" s="28">
        <v>1.0201453746065401</v>
      </c>
      <c r="N949" s="28">
        <v>1</v>
      </c>
      <c r="O949" s="8">
        <v>516.30131160774602</v>
      </c>
      <c r="P949" s="9">
        <f t="shared" si="85"/>
        <v>516.29999999999995</v>
      </c>
      <c r="Q949" s="6">
        <f t="shared" si="86"/>
        <v>518.41814698533778</v>
      </c>
      <c r="R949" s="6">
        <f t="shared" si="87"/>
        <v>526.45362826361054</v>
      </c>
      <c r="S949" s="13">
        <f>R949*Index!$D$19</f>
        <v>646.86333172152729</v>
      </c>
      <c r="U949" s="8">
        <v>25.505611132259599</v>
      </c>
      <c r="V949" s="6">
        <f t="shared" si="88"/>
        <v>25.900948104809626</v>
      </c>
      <c r="W949" s="6">
        <f>V949*Index!$H$23</f>
        <v>27.892488192681</v>
      </c>
      <c r="Y949" s="8">
        <v>674.76</v>
      </c>
      <c r="Z949" s="9">
        <f t="shared" si="89"/>
        <v>674.76</v>
      </c>
      <c r="AA949" s="27"/>
      <c r="AB949" s="42"/>
    </row>
    <row r="950" spans="1:28" x14ac:dyDescent="0.25">
      <c r="A950" s="2" t="s">
        <v>1184</v>
      </c>
      <c r="B950" s="2" t="s">
        <v>0</v>
      </c>
      <c r="C950" s="2">
        <v>120</v>
      </c>
      <c r="D950" s="2" t="s">
        <v>1559</v>
      </c>
      <c r="E950" s="2" t="s">
        <v>56</v>
      </c>
      <c r="F950" s="2" t="s">
        <v>218</v>
      </c>
      <c r="G950" s="38" t="s">
        <v>1552</v>
      </c>
      <c r="H950" s="29">
        <v>141.97892858890901</v>
      </c>
      <c r="I950" s="29">
        <v>182.652104268713</v>
      </c>
      <c r="J950" s="29">
        <f t="shared" si="84"/>
        <v>183.46068633501852</v>
      </c>
      <c r="K950" s="8">
        <v>2.1206243827464801</v>
      </c>
      <c r="L950" s="32">
        <v>0</v>
      </c>
      <c r="M950" s="28">
        <v>1.0024907725524199</v>
      </c>
      <c r="N950" s="28">
        <v>1</v>
      </c>
      <c r="O950" s="8">
        <v>690.135182519306</v>
      </c>
      <c r="P950" s="9">
        <f t="shared" si="85"/>
        <v>690.14</v>
      </c>
      <c r="Q950" s="6">
        <f t="shared" si="86"/>
        <v>692.96473676763515</v>
      </c>
      <c r="R950" s="6">
        <f t="shared" si="87"/>
        <v>703.70569018753349</v>
      </c>
      <c r="S950" s="13">
        <f>R950*Index!$D$19</f>
        <v>864.65622586263635</v>
      </c>
      <c r="U950" s="8">
        <v>32.871734664185297</v>
      </c>
      <c r="V950" s="6">
        <f t="shared" si="88"/>
        <v>33.381246551480174</v>
      </c>
      <c r="W950" s="6">
        <f>V950*Index!$H$23</f>
        <v>35.947951462102573</v>
      </c>
      <c r="Y950" s="8">
        <v>900.6</v>
      </c>
      <c r="Z950" s="9">
        <f t="shared" si="89"/>
        <v>900.6</v>
      </c>
      <c r="AA950" s="27"/>
      <c r="AB950" s="42"/>
    </row>
    <row r="951" spans="1:28" x14ac:dyDescent="0.25">
      <c r="A951" s="2" t="s">
        <v>1185</v>
      </c>
      <c r="B951" s="2" t="s">
        <v>0</v>
      </c>
      <c r="C951" s="2">
        <v>120</v>
      </c>
      <c r="D951" s="2" t="s">
        <v>1550</v>
      </c>
      <c r="E951" s="2" t="s">
        <v>56</v>
      </c>
      <c r="F951" s="2" t="s">
        <v>218</v>
      </c>
      <c r="G951" s="38" t="s">
        <v>1552</v>
      </c>
      <c r="H951" s="29">
        <v>141.97892858890901</v>
      </c>
      <c r="I951" s="29">
        <v>150.577811814787</v>
      </c>
      <c r="J951" s="29">
        <f t="shared" si="84"/>
        <v>141.2258023594768</v>
      </c>
      <c r="K951" s="8">
        <v>2.1009570833217301</v>
      </c>
      <c r="L951" s="32">
        <v>0</v>
      </c>
      <c r="M951" s="28">
        <v>0.96803351909648205</v>
      </c>
      <c r="N951" s="28">
        <v>1</v>
      </c>
      <c r="O951" s="8">
        <v>595.00098551623705</v>
      </c>
      <c r="P951" s="9">
        <f t="shared" si="85"/>
        <v>595</v>
      </c>
      <c r="Q951" s="6">
        <f t="shared" si="86"/>
        <v>597.44048955685366</v>
      </c>
      <c r="R951" s="6">
        <f t="shared" si="87"/>
        <v>606.70081714498497</v>
      </c>
      <c r="S951" s="13">
        <f>R951*Index!$D$19</f>
        <v>745.46454021220234</v>
      </c>
      <c r="U951" s="8">
        <v>29.543552435835601</v>
      </c>
      <c r="V951" s="6">
        <f t="shared" si="88"/>
        <v>30.001477498591054</v>
      </c>
      <c r="W951" s="6">
        <f>V951*Index!$H$23</f>
        <v>32.30830985438115</v>
      </c>
      <c r="Y951" s="8">
        <v>777.77</v>
      </c>
      <c r="Z951" s="9">
        <f t="shared" si="89"/>
        <v>777.77</v>
      </c>
      <c r="AA951" s="27"/>
      <c r="AB951" s="42"/>
    </row>
    <row r="952" spans="1:28" x14ac:dyDescent="0.25">
      <c r="A952" s="2" t="s">
        <v>1186</v>
      </c>
      <c r="B952" s="2" t="s">
        <v>0</v>
      </c>
      <c r="C952" s="2">
        <v>120</v>
      </c>
      <c r="D952" s="2" t="s">
        <v>225</v>
      </c>
      <c r="E952" s="2" t="s">
        <v>56</v>
      </c>
      <c r="F952" s="2" t="s">
        <v>40</v>
      </c>
      <c r="G952" s="38" t="s">
        <v>1552</v>
      </c>
      <c r="H952" s="29">
        <v>141.97892858890901</v>
      </c>
      <c r="I952" s="29">
        <v>109.054837151388</v>
      </c>
      <c r="J952" s="29">
        <f t="shared" si="84"/>
        <v>118.58919159863677</v>
      </c>
      <c r="K952" s="8">
        <v>2.01896144887893</v>
      </c>
      <c r="L952" s="32">
        <v>1</v>
      </c>
      <c r="M952" s="28">
        <v>1.0379803665818901</v>
      </c>
      <c r="N952" s="28">
        <v>1</v>
      </c>
      <c r="O952" s="8">
        <v>526.07698946550499</v>
      </c>
      <c r="P952" s="9">
        <f t="shared" si="85"/>
        <v>526.08000000000004</v>
      </c>
      <c r="Q952" s="6">
        <f t="shared" si="86"/>
        <v>528.23390512231356</v>
      </c>
      <c r="R952" s="6">
        <f t="shared" si="87"/>
        <v>536.42153065170942</v>
      </c>
      <c r="S952" s="13">
        <f>R952*Index!$D$19</f>
        <v>659.11107815706328</v>
      </c>
      <c r="U952" s="8">
        <v>22.6872479121452</v>
      </c>
      <c r="V952" s="6">
        <f t="shared" si="88"/>
        <v>23.038900254783453</v>
      </c>
      <c r="W952" s="6">
        <f>V952*Index!$H$23</f>
        <v>24.81037569468641</v>
      </c>
      <c r="Y952" s="8">
        <v>683.92</v>
      </c>
      <c r="Z952" s="9">
        <f t="shared" si="89"/>
        <v>683.92</v>
      </c>
      <c r="AA952" s="27"/>
      <c r="AB952" s="42"/>
    </row>
    <row r="953" spans="1:28" x14ac:dyDescent="0.25">
      <c r="A953" s="2" t="s">
        <v>1187</v>
      </c>
      <c r="B953" s="2" t="s">
        <v>0</v>
      </c>
      <c r="C953" s="2">
        <v>120</v>
      </c>
      <c r="D953" s="2" t="s">
        <v>60</v>
      </c>
      <c r="E953" s="2" t="s">
        <v>57</v>
      </c>
      <c r="F953" s="2" t="s">
        <v>40</v>
      </c>
      <c r="G953" s="38" t="s">
        <v>1552</v>
      </c>
      <c r="H953" s="29">
        <v>141.97892858890901</v>
      </c>
      <c r="I953" s="29">
        <v>47.3838854501046</v>
      </c>
      <c r="J953" s="29">
        <f t="shared" si="84"/>
        <v>47.7433477605598</v>
      </c>
      <c r="K953" s="8">
        <v>1.48291849520289</v>
      </c>
      <c r="L953" s="32">
        <v>0</v>
      </c>
      <c r="M953" s="28">
        <v>1.0018982729649399</v>
      </c>
      <c r="N953" s="28">
        <v>1</v>
      </c>
      <c r="O953" s="8">
        <v>281.342672550619</v>
      </c>
      <c r="P953" s="9">
        <f t="shared" si="85"/>
        <v>281.33999999999997</v>
      </c>
      <c r="Q953" s="6">
        <f t="shared" si="86"/>
        <v>282.49617750807653</v>
      </c>
      <c r="R953" s="6">
        <f t="shared" si="87"/>
        <v>286.87486825945172</v>
      </c>
      <c r="S953" s="13">
        <f>R953*Index!$D$19</f>
        <v>352.48846832253855</v>
      </c>
      <c r="U953" s="8">
        <v>18.830413689734002</v>
      </c>
      <c r="V953" s="6">
        <f t="shared" si="88"/>
        <v>19.122285101924881</v>
      </c>
      <c r="W953" s="6">
        <f>V953*Index!$H$23</f>
        <v>20.59260955484007</v>
      </c>
      <c r="Y953" s="8">
        <v>373.08</v>
      </c>
      <c r="Z953" s="9">
        <f t="shared" si="89"/>
        <v>373.08</v>
      </c>
      <c r="AA953" s="27"/>
      <c r="AB953" s="42"/>
    </row>
    <row r="954" spans="1:28" x14ac:dyDescent="0.25">
      <c r="A954" s="2" t="s">
        <v>1188</v>
      </c>
      <c r="B954" s="2" t="s">
        <v>0</v>
      </c>
      <c r="C954" s="2">
        <v>120</v>
      </c>
      <c r="D954" s="2" t="s">
        <v>61</v>
      </c>
      <c r="E954" s="2" t="s">
        <v>57</v>
      </c>
      <c r="F954" s="2" t="s">
        <v>40</v>
      </c>
      <c r="G954" s="38" t="s">
        <v>1552</v>
      </c>
      <c r="H954" s="29">
        <v>141.97892858890901</v>
      </c>
      <c r="I954" s="29">
        <v>72.420655548504996</v>
      </c>
      <c r="J954" s="29">
        <f t="shared" si="84"/>
        <v>76.588150350879658</v>
      </c>
      <c r="K954" s="8">
        <v>1.7720697395993601</v>
      </c>
      <c r="L954" s="32">
        <v>0</v>
      </c>
      <c r="M954" s="28">
        <v>1.01943797987828</v>
      </c>
      <c r="N954" s="28">
        <v>1</v>
      </c>
      <c r="O954" s="8">
        <v>387.31610666182399</v>
      </c>
      <c r="P954" s="9">
        <f t="shared" si="85"/>
        <v>387.32</v>
      </c>
      <c r="Q954" s="6">
        <f t="shared" si="86"/>
        <v>388.90410269913747</v>
      </c>
      <c r="R954" s="6">
        <f t="shared" si="87"/>
        <v>394.93211629097414</v>
      </c>
      <c r="S954" s="13">
        <f>R954*Index!$D$19</f>
        <v>485.26041199566669</v>
      </c>
      <c r="U954" s="8">
        <v>20.866794500692301</v>
      </c>
      <c r="V954" s="6">
        <f t="shared" si="88"/>
        <v>21.190229815453034</v>
      </c>
      <c r="W954" s="6">
        <f>V954*Index!$H$23</f>
        <v>22.81955982985685</v>
      </c>
      <c r="Y954" s="8">
        <v>508.08</v>
      </c>
      <c r="Z954" s="9">
        <f t="shared" si="89"/>
        <v>508.08</v>
      </c>
      <c r="AA954" s="27"/>
      <c r="AB954" s="42"/>
    </row>
    <row r="955" spans="1:28" x14ac:dyDescent="0.25">
      <c r="A955" s="2" t="s">
        <v>1189</v>
      </c>
      <c r="B955" s="2" t="s">
        <v>0</v>
      </c>
      <c r="C955" s="2">
        <v>120</v>
      </c>
      <c r="D955" s="2" t="s">
        <v>62</v>
      </c>
      <c r="E955" s="2" t="s">
        <v>57</v>
      </c>
      <c r="F955" s="2" t="s">
        <v>40</v>
      </c>
      <c r="G955" s="38" t="s">
        <v>1552</v>
      </c>
      <c r="H955" s="29">
        <v>141.97892858890901</v>
      </c>
      <c r="I955" s="29">
        <v>96.734078604853494</v>
      </c>
      <c r="J955" s="29">
        <f t="shared" si="84"/>
        <v>103.93651546933782</v>
      </c>
      <c r="K955" s="8">
        <v>1.8389836004909701</v>
      </c>
      <c r="L955" s="32">
        <v>0</v>
      </c>
      <c r="M955" s="28">
        <v>1.0301719497783299</v>
      </c>
      <c r="N955" s="28">
        <v>1</v>
      </c>
      <c r="O955" s="8">
        <v>452.23446873057298</v>
      </c>
      <c r="P955" s="9">
        <f t="shared" si="85"/>
        <v>452.23</v>
      </c>
      <c r="Q955" s="6">
        <f t="shared" si="86"/>
        <v>454.08863005236833</v>
      </c>
      <c r="R955" s="6">
        <f t="shared" si="87"/>
        <v>461.12700381818007</v>
      </c>
      <c r="S955" s="13">
        <f>R955*Index!$D$19</f>
        <v>566.59529733021975</v>
      </c>
      <c r="U955" s="8">
        <v>21.9571640303149</v>
      </c>
      <c r="V955" s="6">
        <f t="shared" si="88"/>
        <v>22.297500072784782</v>
      </c>
      <c r="W955" s="6">
        <f>V955*Index!$H$23</f>
        <v>24.011968789318747</v>
      </c>
      <c r="Y955" s="8">
        <v>590.61</v>
      </c>
      <c r="Z955" s="9">
        <f t="shared" si="89"/>
        <v>590.61</v>
      </c>
      <c r="AA955" s="27"/>
      <c r="AB955" s="42"/>
    </row>
    <row r="956" spans="1:28" x14ac:dyDescent="0.25">
      <c r="A956" s="2" t="s">
        <v>1190</v>
      </c>
      <c r="B956" s="2" t="s">
        <v>0</v>
      </c>
      <c r="C956" s="2">
        <v>120</v>
      </c>
      <c r="D956" s="2" t="s">
        <v>63</v>
      </c>
      <c r="E956" s="2" t="s">
        <v>57</v>
      </c>
      <c r="F956" s="2" t="s">
        <v>40</v>
      </c>
      <c r="G956" s="38" t="s">
        <v>1552</v>
      </c>
      <c r="H956" s="29">
        <v>141.97892858890901</v>
      </c>
      <c r="I956" s="29">
        <v>125.582124798612</v>
      </c>
      <c r="J956" s="29">
        <f t="shared" si="84"/>
        <v>139.04053112735687</v>
      </c>
      <c r="K956" s="8">
        <v>1.8344606200168601</v>
      </c>
      <c r="L956" s="32">
        <v>0</v>
      </c>
      <c r="M956" s="28">
        <v>1.05030031896777</v>
      </c>
      <c r="N956" s="28">
        <v>1</v>
      </c>
      <c r="O956" s="8">
        <v>515.51913230790103</v>
      </c>
      <c r="P956" s="9">
        <f t="shared" si="85"/>
        <v>515.52</v>
      </c>
      <c r="Q956" s="6">
        <f t="shared" si="86"/>
        <v>517.63276075036345</v>
      </c>
      <c r="R956" s="6">
        <f t="shared" si="87"/>
        <v>525.65606854199416</v>
      </c>
      <c r="S956" s="13">
        <f>R956*Index!$D$19</f>
        <v>645.88335530751101</v>
      </c>
      <c r="U956" s="8">
        <v>21.066205004910401</v>
      </c>
      <c r="V956" s="6">
        <f t="shared" si="88"/>
        <v>21.392731182486514</v>
      </c>
      <c r="W956" s="6">
        <f>V956*Index!$H$23</f>
        <v>23.03763165356489</v>
      </c>
      <c r="Y956" s="8">
        <v>668.92</v>
      </c>
      <c r="Z956" s="9">
        <f t="shared" si="89"/>
        <v>668.92</v>
      </c>
      <c r="AA956" s="27"/>
      <c r="AB956" s="42"/>
    </row>
    <row r="957" spans="1:28" x14ac:dyDescent="0.25">
      <c r="A957" s="2" t="s">
        <v>1191</v>
      </c>
      <c r="B957" s="2" t="s">
        <v>0</v>
      </c>
      <c r="C957" s="2">
        <v>120</v>
      </c>
      <c r="D957" s="2" t="s">
        <v>1558</v>
      </c>
      <c r="E957" s="2" t="s">
        <v>57</v>
      </c>
      <c r="F957" s="2" t="s">
        <v>40</v>
      </c>
      <c r="G957" s="38" t="s">
        <v>1552</v>
      </c>
      <c r="H957" s="29">
        <v>141.97892858890901</v>
      </c>
      <c r="I957" s="29">
        <v>154.74648388545</v>
      </c>
      <c r="J957" s="29">
        <f t="shared" si="84"/>
        <v>160.72412847502608</v>
      </c>
      <c r="K957" s="8">
        <v>1.85145447937592</v>
      </c>
      <c r="L957" s="32">
        <v>0</v>
      </c>
      <c r="M957" s="28">
        <v>1.0201453746065401</v>
      </c>
      <c r="N957" s="28">
        <v>1</v>
      </c>
      <c r="O957" s="8">
        <v>560.44093092180799</v>
      </c>
      <c r="P957" s="9">
        <f t="shared" si="85"/>
        <v>560.44000000000005</v>
      </c>
      <c r="Q957" s="6">
        <f t="shared" si="86"/>
        <v>562.73873873858736</v>
      </c>
      <c r="R957" s="6">
        <f t="shared" si="87"/>
        <v>571.46118918903551</v>
      </c>
      <c r="S957" s="13">
        <f>R957*Index!$D$19</f>
        <v>702.1649561189223</v>
      </c>
      <c r="U957" s="8">
        <v>23.8609620754352</v>
      </c>
      <c r="V957" s="6">
        <f t="shared" si="88"/>
        <v>24.230806987604446</v>
      </c>
      <c r="W957" s="6">
        <f>V957*Index!$H$23</f>
        <v>26.093928881135717</v>
      </c>
      <c r="Y957" s="8">
        <v>728.26</v>
      </c>
      <c r="Z957" s="9">
        <f t="shared" si="89"/>
        <v>728.26</v>
      </c>
      <c r="AA957" s="27"/>
      <c r="AB957" s="42"/>
    </row>
    <row r="958" spans="1:28" x14ac:dyDescent="0.25">
      <c r="A958" s="2" t="s">
        <v>1192</v>
      </c>
      <c r="B958" s="2" t="s">
        <v>0</v>
      </c>
      <c r="C958" s="2">
        <v>120</v>
      </c>
      <c r="D958" s="2" t="s">
        <v>1559</v>
      </c>
      <c r="E958" s="2" t="s">
        <v>57</v>
      </c>
      <c r="F958" s="2" t="s">
        <v>218</v>
      </c>
      <c r="G958" s="38" t="s">
        <v>1552</v>
      </c>
      <c r="H958" s="29">
        <v>141.97892858890901</v>
      </c>
      <c r="I958" s="29">
        <v>189.10586043638099</v>
      </c>
      <c r="J958" s="29">
        <f t="shared" si="84"/>
        <v>189.93051734140892</v>
      </c>
      <c r="K958" s="8">
        <v>1.8569099782944101</v>
      </c>
      <c r="L958" s="32">
        <v>0</v>
      </c>
      <c r="M958" s="28">
        <v>1.0024907725524199</v>
      </c>
      <c r="N958" s="28">
        <v>1</v>
      </c>
      <c r="O958" s="8">
        <v>616.325962038174</v>
      </c>
      <c r="P958" s="9">
        <f t="shared" si="85"/>
        <v>616.33000000000004</v>
      </c>
      <c r="Q958" s="6">
        <f t="shared" si="86"/>
        <v>618.85289848253046</v>
      </c>
      <c r="R958" s="6">
        <f t="shared" si="87"/>
        <v>628.44511840900975</v>
      </c>
      <c r="S958" s="13">
        <f>R958*Index!$D$19</f>
        <v>772.18216624129036</v>
      </c>
      <c r="U958" s="8">
        <v>26.4217501988342</v>
      </c>
      <c r="V958" s="6">
        <f t="shared" si="88"/>
        <v>26.831287326916133</v>
      </c>
      <c r="W958" s="6">
        <f>V958*Index!$H$23</f>
        <v>28.89436177903729</v>
      </c>
      <c r="Y958" s="8">
        <v>801.08</v>
      </c>
      <c r="Z958" s="9">
        <f t="shared" si="89"/>
        <v>801.08</v>
      </c>
      <c r="AA958" s="27"/>
      <c r="AB958" s="42"/>
    </row>
    <row r="959" spans="1:28" x14ac:dyDescent="0.25">
      <c r="A959" s="2" t="s">
        <v>1193</v>
      </c>
      <c r="B959" s="2" t="s">
        <v>0</v>
      </c>
      <c r="C959" s="2">
        <v>120</v>
      </c>
      <c r="D959" s="2" t="s">
        <v>1550</v>
      </c>
      <c r="E959" s="2" t="s">
        <v>57</v>
      </c>
      <c r="F959" s="2" t="s">
        <v>218</v>
      </c>
      <c r="G959" s="38" t="s">
        <v>1552</v>
      </c>
      <c r="H959" s="29">
        <v>141.97892858890901</v>
      </c>
      <c r="I959" s="29">
        <v>155.870948783919</v>
      </c>
      <c r="J959" s="29">
        <f t="shared" si="84"/>
        <v>146.34973636676534</v>
      </c>
      <c r="K959" s="8">
        <v>1.7611774327483201</v>
      </c>
      <c r="L959" s="32">
        <v>0</v>
      </c>
      <c r="M959" s="28">
        <v>0.96803351909648205</v>
      </c>
      <c r="N959" s="28">
        <v>1</v>
      </c>
      <c r="O959" s="8">
        <v>507.797937934385</v>
      </c>
      <c r="P959" s="9">
        <f t="shared" si="85"/>
        <v>507.8</v>
      </c>
      <c r="Q959" s="6">
        <f t="shared" si="86"/>
        <v>509.87990947991597</v>
      </c>
      <c r="R959" s="6">
        <f t="shared" si="87"/>
        <v>517.7830480768547</v>
      </c>
      <c r="S959" s="13">
        <f>R959*Index!$D$19</f>
        <v>636.20962912275797</v>
      </c>
      <c r="U959" s="8">
        <v>26.0120281744971</v>
      </c>
      <c r="V959" s="6">
        <f t="shared" si="88"/>
        <v>26.415214611201808</v>
      </c>
      <c r="W959" s="6">
        <f>V959*Index!$H$23</f>
        <v>28.446296972166245</v>
      </c>
      <c r="Y959" s="8">
        <v>664.66</v>
      </c>
      <c r="Z959" s="9">
        <f t="shared" si="89"/>
        <v>664.66</v>
      </c>
      <c r="AA959" s="27"/>
      <c r="AB959" s="42"/>
    </row>
    <row r="960" spans="1:28" x14ac:dyDescent="0.25">
      <c r="A960" s="2" t="s">
        <v>1194</v>
      </c>
      <c r="B960" s="2" t="s">
        <v>0</v>
      </c>
      <c r="C960" s="2">
        <v>120</v>
      </c>
      <c r="D960" s="2" t="s">
        <v>225</v>
      </c>
      <c r="E960" s="2" t="s">
        <v>57</v>
      </c>
      <c r="F960" s="2" t="s">
        <v>40</v>
      </c>
      <c r="G960" s="38" t="s">
        <v>1552</v>
      </c>
      <c r="H960" s="29">
        <v>141.97892858890901</v>
      </c>
      <c r="I960" s="29">
        <v>113.00980807624801</v>
      </c>
      <c r="J960" s="29">
        <f t="shared" si="84"/>
        <v>122.69437376904369</v>
      </c>
      <c r="K960" s="8">
        <v>2.0746636389816202</v>
      </c>
      <c r="L960" s="32">
        <v>1</v>
      </c>
      <c r="M960" s="28">
        <v>1.0379803665818901</v>
      </c>
      <c r="N960" s="28">
        <v>1</v>
      </c>
      <c r="O960" s="8">
        <v>549.10807661122999</v>
      </c>
      <c r="P960" s="9">
        <f t="shared" si="85"/>
        <v>549.11</v>
      </c>
      <c r="Q960" s="6">
        <f t="shared" si="86"/>
        <v>551.35941972533601</v>
      </c>
      <c r="R960" s="6">
        <f t="shared" si="87"/>
        <v>559.90549073107877</v>
      </c>
      <c r="S960" s="13">
        <f>R960*Index!$D$19</f>
        <v>687.96625521997009</v>
      </c>
      <c r="U960" s="8">
        <v>25.433811946893901</v>
      </c>
      <c r="V960" s="6">
        <f t="shared" si="88"/>
        <v>25.828036032070759</v>
      </c>
      <c r="W960" s="6">
        <f>V960*Index!$H$23</f>
        <v>27.813969865099196</v>
      </c>
      <c r="Y960" s="8">
        <v>715.78</v>
      </c>
      <c r="Z960" s="9">
        <f t="shared" si="89"/>
        <v>715.78</v>
      </c>
      <c r="AA960" s="27"/>
      <c r="AB960" s="42"/>
    </row>
    <row r="961" spans="1:28" x14ac:dyDescent="0.25">
      <c r="A961" s="2" t="s">
        <v>1195</v>
      </c>
      <c r="B961" s="2" t="s">
        <v>0</v>
      </c>
      <c r="C961" s="2">
        <v>120</v>
      </c>
      <c r="D961" s="2" t="s">
        <v>60</v>
      </c>
      <c r="E961" s="2" t="s">
        <v>58</v>
      </c>
      <c r="F961" s="2" t="s">
        <v>40</v>
      </c>
      <c r="G961" s="38" t="s">
        <v>1552</v>
      </c>
      <c r="H961" s="29">
        <v>141.97892858890901</v>
      </c>
      <c r="I961" s="29">
        <v>44.434423072494802</v>
      </c>
      <c r="J961" s="29">
        <f t="shared" si="84"/>
        <v>44.788286498257492</v>
      </c>
      <c r="K961" s="8">
        <v>1.75144670638897</v>
      </c>
      <c r="L961" s="32">
        <v>0</v>
      </c>
      <c r="M961" s="28">
        <v>1.0018982729649399</v>
      </c>
      <c r="N961" s="28">
        <v>1</v>
      </c>
      <c r="O961" s="8">
        <v>327.112823725856</v>
      </c>
      <c r="P961" s="9">
        <f t="shared" si="85"/>
        <v>327.11</v>
      </c>
      <c r="Q961" s="6">
        <f t="shared" si="86"/>
        <v>328.45398630313201</v>
      </c>
      <c r="R961" s="6">
        <f t="shared" si="87"/>
        <v>333.54502309083057</v>
      </c>
      <c r="S961" s="13">
        <f>R961*Index!$D$19</f>
        <v>409.83295267106058</v>
      </c>
      <c r="U961" s="8">
        <v>19.471566840597202</v>
      </c>
      <c r="V961" s="6">
        <f t="shared" si="88"/>
        <v>19.773376126626459</v>
      </c>
      <c r="W961" s="6">
        <f>V961*Index!$H$23</f>
        <v>21.293763375362843</v>
      </c>
      <c r="Y961" s="8">
        <v>431.13</v>
      </c>
      <c r="Z961" s="9">
        <f t="shared" si="89"/>
        <v>431.13</v>
      </c>
      <c r="AA961" s="27"/>
      <c r="AB961" s="42"/>
    </row>
    <row r="962" spans="1:28" x14ac:dyDescent="0.25">
      <c r="A962" s="2" t="s">
        <v>1196</v>
      </c>
      <c r="B962" s="2" t="s">
        <v>0</v>
      </c>
      <c r="C962" s="2">
        <v>120</v>
      </c>
      <c r="D962" s="2" t="s">
        <v>61</v>
      </c>
      <c r="E962" s="2" t="s">
        <v>58</v>
      </c>
      <c r="F962" s="2" t="s">
        <v>40</v>
      </c>
      <c r="G962" s="38" t="s">
        <v>1552</v>
      </c>
      <c r="H962" s="29">
        <v>141.97892858890901</v>
      </c>
      <c r="I962" s="29">
        <v>67.870546550959403</v>
      </c>
      <c r="J962" s="29">
        <f t="shared" si="84"/>
        <v>71.949596426195797</v>
      </c>
      <c r="K962" s="8">
        <v>2.0578318235603001</v>
      </c>
      <c r="L962" s="32">
        <v>0</v>
      </c>
      <c r="M962" s="28">
        <v>1.01943797987828</v>
      </c>
      <c r="N962" s="28">
        <v>1</v>
      </c>
      <c r="O962" s="8">
        <v>440.22892674339801</v>
      </c>
      <c r="P962" s="9">
        <f t="shared" si="85"/>
        <v>440.23</v>
      </c>
      <c r="Q962" s="6">
        <f t="shared" si="86"/>
        <v>442.03386534304593</v>
      </c>
      <c r="R962" s="6">
        <f t="shared" si="87"/>
        <v>448.88539025586317</v>
      </c>
      <c r="S962" s="13">
        <f>R962*Index!$D$19</f>
        <v>551.55379982798843</v>
      </c>
      <c r="U962" s="8">
        <v>20.412068163869598</v>
      </c>
      <c r="V962" s="6">
        <f t="shared" si="88"/>
        <v>20.728455220409579</v>
      </c>
      <c r="W962" s="6">
        <f>V962*Index!$H$23</f>
        <v>22.32227909759138</v>
      </c>
      <c r="Y962" s="8">
        <v>573.88</v>
      </c>
      <c r="Z962" s="9">
        <f t="shared" si="89"/>
        <v>573.88</v>
      </c>
      <c r="AA962" s="27"/>
      <c r="AB962" s="42"/>
    </row>
    <row r="963" spans="1:28" x14ac:dyDescent="0.25">
      <c r="A963" s="2" t="s">
        <v>1197</v>
      </c>
      <c r="B963" s="2" t="s">
        <v>0</v>
      </c>
      <c r="C963" s="2">
        <v>120</v>
      </c>
      <c r="D963" s="2" t="s">
        <v>62</v>
      </c>
      <c r="E963" s="2" t="s">
        <v>58</v>
      </c>
      <c r="F963" s="2" t="s">
        <v>40</v>
      </c>
      <c r="G963" s="38" t="s">
        <v>1552</v>
      </c>
      <c r="H963" s="29">
        <v>141.97892858890901</v>
      </c>
      <c r="I963" s="29">
        <v>90.592125879167398</v>
      </c>
      <c r="J963" s="29">
        <f t="shared" ref="J963:J1026" si="90">(H963+I963)*M963*N963-H963</f>
        <v>97.609248054471408</v>
      </c>
      <c r="K963" s="8">
        <v>2.0629829288416199</v>
      </c>
      <c r="L963" s="32">
        <v>0</v>
      </c>
      <c r="M963" s="28">
        <v>1.0301719497783299</v>
      </c>
      <c r="N963" s="28">
        <v>1</v>
      </c>
      <c r="O963" s="8">
        <v>494.266318367586</v>
      </c>
      <c r="P963" s="9">
        <f t="shared" ref="P963:P1026" si="91">ROUND(K963*SUM(H963:I963)*M963*$N963,2)</f>
        <v>494.27</v>
      </c>
      <c r="Q963" s="6">
        <f t="shared" ref="Q963:Q1026" si="92">O963*(1.0041)</f>
        <v>496.29281027289312</v>
      </c>
      <c r="R963" s="6">
        <f t="shared" ref="R963:R1026" si="93">Q963*(1.0155)</f>
        <v>503.98534883212301</v>
      </c>
      <c r="S963" s="13">
        <f>R963*Index!$D$19</f>
        <v>619.2561402979652</v>
      </c>
      <c r="U963" s="8">
        <v>21.471842410278299</v>
      </c>
      <c r="V963" s="6">
        <f t="shared" ref="V963:V1026" si="94">U963*(1.0155)</f>
        <v>21.804655967637615</v>
      </c>
      <c r="W963" s="6">
        <f>V963*Index!$H$23</f>
        <v>23.481229592899247</v>
      </c>
      <c r="Y963" s="8">
        <v>642.74</v>
      </c>
      <c r="Z963" s="9">
        <f t="shared" ref="Z963:Z1026" si="95">ROUND(S963+W963,2)</f>
        <v>642.74</v>
      </c>
      <c r="AA963" s="27"/>
      <c r="AB963" s="42"/>
    </row>
    <row r="964" spans="1:28" x14ac:dyDescent="0.25">
      <c r="A964" s="2" t="s">
        <v>1198</v>
      </c>
      <c r="B964" s="2" t="s">
        <v>0</v>
      </c>
      <c r="C964" s="2">
        <v>120</v>
      </c>
      <c r="D964" s="2" t="s">
        <v>63</v>
      </c>
      <c r="E964" s="2" t="s">
        <v>58</v>
      </c>
      <c r="F964" s="2" t="s">
        <v>40</v>
      </c>
      <c r="G964" s="38" t="s">
        <v>1552</v>
      </c>
      <c r="H964" s="29">
        <v>141.97892858890901</v>
      </c>
      <c r="I964" s="29">
        <v>117.544081518165</v>
      </c>
      <c r="J964" s="29">
        <f t="shared" si="90"/>
        <v>130.59817170602662</v>
      </c>
      <c r="K964" s="8">
        <v>1.99640340970764</v>
      </c>
      <c r="L964" s="32">
        <v>0</v>
      </c>
      <c r="M964" s="28">
        <v>1.05030031896777</v>
      </c>
      <c r="N964" s="28">
        <v>1</v>
      </c>
      <c r="O964" s="8">
        <v>544.17385243702995</v>
      </c>
      <c r="P964" s="9">
        <f t="shared" si="91"/>
        <v>544.16999999999996</v>
      </c>
      <c r="Q964" s="6">
        <f t="shared" si="92"/>
        <v>546.40496523202182</v>
      </c>
      <c r="R964" s="6">
        <f t="shared" si="93"/>
        <v>554.87424219311822</v>
      </c>
      <c r="S964" s="13">
        <f>R964*Index!$D$19</f>
        <v>681.78426687900537</v>
      </c>
      <c r="U964" s="8">
        <v>20.6258895647495</v>
      </c>
      <c r="V964" s="6">
        <f t="shared" si="94"/>
        <v>20.945590853003118</v>
      </c>
      <c r="W964" s="6">
        <f>V964*Index!$H$23</f>
        <v>22.556110424684807</v>
      </c>
      <c r="Y964" s="8">
        <v>704.34</v>
      </c>
      <c r="Z964" s="9">
        <f t="shared" si="95"/>
        <v>704.34</v>
      </c>
      <c r="AA964" s="27"/>
      <c r="AB964" s="42"/>
    </row>
    <row r="965" spans="1:28" x14ac:dyDescent="0.25">
      <c r="A965" s="2" t="s">
        <v>1199</v>
      </c>
      <c r="B965" s="2" t="s">
        <v>0</v>
      </c>
      <c r="C965" s="2">
        <v>120</v>
      </c>
      <c r="D965" s="2" t="s">
        <v>1558</v>
      </c>
      <c r="E965" s="2" t="s">
        <v>58</v>
      </c>
      <c r="F965" s="2" t="s">
        <v>40</v>
      </c>
      <c r="G965" s="38" t="s">
        <v>1552</v>
      </c>
      <c r="H965" s="29">
        <v>141.97892858890901</v>
      </c>
      <c r="I965" s="29">
        <v>144.74535628102299</v>
      </c>
      <c r="J965" s="29">
        <f t="shared" si="90"/>
        <v>150.52152440852012</v>
      </c>
      <c r="K965" s="8">
        <v>2.00321240878153</v>
      </c>
      <c r="L965" s="32">
        <v>0</v>
      </c>
      <c r="M965" s="28">
        <v>1.0201453746065401</v>
      </c>
      <c r="N965" s="28">
        <v>1</v>
      </c>
      <c r="O965" s="8">
        <v>585.94053701866801</v>
      </c>
      <c r="P965" s="9">
        <f t="shared" si="91"/>
        <v>585.94000000000005</v>
      </c>
      <c r="Q965" s="6">
        <f t="shared" si="92"/>
        <v>588.34289322044458</v>
      </c>
      <c r="R965" s="6">
        <f t="shared" si="93"/>
        <v>597.46220806536155</v>
      </c>
      <c r="S965" s="13">
        <f>R965*Index!$D$19</f>
        <v>734.11288998342741</v>
      </c>
      <c r="U965" s="8">
        <v>23.606050027415499</v>
      </c>
      <c r="V965" s="6">
        <f t="shared" si="94"/>
        <v>23.971943802840443</v>
      </c>
      <c r="W965" s="6">
        <f>V965*Index!$H$23</f>
        <v>25.815161544305717</v>
      </c>
      <c r="Y965" s="8">
        <v>759.93</v>
      </c>
      <c r="Z965" s="9">
        <f t="shared" si="95"/>
        <v>759.93</v>
      </c>
      <c r="AA965" s="27"/>
      <c r="AB965" s="42"/>
    </row>
    <row r="966" spans="1:28" x14ac:dyDescent="0.25">
      <c r="A966" s="2" t="s">
        <v>1200</v>
      </c>
      <c r="B966" s="2" t="s">
        <v>0</v>
      </c>
      <c r="C966" s="2">
        <v>120</v>
      </c>
      <c r="D966" s="2" t="s">
        <v>1559</v>
      </c>
      <c r="E966" s="2" t="s">
        <v>58</v>
      </c>
      <c r="F966" s="2" t="s">
        <v>218</v>
      </c>
      <c r="G966" s="38" t="s">
        <v>1552</v>
      </c>
      <c r="H966" s="29">
        <v>141.97892858890901</v>
      </c>
      <c r="I966" s="29">
        <v>177.227215471298</v>
      </c>
      <c r="J966" s="29">
        <f t="shared" si="90"/>
        <v>178.02228537348697</v>
      </c>
      <c r="K966" s="8">
        <v>2.1055805790753501</v>
      </c>
      <c r="L966" s="32">
        <v>0</v>
      </c>
      <c r="M966" s="28">
        <v>1.0024907725524199</v>
      </c>
      <c r="N966" s="28">
        <v>1</v>
      </c>
      <c r="O966" s="8">
        <v>673.78834139975595</v>
      </c>
      <c r="P966" s="9">
        <f t="shared" si="91"/>
        <v>673.79</v>
      </c>
      <c r="Q966" s="6">
        <f t="shared" si="92"/>
        <v>676.55087359949493</v>
      </c>
      <c r="R966" s="6">
        <f t="shared" si="93"/>
        <v>687.03741214028719</v>
      </c>
      <c r="S966" s="13">
        <f>R966*Index!$D$19</f>
        <v>844.17560365234806</v>
      </c>
      <c r="U966" s="8">
        <v>42.0373819530557</v>
      </c>
      <c r="V966" s="6">
        <f t="shared" si="94"/>
        <v>42.68896137332807</v>
      </c>
      <c r="W966" s="6">
        <f>V966*Index!$H$23</f>
        <v>45.971342293924117</v>
      </c>
      <c r="Y966" s="8">
        <v>890.15</v>
      </c>
      <c r="Z966" s="9">
        <f t="shared" si="95"/>
        <v>890.15</v>
      </c>
      <c r="AA966" s="27"/>
      <c r="AB966" s="42"/>
    </row>
    <row r="967" spans="1:28" x14ac:dyDescent="0.25">
      <c r="A967" s="2" t="s">
        <v>1201</v>
      </c>
      <c r="B967" s="2" t="s">
        <v>0</v>
      </c>
      <c r="C967" s="2">
        <v>120</v>
      </c>
      <c r="D967" s="2" t="s">
        <v>1550</v>
      </c>
      <c r="E967" s="2" t="s">
        <v>58</v>
      </c>
      <c r="F967" s="2" t="s">
        <v>218</v>
      </c>
      <c r="G967" s="38" t="s">
        <v>1552</v>
      </c>
      <c r="H967" s="29">
        <v>141.97892858890901</v>
      </c>
      <c r="I967" s="29">
        <v>146.04423364260799</v>
      </c>
      <c r="J967" s="29">
        <f t="shared" si="90"/>
        <v>136.83714672736335</v>
      </c>
      <c r="K967" s="8">
        <v>2.2509742251575999</v>
      </c>
      <c r="L967" s="32">
        <v>0</v>
      </c>
      <c r="M967" s="28">
        <v>0.96803351909648205</v>
      </c>
      <c r="N967" s="28">
        <v>1</v>
      </c>
      <c r="O967" s="8">
        <v>627.60779909652695</v>
      </c>
      <c r="P967" s="9">
        <f t="shared" si="91"/>
        <v>627.61</v>
      </c>
      <c r="Q967" s="6">
        <f t="shared" si="92"/>
        <v>630.18099107282274</v>
      </c>
      <c r="R967" s="6">
        <f t="shared" si="93"/>
        <v>639.94879643445154</v>
      </c>
      <c r="S967" s="13">
        <f>R967*Index!$D$19</f>
        <v>786.31694867052818</v>
      </c>
      <c r="U967" s="8">
        <v>25.7387914908693</v>
      </c>
      <c r="V967" s="6">
        <f t="shared" si="94"/>
        <v>26.137742758977776</v>
      </c>
      <c r="W967" s="6">
        <f>V967*Index!$H$23</f>
        <v>28.147490135804798</v>
      </c>
      <c r="Y967" s="8">
        <v>814.46</v>
      </c>
      <c r="Z967" s="9">
        <f t="shared" si="95"/>
        <v>814.46</v>
      </c>
      <c r="AA967" s="27"/>
      <c r="AB967" s="42"/>
    </row>
    <row r="968" spans="1:28" x14ac:dyDescent="0.25">
      <c r="A968" s="2" t="s">
        <v>1202</v>
      </c>
      <c r="B968" s="2" t="s">
        <v>0</v>
      </c>
      <c r="C968" s="2">
        <v>120</v>
      </c>
      <c r="D968" s="2" t="s">
        <v>225</v>
      </c>
      <c r="E968" s="2" t="s">
        <v>58</v>
      </c>
      <c r="F968" s="2" t="s">
        <v>40</v>
      </c>
      <c r="G968" s="38" t="s">
        <v>1552</v>
      </c>
      <c r="H968" s="29">
        <v>141.97892858890901</v>
      </c>
      <c r="I968" s="29">
        <v>106.04437837056901</v>
      </c>
      <c r="J968" s="29">
        <f t="shared" si="90"/>
        <v>115.46439448974263</v>
      </c>
      <c r="K968" s="8">
        <v>2.3555020474448698</v>
      </c>
      <c r="L968" s="32">
        <v>1</v>
      </c>
      <c r="M968" s="28">
        <v>1.0379803665818901</v>
      </c>
      <c r="N968" s="28">
        <v>1</v>
      </c>
      <c r="O968" s="8">
        <v>606.40827461277399</v>
      </c>
      <c r="P968" s="9">
        <f t="shared" si="91"/>
        <v>606.41</v>
      </c>
      <c r="Q968" s="6">
        <f t="shared" si="92"/>
        <v>608.89454853868631</v>
      </c>
      <c r="R968" s="6">
        <f t="shared" si="93"/>
        <v>618.33241404103603</v>
      </c>
      <c r="S968" s="13">
        <f>R968*Index!$D$19</f>
        <v>759.75649892894205</v>
      </c>
      <c r="U968" s="8">
        <v>24.5384266500606</v>
      </c>
      <c r="V968" s="6">
        <f t="shared" si="94"/>
        <v>24.918772263136542</v>
      </c>
      <c r="W968" s="6">
        <f>V968*Index!$H$23</f>
        <v>26.834792236681771</v>
      </c>
      <c r="Y968" s="8">
        <v>786.59</v>
      </c>
      <c r="Z968" s="9">
        <f t="shared" si="95"/>
        <v>786.59</v>
      </c>
      <c r="AA968" s="27"/>
      <c r="AB968" s="42"/>
    </row>
    <row r="969" spans="1:28" x14ac:dyDescent="0.25">
      <c r="A969" s="2" t="s">
        <v>1203</v>
      </c>
      <c r="B969" s="2" t="s">
        <v>0</v>
      </c>
      <c r="C969" s="2">
        <v>120</v>
      </c>
      <c r="D969" s="2" t="s">
        <v>60</v>
      </c>
      <c r="E969" s="2" t="s">
        <v>59</v>
      </c>
      <c r="F969" s="2" t="s">
        <v>40</v>
      </c>
      <c r="G969" s="38" t="s">
        <v>1552</v>
      </c>
      <c r="H969" s="29">
        <v>141.97892858890901</v>
      </c>
      <c r="I969" s="29">
        <v>41.158345531994001</v>
      </c>
      <c r="J969" s="29">
        <f t="shared" si="90"/>
        <v>41.505990068330505</v>
      </c>
      <c r="K969" s="8">
        <v>1.26336143529088</v>
      </c>
      <c r="L969" s="32">
        <v>1</v>
      </c>
      <c r="M969" s="28">
        <v>1.0018982729649399</v>
      </c>
      <c r="N969" s="28">
        <v>1</v>
      </c>
      <c r="O969" s="8">
        <v>231.80777018904001</v>
      </c>
      <c r="P969" s="9">
        <f t="shared" si="91"/>
        <v>231.81</v>
      </c>
      <c r="Q969" s="6">
        <f t="shared" si="92"/>
        <v>232.75818204681508</v>
      </c>
      <c r="R969" s="6">
        <f t="shared" si="93"/>
        <v>236.36593386854074</v>
      </c>
      <c r="S969" s="13">
        <f>R969*Index!$D$19</f>
        <v>290.42720437119829</v>
      </c>
      <c r="U969" s="8">
        <v>19.134083224397202</v>
      </c>
      <c r="V969" s="6">
        <f t="shared" si="94"/>
        <v>19.430661514375359</v>
      </c>
      <c r="W969" s="6">
        <f>V969*Index!$H$23</f>
        <v>20.924697222379123</v>
      </c>
      <c r="Y969" s="8">
        <v>311.35000000000002</v>
      </c>
      <c r="Z969" s="9">
        <f t="shared" si="95"/>
        <v>311.35000000000002</v>
      </c>
      <c r="AA969" s="27"/>
      <c r="AB969" s="42"/>
    </row>
    <row r="970" spans="1:28" x14ac:dyDescent="0.25">
      <c r="A970" s="2" t="s">
        <v>1204</v>
      </c>
      <c r="B970" s="2" t="s">
        <v>0</v>
      </c>
      <c r="C970" s="2">
        <v>120</v>
      </c>
      <c r="D970" s="2" t="s">
        <v>61</v>
      </c>
      <c r="E970" s="2" t="s">
        <v>59</v>
      </c>
      <c r="F970" s="2" t="s">
        <v>40</v>
      </c>
      <c r="G970" s="38" t="s">
        <v>1552</v>
      </c>
      <c r="H970" s="29">
        <v>141.97892858890901</v>
      </c>
      <c r="I970" s="29">
        <v>62.900265589703501</v>
      </c>
      <c r="J970" s="29">
        <f t="shared" si="90"/>
        <v>66.882703243625599</v>
      </c>
      <c r="K970" s="8">
        <v>1.5217772529945199</v>
      </c>
      <c r="L970" s="32">
        <v>0</v>
      </c>
      <c r="M970" s="28">
        <v>1.01943797987828</v>
      </c>
      <c r="N970" s="28">
        <v>1</v>
      </c>
      <c r="O970" s="8">
        <v>317.84088034606702</v>
      </c>
      <c r="P970" s="9">
        <f t="shared" si="91"/>
        <v>317.83999999999997</v>
      </c>
      <c r="Q970" s="6">
        <f t="shared" si="92"/>
        <v>319.14402795548591</v>
      </c>
      <c r="R970" s="6">
        <f t="shared" si="93"/>
        <v>324.09076038879596</v>
      </c>
      <c r="S970" s="13">
        <f>R970*Index!$D$19</f>
        <v>398.21632483893859</v>
      </c>
      <c r="U970" s="8">
        <v>21.483625076956699</v>
      </c>
      <c r="V970" s="6">
        <f t="shared" si="94"/>
        <v>21.81662126564953</v>
      </c>
      <c r="W970" s="6">
        <f>V970*Index!$H$23</f>
        <v>23.494114910153613</v>
      </c>
      <c r="Y970" s="8">
        <v>421.71</v>
      </c>
      <c r="Z970" s="9">
        <f t="shared" si="95"/>
        <v>421.71</v>
      </c>
      <c r="AA970" s="27"/>
      <c r="AB970" s="42"/>
    </row>
    <row r="971" spans="1:28" x14ac:dyDescent="0.25">
      <c r="A971" s="2" t="s">
        <v>1205</v>
      </c>
      <c r="B971" s="2" t="s">
        <v>0</v>
      </c>
      <c r="C971" s="2">
        <v>120</v>
      </c>
      <c r="D971" s="2" t="s">
        <v>62</v>
      </c>
      <c r="E971" s="2" t="s">
        <v>59</v>
      </c>
      <c r="F971" s="2" t="s">
        <v>40</v>
      </c>
      <c r="G971" s="38" t="s">
        <v>1552</v>
      </c>
      <c r="H971" s="29">
        <v>141.97892858890901</v>
      </c>
      <c r="I971" s="29">
        <v>84.009240537115403</v>
      </c>
      <c r="J971" s="29">
        <f t="shared" si="90"/>
        <v>90.827744226482537</v>
      </c>
      <c r="K971" s="8">
        <v>1.6008509563523601</v>
      </c>
      <c r="L971" s="32">
        <v>0</v>
      </c>
      <c r="M971" s="28">
        <v>1.0301719497783299</v>
      </c>
      <c r="N971" s="28">
        <v>1</v>
      </c>
      <c r="O971" s="8">
        <v>372.68878482173102</v>
      </c>
      <c r="P971" s="9">
        <f t="shared" si="91"/>
        <v>372.69</v>
      </c>
      <c r="Q971" s="6">
        <f t="shared" si="92"/>
        <v>374.21680883950012</v>
      </c>
      <c r="R971" s="6">
        <f t="shared" si="93"/>
        <v>380.01716937651241</v>
      </c>
      <c r="S971" s="13">
        <f>R971*Index!$D$19</f>
        <v>466.93414024907435</v>
      </c>
      <c r="U971" s="8">
        <v>21.2943148270768</v>
      </c>
      <c r="V971" s="6">
        <f t="shared" si="94"/>
        <v>21.624376706896491</v>
      </c>
      <c r="W971" s="6">
        <f>V971*Index!$H$23</f>
        <v>23.287088547125201</v>
      </c>
      <c r="Y971" s="8">
        <v>490.22</v>
      </c>
      <c r="Z971" s="9">
        <f t="shared" si="95"/>
        <v>490.22</v>
      </c>
      <c r="AA971" s="27"/>
      <c r="AB971" s="42"/>
    </row>
    <row r="972" spans="1:28" x14ac:dyDescent="0.25">
      <c r="A972" s="2" t="s">
        <v>1206</v>
      </c>
      <c r="B972" s="2" t="s">
        <v>0</v>
      </c>
      <c r="C972" s="2">
        <v>120</v>
      </c>
      <c r="D972" s="2" t="s">
        <v>63</v>
      </c>
      <c r="E972" s="2" t="s">
        <v>59</v>
      </c>
      <c r="F972" s="2" t="s">
        <v>40</v>
      </c>
      <c r="G972" s="38" t="s">
        <v>1552</v>
      </c>
      <c r="H972" s="29">
        <v>141.97892858890901</v>
      </c>
      <c r="I972" s="29">
        <v>109.054237178162</v>
      </c>
      <c r="J972" s="29">
        <f t="shared" si="90"/>
        <v>121.68128548773473</v>
      </c>
      <c r="K972" s="8">
        <v>1.6133897658630501</v>
      </c>
      <c r="L972" s="32">
        <v>0</v>
      </c>
      <c r="M972" s="28">
        <v>1.05030031896777</v>
      </c>
      <c r="N972" s="28">
        <v>1</v>
      </c>
      <c r="O972" s="8">
        <v>425.38669105651502</v>
      </c>
      <c r="P972" s="9">
        <f t="shared" si="91"/>
        <v>425.39</v>
      </c>
      <c r="Q972" s="6">
        <f t="shared" si="92"/>
        <v>427.13077648984671</v>
      </c>
      <c r="R972" s="6">
        <f t="shared" si="93"/>
        <v>433.75130352543937</v>
      </c>
      <c r="S972" s="13">
        <f>R972*Index!$D$19</f>
        <v>532.9582669274107</v>
      </c>
      <c r="U972" s="8">
        <v>20.347002763745898</v>
      </c>
      <c r="V972" s="6">
        <f t="shared" si="94"/>
        <v>20.66238130658396</v>
      </c>
      <c r="W972" s="6">
        <f>V972*Index!$H$23</f>
        <v>22.251124719235516</v>
      </c>
      <c r="Y972" s="8">
        <v>555.21</v>
      </c>
      <c r="Z972" s="9">
        <f t="shared" si="95"/>
        <v>555.21</v>
      </c>
      <c r="AA972" s="27"/>
      <c r="AB972" s="42"/>
    </row>
    <row r="973" spans="1:28" x14ac:dyDescent="0.25">
      <c r="A973" s="2" t="s">
        <v>1207</v>
      </c>
      <c r="B973" s="2" t="s">
        <v>0</v>
      </c>
      <c r="C973" s="2">
        <v>120</v>
      </c>
      <c r="D973" s="2" t="s">
        <v>1558</v>
      </c>
      <c r="E973" s="2" t="s">
        <v>59</v>
      </c>
      <c r="F973" s="2" t="s">
        <v>40</v>
      </c>
      <c r="G973" s="38" t="s">
        <v>1552</v>
      </c>
      <c r="H973" s="29">
        <v>141.97892858890901</v>
      </c>
      <c r="I973" s="29">
        <v>134.36792065838901</v>
      </c>
      <c r="J973" s="29">
        <f t="shared" si="90"/>
        <v>139.93503145781284</v>
      </c>
      <c r="K973" s="8">
        <v>1.61585884481968</v>
      </c>
      <c r="L973" s="32">
        <v>0</v>
      </c>
      <c r="M973" s="28">
        <v>1.0201453746065401</v>
      </c>
      <c r="N973" s="28">
        <v>1</v>
      </c>
      <c r="O973" s="8">
        <v>455.53316581963799</v>
      </c>
      <c r="P973" s="9">
        <f t="shared" si="91"/>
        <v>455.53</v>
      </c>
      <c r="Q973" s="6">
        <f t="shared" si="92"/>
        <v>457.40085179949853</v>
      </c>
      <c r="R973" s="6">
        <f t="shared" si="93"/>
        <v>464.49056500239078</v>
      </c>
      <c r="S973" s="13">
        <f>R973*Index!$D$19</f>
        <v>570.72816730633531</v>
      </c>
      <c r="U973" s="8">
        <v>21.014668111733201</v>
      </c>
      <c r="V973" s="6">
        <f t="shared" si="94"/>
        <v>21.340395467465068</v>
      </c>
      <c r="W973" s="6">
        <f>V973*Index!$H$23</f>
        <v>22.981271812705621</v>
      </c>
      <c r="Y973" s="8">
        <v>593.71</v>
      </c>
      <c r="Z973" s="9">
        <f t="shared" si="95"/>
        <v>593.71</v>
      </c>
      <c r="AA973" s="27"/>
      <c r="AB973" s="42"/>
    </row>
    <row r="974" spans="1:28" x14ac:dyDescent="0.25">
      <c r="A974" s="2" t="s">
        <v>1208</v>
      </c>
      <c r="B974" s="2" t="s">
        <v>0</v>
      </c>
      <c r="C974" s="2">
        <v>120</v>
      </c>
      <c r="D974" s="2" t="s">
        <v>1559</v>
      </c>
      <c r="E974" s="2" t="s">
        <v>59</v>
      </c>
      <c r="F974" s="2" t="s">
        <v>218</v>
      </c>
      <c r="G974" s="38" t="s">
        <v>1552</v>
      </c>
      <c r="H974" s="29">
        <v>141.97892858890901</v>
      </c>
      <c r="I974" s="29">
        <v>164.246421385985</v>
      </c>
      <c r="J974" s="29">
        <f t="shared" si="90"/>
        <v>165.00915908255763</v>
      </c>
      <c r="K974" s="8">
        <v>1.5532060502087901</v>
      </c>
      <c r="L974" s="32">
        <v>0</v>
      </c>
      <c r="M974" s="28">
        <v>1.0024907725524199</v>
      </c>
      <c r="N974" s="28">
        <v>1</v>
      </c>
      <c r="O974" s="8">
        <v>476.81575511334597</v>
      </c>
      <c r="P974" s="9">
        <f t="shared" si="91"/>
        <v>476.82</v>
      </c>
      <c r="Q974" s="6">
        <f t="shared" si="92"/>
        <v>478.77069970931069</v>
      </c>
      <c r="R974" s="6">
        <f t="shared" si="93"/>
        <v>486.19164555480506</v>
      </c>
      <c r="S974" s="13">
        <f>R974*Index!$D$19</f>
        <v>597.39268724590136</v>
      </c>
      <c r="U974" s="8">
        <v>26.751766057167298</v>
      </c>
      <c r="V974" s="6">
        <f t="shared" si="94"/>
        <v>27.166418431053394</v>
      </c>
      <c r="W974" s="6">
        <f>V974*Index!$H$23</f>
        <v>29.255261323228606</v>
      </c>
      <c r="Y974" s="8">
        <v>626.65</v>
      </c>
      <c r="Z974" s="9">
        <f t="shared" si="95"/>
        <v>626.65</v>
      </c>
      <c r="AA974" s="27"/>
      <c r="AB974" s="42"/>
    </row>
    <row r="975" spans="1:28" x14ac:dyDescent="0.25">
      <c r="A975" s="2" t="s">
        <v>1209</v>
      </c>
      <c r="B975" s="2" t="s">
        <v>0</v>
      </c>
      <c r="C975" s="2">
        <v>120</v>
      </c>
      <c r="D975" s="2" t="s">
        <v>1550</v>
      </c>
      <c r="E975" s="2" t="s">
        <v>59</v>
      </c>
      <c r="F975" s="2" t="s">
        <v>218</v>
      </c>
      <c r="G975" s="38" t="s">
        <v>1552</v>
      </c>
      <c r="H975" s="29">
        <v>141.97892858890901</v>
      </c>
      <c r="I975" s="29">
        <v>135.37593378838599</v>
      </c>
      <c r="J975" s="29">
        <f t="shared" si="90"/>
        <v>126.50987487670437</v>
      </c>
      <c r="K975" s="8">
        <v>1.6121571827980801</v>
      </c>
      <c r="L975" s="32">
        <v>0</v>
      </c>
      <c r="M975" s="28">
        <v>0.96803351909648205</v>
      </c>
      <c r="N975" s="28">
        <v>1</v>
      </c>
      <c r="O975" s="8">
        <v>432.84615300795099</v>
      </c>
      <c r="P975" s="9">
        <f t="shared" si="91"/>
        <v>432.85</v>
      </c>
      <c r="Q975" s="6">
        <f t="shared" si="92"/>
        <v>434.62082223528358</v>
      </c>
      <c r="R975" s="6">
        <f t="shared" si="93"/>
        <v>441.35744497993051</v>
      </c>
      <c r="S975" s="13">
        <f>R975*Index!$D$19</f>
        <v>542.30407392474353</v>
      </c>
      <c r="U975" s="8">
        <v>24.185837928714701</v>
      </c>
      <c r="V975" s="6">
        <f t="shared" si="94"/>
        <v>24.560718416609781</v>
      </c>
      <c r="W975" s="6">
        <f>V975*Index!$H$23</f>
        <v>26.449207406111913</v>
      </c>
      <c r="Y975" s="8">
        <v>568.75</v>
      </c>
      <c r="Z975" s="9">
        <f t="shared" si="95"/>
        <v>568.75</v>
      </c>
      <c r="AA975" s="27"/>
      <c r="AB975" s="42"/>
    </row>
    <row r="976" spans="1:28" x14ac:dyDescent="0.25">
      <c r="A976" s="2" t="s">
        <v>1210</v>
      </c>
      <c r="B976" s="2" t="s">
        <v>0</v>
      </c>
      <c r="C976" s="2">
        <v>120</v>
      </c>
      <c r="D976" s="2" t="s">
        <v>225</v>
      </c>
      <c r="E976" s="2" t="s">
        <v>59</v>
      </c>
      <c r="F976" s="2" t="s">
        <v>40</v>
      </c>
      <c r="G976" s="38" t="s">
        <v>1552</v>
      </c>
      <c r="H976" s="29">
        <v>141.97892858890901</v>
      </c>
      <c r="I976" s="29">
        <v>98.170795700844096</v>
      </c>
      <c r="J976" s="29">
        <f t="shared" si="90"/>
        <v>107.29177026390877</v>
      </c>
      <c r="K976" s="8">
        <v>1.89683875594775</v>
      </c>
      <c r="L976" s="32">
        <v>1</v>
      </c>
      <c r="M976" s="28">
        <v>1.0379803665818901</v>
      </c>
      <c r="N976" s="28">
        <v>1</v>
      </c>
      <c r="O976" s="8">
        <v>472.82632230620402</v>
      </c>
      <c r="P976" s="9">
        <f t="shared" si="91"/>
        <v>472.83</v>
      </c>
      <c r="Q976" s="6">
        <f t="shared" si="92"/>
        <v>474.76491022765947</v>
      </c>
      <c r="R976" s="6">
        <f t="shared" si="93"/>
        <v>482.12376633618823</v>
      </c>
      <c r="S976" s="13">
        <f>R976*Index!$D$19</f>
        <v>592.39440864523101</v>
      </c>
      <c r="U976" s="8">
        <v>22.375490339643601</v>
      </c>
      <c r="V976" s="6">
        <f t="shared" si="94"/>
        <v>22.722310439908078</v>
      </c>
      <c r="W976" s="6">
        <f>V976*Index!$H$23</f>
        <v>24.469443091076634</v>
      </c>
      <c r="Y976" s="8">
        <v>616.86</v>
      </c>
      <c r="Z976" s="9">
        <f t="shared" si="95"/>
        <v>616.86</v>
      </c>
      <c r="AA976" s="27"/>
      <c r="AB976" s="42"/>
    </row>
    <row r="977" spans="1:28" x14ac:dyDescent="0.25">
      <c r="A977" s="2" t="s">
        <v>1211</v>
      </c>
      <c r="B977" s="2" t="s">
        <v>51</v>
      </c>
      <c r="C977" s="2">
        <v>120</v>
      </c>
      <c r="D977" s="2" t="s">
        <v>60</v>
      </c>
      <c r="E977" s="2" t="s">
        <v>52</v>
      </c>
      <c r="F977" s="2" t="s">
        <v>40</v>
      </c>
      <c r="G977" s="38" t="s">
        <v>1552</v>
      </c>
      <c r="H977" s="29">
        <v>141.97892858890901</v>
      </c>
      <c r="I977" s="29">
        <v>30.050390008427499</v>
      </c>
      <c r="J977" s="29">
        <f t="shared" si="90"/>
        <v>30.31908009974552</v>
      </c>
      <c r="K977" s="8">
        <v>1.2587502235454899</v>
      </c>
      <c r="L977" s="32">
        <v>1</v>
      </c>
      <c r="M977" s="28">
        <v>1.0018982729649399</v>
      </c>
      <c r="N977" s="28">
        <v>0.99966424983997204</v>
      </c>
      <c r="O977" s="8">
        <v>216.88015695328551</v>
      </c>
      <c r="P977" s="9">
        <f t="shared" si="91"/>
        <v>216.88</v>
      </c>
      <c r="Q977" s="6">
        <f t="shared" si="92"/>
        <v>217.76936559679399</v>
      </c>
      <c r="R977" s="6">
        <f t="shared" si="93"/>
        <v>221.14479076354431</v>
      </c>
      <c r="S977" s="13">
        <f>R977*Index!$D$19</f>
        <v>271.72470368945164</v>
      </c>
      <c r="U977" s="8">
        <v>18.495259275812</v>
      </c>
      <c r="V977" s="6">
        <f t="shared" si="94"/>
        <v>18.781935794587088</v>
      </c>
      <c r="W977" s="6">
        <f>V977*Index!$H$23</f>
        <v>20.226090576542759</v>
      </c>
      <c r="Y977" s="8">
        <v>291.95</v>
      </c>
      <c r="Z977" s="9">
        <f t="shared" si="95"/>
        <v>291.95</v>
      </c>
      <c r="AA977" s="27"/>
      <c r="AB977" s="43"/>
    </row>
    <row r="978" spans="1:28" x14ac:dyDescent="0.25">
      <c r="A978" s="2" t="s">
        <v>1212</v>
      </c>
      <c r="B978" s="2" t="s">
        <v>51</v>
      </c>
      <c r="C978" s="2">
        <v>120</v>
      </c>
      <c r="D978" s="2" t="s">
        <v>61</v>
      </c>
      <c r="E978" s="2" t="s">
        <v>52</v>
      </c>
      <c r="F978" s="2" t="s">
        <v>40</v>
      </c>
      <c r="G978" s="38" t="s">
        <v>1552</v>
      </c>
      <c r="H978" s="29">
        <v>141.97892858890901</v>
      </c>
      <c r="I978" s="29">
        <v>45.931370416590703</v>
      </c>
      <c r="J978" s="29">
        <f t="shared" si="90"/>
        <v>47.627169517612714</v>
      </c>
      <c r="K978" s="8">
        <v>1.53565477916352</v>
      </c>
      <c r="L978" s="32">
        <v>0</v>
      </c>
      <c r="M978" s="28">
        <v>1.01943797987828</v>
      </c>
      <c r="N978" s="28">
        <v>0.98978509119069702</v>
      </c>
      <c r="O978" s="8">
        <v>291.16951071582662</v>
      </c>
      <c r="P978" s="9">
        <f t="shared" si="91"/>
        <v>291.17</v>
      </c>
      <c r="Q978" s="6">
        <f t="shared" si="92"/>
        <v>292.36330570976151</v>
      </c>
      <c r="R978" s="6">
        <f t="shared" si="93"/>
        <v>296.89493694826285</v>
      </c>
      <c r="S978" s="13">
        <f>R978*Index!$D$19</f>
        <v>364.80031245874687</v>
      </c>
      <c r="U978" s="8">
        <v>18.4152405306953</v>
      </c>
      <c r="V978" s="6">
        <f t="shared" si="94"/>
        <v>18.700676758921077</v>
      </c>
      <c r="W978" s="6">
        <f>V978*Index!$H$23</f>
        <v>20.13858348283749</v>
      </c>
      <c r="Y978" s="8">
        <v>384.94</v>
      </c>
      <c r="Z978" s="9">
        <f t="shared" si="95"/>
        <v>384.94</v>
      </c>
      <c r="AA978" s="27"/>
      <c r="AB978" s="43"/>
    </row>
    <row r="979" spans="1:28" x14ac:dyDescent="0.25">
      <c r="A979" s="2" t="s">
        <v>1213</v>
      </c>
      <c r="B979" s="2" t="s">
        <v>51</v>
      </c>
      <c r="C979" s="2">
        <v>120</v>
      </c>
      <c r="D979" s="2" t="s">
        <v>62</v>
      </c>
      <c r="E979" s="2" t="s">
        <v>52</v>
      </c>
      <c r="F979" s="2" t="s">
        <v>40</v>
      </c>
      <c r="G979" s="38" t="s">
        <v>1552</v>
      </c>
      <c r="H979" s="29">
        <v>141.97892858890901</v>
      </c>
      <c r="I979" s="29">
        <v>61.356114656199601</v>
      </c>
      <c r="J979" s="29">
        <f t="shared" si="90"/>
        <v>56.100339941108103</v>
      </c>
      <c r="K979" s="8">
        <v>1.63822086325829</v>
      </c>
      <c r="L979" s="32">
        <v>0</v>
      </c>
      <c r="M979" s="28">
        <v>1.0301719497783299</v>
      </c>
      <c r="N979" s="28">
        <v>0.94562091814412297</v>
      </c>
      <c r="O979" s="8">
        <v>324.49759028481532</v>
      </c>
      <c r="P979" s="9">
        <f t="shared" si="91"/>
        <v>324.5</v>
      </c>
      <c r="Q979" s="6">
        <f t="shared" si="92"/>
        <v>325.82803040498305</v>
      </c>
      <c r="R979" s="6">
        <f t="shared" si="93"/>
        <v>330.87836487626032</v>
      </c>
      <c r="S979" s="13">
        <f>R979*Index!$D$19</f>
        <v>406.55638029197206</v>
      </c>
      <c r="U979" s="8">
        <v>19.7673654813774</v>
      </c>
      <c r="V979" s="6">
        <f t="shared" si="94"/>
        <v>20.07375964633875</v>
      </c>
      <c r="W979" s="6">
        <f>V979*Index!$H$23</f>
        <v>21.617243571645513</v>
      </c>
      <c r="Y979" s="8">
        <v>428.17</v>
      </c>
      <c r="Z979" s="9">
        <f t="shared" si="95"/>
        <v>428.17</v>
      </c>
      <c r="AA979" s="27"/>
      <c r="AB979" s="43"/>
    </row>
    <row r="980" spans="1:28" x14ac:dyDescent="0.25">
      <c r="A980" s="2" t="s">
        <v>1214</v>
      </c>
      <c r="B980" s="2" t="s">
        <v>51</v>
      </c>
      <c r="C980" s="2">
        <v>120</v>
      </c>
      <c r="D980" s="2" t="s">
        <v>63</v>
      </c>
      <c r="E980" s="2" t="s">
        <v>52</v>
      </c>
      <c r="F980" s="2" t="s">
        <v>40</v>
      </c>
      <c r="G980" s="38" t="s">
        <v>1552</v>
      </c>
      <c r="H980" s="29">
        <v>141.97892858890901</v>
      </c>
      <c r="I980" s="29">
        <v>79.658195403326005</v>
      </c>
      <c r="J980" s="29">
        <f t="shared" si="90"/>
        <v>88.041196293552019</v>
      </c>
      <c r="K980" s="8">
        <v>1.7227046512587001</v>
      </c>
      <c r="L980" s="32">
        <v>0</v>
      </c>
      <c r="M980" s="28">
        <v>1.05030031896777</v>
      </c>
      <c r="N980" s="28">
        <v>0.98812032260407401</v>
      </c>
      <c r="O980" s="8">
        <v>396.25673901812087</v>
      </c>
      <c r="P980" s="9">
        <f t="shared" si="91"/>
        <v>396.26</v>
      </c>
      <c r="Q980" s="6">
        <f t="shared" si="92"/>
        <v>397.88139164809519</v>
      </c>
      <c r="R980" s="6">
        <f t="shared" si="93"/>
        <v>404.04855321864068</v>
      </c>
      <c r="S980" s="13">
        <f>R980*Index!$D$19</f>
        <v>496.4619470366726</v>
      </c>
      <c r="U980" s="8">
        <v>18.5680554572014</v>
      </c>
      <c r="V980" s="6">
        <f t="shared" si="94"/>
        <v>18.855860316788021</v>
      </c>
      <c r="W980" s="6">
        <f>V980*Index!$H$23</f>
        <v>20.305699201458548</v>
      </c>
      <c r="Y980" s="8">
        <v>516.77</v>
      </c>
      <c r="Z980" s="9">
        <f t="shared" si="95"/>
        <v>516.77</v>
      </c>
      <c r="AA980" s="27"/>
      <c r="AB980" s="43"/>
    </row>
    <row r="981" spans="1:28" x14ac:dyDescent="0.25">
      <c r="A981" s="2" t="s">
        <v>1215</v>
      </c>
      <c r="B981" s="2" t="s">
        <v>51</v>
      </c>
      <c r="C981" s="2">
        <v>120</v>
      </c>
      <c r="D981" s="2" t="s">
        <v>1558</v>
      </c>
      <c r="E981" s="2" t="s">
        <v>52</v>
      </c>
      <c r="F981" s="2" t="s">
        <v>40</v>
      </c>
      <c r="G981" s="38" t="s">
        <v>1552</v>
      </c>
      <c r="H981" s="29">
        <v>141.97892858890901</v>
      </c>
      <c r="I981" s="29">
        <v>98.164157551196695</v>
      </c>
      <c r="J981" s="29">
        <f t="shared" si="90"/>
        <v>66.257483724987225</v>
      </c>
      <c r="K981" s="8">
        <v>1.7219519439596001</v>
      </c>
      <c r="L981" s="32">
        <v>0</v>
      </c>
      <c r="M981" s="28">
        <v>1.0201453746065401</v>
      </c>
      <c r="N981" s="28">
        <v>0.850010949956574</v>
      </c>
      <c r="O981" s="8">
        <v>358.57309498708662</v>
      </c>
      <c r="P981" s="9">
        <f t="shared" si="91"/>
        <v>358.57</v>
      </c>
      <c r="Q981" s="6">
        <f t="shared" si="92"/>
        <v>360.04324467653367</v>
      </c>
      <c r="R981" s="6">
        <f t="shared" si="93"/>
        <v>365.62391496901995</v>
      </c>
      <c r="S981" s="13">
        <f>R981*Index!$D$19</f>
        <v>449.24888175621408</v>
      </c>
      <c r="U981" s="8">
        <v>20.916376273885898</v>
      </c>
      <c r="V981" s="6">
        <f t="shared" si="94"/>
        <v>21.24058010613113</v>
      </c>
      <c r="W981" s="6">
        <f>V981*Index!$H$23</f>
        <v>22.873781585854118</v>
      </c>
      <c r="Y981" s="8">
        <v>472.12</v>
      </c>
      <c r="Z981" s="9">
        <f t="shared" si="95"/>
        <v>472.12</v>
      </c>
      <c r="AA981" s="27"/>
      <c r="AB981" s="43"/>
    </row>
    <row r="982" spans="1:28" x14ac:dyDescent="0.25">
      <c r="A982" s="2" t="s">
        <v>1216</v>
      </c>
      <c r="B982" s="2" t="s">
        <v>51</v>
      </c>
      <c r="C982" s="2">
        <v>120</v>
      </c>
      <c r="D982" s="2" t="s">
        <v>1559</v>
      </c>
      <c r="E982" s="2" t="s">
        <v>52</v>
      </c>
      <c r="F982" s="2" t="s">
        <v>218</v>
      </c>
      <c r="G982" s="38" t="s">
        <v>1552</v>
      </c>
      <c r="H982" s="29">
        <v>141.97892858890901</v>
      </c>
      <c r="I982" s="29">
        <v>119.936473149416</v>
      </c>
      <c r="J982" s="29">
        <f t="shared" si="90"/>
        <v>108.70335817495956</v>
      </c>
      <c r="K982" s="8">
        <v>1.72514542480225</v>
      </c>
      <c r="L982" s="32">
        <v>0</v>
      </c>
      <c r="M982" s="28">
        <v>1.0024907725524199</v>
      </c>
      <c r="N982" s="28">
        <v>0.95473364262183902</v>
      </c>
      <c r="O982" s="8">
        <v>432.46340008965268</v>
      </c>
      <c r="P982" s="9">
        <f t="shared" si="91"/>
        <v>432.46</v>
      </c>
      <c r="Q982" s="6">
        <f t="shared" si="92"/>
        <v>434.23650003002024</v>
      </c>
      <c r="R982" s="6">
        <f t="shared" si="93"/>
        <v>440.96716578048557</v>
      </c>
      <c r="S982" s="13">
        <f>R982*Index!$D$19</f>
        <v>541.82453063792605</v>
      </c>
      <c r="U982" s="8">
        <v>22.970662464783199</v>
      </c>
      <c r="V982" s="6">
        <f t="shared" si="94"/>
        <v>23.326707732987341</v>
      </c>
      <c r="W982" s="6">
        <f>V982*Index!$H$23</f>
        <v>25.120312869769069</v>
      </c>
      <c r="Y982" s="8">
        <v>566.94000000000005</v>
      </c>
      <c r="Z982" s="9">
        <f t="shared" si="95"/>
        <v>566.94000000000005</v>
      </c>
      <c r="AA982" s="27"/>
      <c r="AB982" s="43"/>
    </row>
    <row r="983" spans="1:28" x14ac:dyDescent="0.25">
      <c r="A983" s="2" t="s">
        <v>1217</v>
      </c>
      <c r="B983" s="2" t="s">
        <v>51</v>
      </c>
      <c r="C983" s="2">
        <v>120</v>
      </c>
      <c r="D983" s="2" t="s">
        <v>1550</v>
      </c>
      <c r="E983" s="2" t="s">
        <v>52</v>
      </c>
      <c r="F983" s="2" t="s">
        <v>218</v>
      </c>
      <c r="G983" s="38" t="s">
        <v>1552</v>
      </c>
      <c r="H983" s="29">
        <v>141.97892858890901</v>
      </c>
      <c r="I983" s="29">
        <v>98.860383228462794</v>
      </c>
      <c r="J983" s="29">
        <f t="shared" si="90"/>
        <v>57.643833418215166</v>
      </c>
      <c r="K983" s="8">
        <v>1.74782042953938</v>
      </c>
      <c r="L983" s="32">
        <v>0</v>
      </c>
      <c r="M983" s="28">
        <v>0.96803351909648205</v>
      </c>
      <c r="N983" s="28">
        <v>0.85623364138596303</v>
      </c>
      <c r="O983" s="8">
        <v>348.90474163713009</v>
      </c>
      <c r="P983" s="9">
        <f t="shared" si="91"/>
        <v>348.9</v>
      </c>
      <c r="Q983" s="6">
        <f t="shared" si="92"/>
        <v>350.33525107784232</v>
      </c>
      <c r="R983" s="6">
        <f t="shared" si="93"/>
        <v>355.76544746954892</v>
      </c>
      <c r="S983" s="13">
        <f>R983*Index!$D$19</f>
        <v>437.13559999688874</v>
      </c>
      <c r="U983" s="8">
        <v>21.2976818550163</v>
      </c>
      <c r="V983" s="6">
        <f t="shared" si="94"/>
        <v>21.627795923769053</v>
      </c>
      <c r="W983" s="6">
        <f>V983*Index!$H$23</f>
        <v>23.290770669720107</v>
      </c>
      <c r="Y983" s="8">
        <v>460.43</v>
      </c>
      <c r="Z983" s="9">
        <f t="shared" si="95"/>
        <v>460.43</v>
      </c>
      <c r="AA983" s="27"/>
      <c r="AB983" s="43"/>
    </row>
    <row r="984" spans="1:28" x14ac:dyDescent="0.25">
      <c r="A984" s="2" t="s">
        <v>1218</v>
      </c>
      <c r="B984" s="2" t="s">
        <v>51</v>
      </c>
      <c r="C984" s="2">
        <v>120</v>
      </c>
      <c r="D984" s="2" t="s">
        <v>225</v>
      </c>
      <c r="E984" s="2" t="s">
        <v>52</v>
      </c>
      <c r="F984" s="2" t="s">
        <v>40</v>
      </c>
      <c r="G984" s="38" t="s">
        <v>1552</v>
      </c>
      <c r="H984" s="29">
        <v>141.97892858890901</v>
      </c>
      <c r="I984" s="29">
        <v>71.664950079148994</v>
      </c>
      <c r="J984" s="29">
        <f t="shared" si="90"/>
        <v>44.785666303069462</v>
      </c>
      <c r="K984" s="8">
        <v>1.89222754420235</v>
      </c>
      <c r="L984" s="32">
        <v>1</v>
      </c>
      <c r="M984" s="28">
        <v>1.0379803665818901</v>
      </c>
      <c r="N984" s="28">
        <v>0.842199457519338</v>
      </c>
      <c r="O984" s="8">
        <v>353.40111073639525</v>
      </c>
      <c r="P984" s="9">
        <f t="shared" si="91"/>
        <v>353.4</v>
      </c>
      <c r="Q984" s="6">
        <f t="shared" si="92"/>
        <v>354.85005529041445</v>
      </c>
      <c r="R984" s="6">
        <f t="shared" si="93"/>
        <v>360.35023114741591</v>
      </c>
      <c r="S984" s="13">
        <f>R984*Index!$D$19</f>
        <v>442.76900868830438</v>
      </c>
      <c r="U984" s="8">
        <v>21.383014390510599</v>
      </c>
      <c r="V984" s="6">
        <f t="shared" si="94"/>
        <v>21.714451113563516</v>
      </c>
      <c r="W984" s="6">
        <f>V984*Index!$H$23</f>
        <v>23.384088831217358</v>
      </c>
      <c r="Y984" s="8">
        <v>466.15</v>
      </c>
      <c r="Z984" s="9">
        <f t="shared" si="95"/>
        <v>466.15</v>
      </c>
      <c r="AA984" s="27"/>
      <c r="AB984" s="43"/>
    </row>
    <row r="985" spans="1:28" x14ac:dyDescent="0.25">
      <c r="A985" s="2" t="s">
        <v>1219</v>
      </c>
      <c r="B985" s="2" t="s">
        <v>51</v>
      </c>
      <c r="C985" s="2">
        <v>120</v>
      </c>
      <c r="D985" s="2" t="s">
        <v>60</v>
      </c>
      <c r="E985" s="2" t="s">
        <v>53</v>
      </c>
      <c r="F985" s="2" t="s">
        <v>40</v>
      </c>
      <c r="G985" s="38" t="s">
        <v>1553</v>
      </c>
      <c r="H985" s="29">
        <v>141.97892858890901</v>
      </c>
      <c r="I985" s="29">
        <v>28.444678411005501</v>
      </c>
      <c r="J985" s="29">
        <f t="shared" si="90"/>
        <v>28.677704627915659</v>
      </c>
      <c r="K985" s="8">
        <v>2.4874483183634801</v>
      </c>
      <c r="L985" s="32">
        <v>0</v>
      </c>
      <c r="M985" s="28">
        <v>1.0018982729649399</v>
      </c>
      <c r="N985" s="28">
        <v>0.999470068308288</v>
      </c>
      <c r="O985" s="8">
        <v>424.4995553127614</v>
      </c>
      <c r="P985" s="9">
        <f t="shared" si="91"/>
        <v>424.5</v>
      </c>
      <c r="Q985" s="6">
        <f t="shared" si="92"/>
        <v>426.24000348954371</v>
      </c>
      <c r="R985" s="6">
        <f t="shared" si="93"/>
        <v>432.84672354363164</v>
      </c>
      <c r="S985" s="13">
        <f>R985*Index!$D$19</f>
        <v>531.84679273590268</v>
      </c>
      <c r="U985" s="8">
        <v>20.768489281781299</v>
      </c>
      <c r="V985" s="6">
        <f t="shared" si="94"/>
        <v>21.09040086564891</v>
      </c>
      <c r="W985" s="6">
        <f>V985*Index!$H$23</f>
        <v>22.712054969709193</v>
      </c>
      <c r="Y985" s="8">
        <v>554.55999999999995</v>
      </c>
      <c r="Z985" s="9">
        <f t="shared" si="95"/>
        <v>554.55999999999995</v>
      </c>
      <c r="AA985" s="27"/>
      <c r="AB985" s="43"/>
    </row>
    <row r="986" spans="1:28" x14ac:dyDescent="0.25">
      <c r="A986" s="2" t="s">
        <v>1220</v>
      </c>
      <c r="B986" s="2" t="s">
        <v>51</v>
      </c>
      <c r="C986" s="2">
        <v>120</v>
      </c>
      <c r="D986" s="2" t="s">
        <v>60</v>
      </c>
      <c r="E986" s="2" t="s">
        <v>53</v>
      </c>
      <c r="F986" s="2" t="s">
        <v>40</v>
      </c>
      <c r="G986" s="38" t="s">
        <v>1554</v>
      </c>
      <c r="H986" s="29">
        <v>141.97892858890901</v>
      </c>
      <c r="I986" s="29">
        <v>31.164554661752501</v>
      </c>
      <c r="J986" s="29">
        <f t="shared" si="90"/>
        <v>31.401299861521522</v>
      </c>
      <c r="K986" s="8">
        <v>1.9749645370391899</v>
      </c>
      <c r="L986" s="32">
        <v>1</v>
      </c>
      <c r="M986" s="28">
        <v>1.0018982729649399</v>
      </c>
      <c r="N986" s="28">
        <v>0.999470068308288</v>
      </c>
      <c r="O986" s="8">
        <v>342.32930634866199</v>
      </c>
      <c r="P986" s="9">
        <f t="shared" si="91"/>
        <v>342.42</v>
      </c>
      <c r="Q986" s="6">
        <f t="shared" si="92"/>
        <v>343.73285650469148</v>
      </c>
      <c r="R986" s="6">
        <f t="shared" si="93"/>
        <v>349.06071578051422</v>
      </c>
      <c r="S986" s="13">
        <f>R986*Index!$D$19</f>
        <v>428.89737188746784</v>
      </c>
      <c r="U986" s="8">
        <v>18.147792908624901</v>
      </c>
      <c r="V986" s="6">
        <f t="shared" si="94"/>
        <v>18.429083698708588</v>
      </c>
      <c r="W986" s="6">
        <f>V986*Index!$H$23</f>
        <v>19.846107462479601</v>
      </c>
      <c r="Y986" s="8">
        <v>448.74</v>
      </c>
      <c r="Z986" s="9">
        <f t="shared" si="95"/>
        <v>448.74</v>
      </c>
      <c r="AA986" s="27"/>
      <c r="AB986" s="43"/>
    </row>
    <row r="987" spans="1:28" x14ac:dyDescent="0.25">
      <c r="A987" s="2" t="s">
        <v>1221</v>
      </c>
      <c r="B987" s="2" t="s">
        <v>51</v>
      </c>
      <c r="C987" s="2">
        <v>120</v>
      </c>
      <c r="D987" s="2" t="s">
        <v>61</v>
      </c>
      <c r="E987" s="2" t="s">
        <v>53</v>
      </c>
      <c r="F987" s="2" t="s">
        <v>40</v>
      </c>
      <c r="G987" s="38" t="s">
        <v>1552</v>
      </c>
      <c r="H987" s="29">
        <v>141.97892858890901</v>
      </c>
      <c r="I987" s="29">
        <v>43.494369926973199</v>
      </c>
      <c r="J987" s="29">
        <f t="shared" si="90"/>
        <v>46.958785028913809</v>
      </c>
      <c r="K987" s="8">
        <v>2.8458860577245102</v>
      </c>
      <c r="L987" s="32">
        <v>0</v>
      </c>
      <c r="M987" s="28">
        <v>1.01943797987828</v>
      </c>
      <c r="N987" s="28">
        <v>0.99925527691339999</v>
      </c>
      <c r="O987" s="8">
        <v>537.69520496330665</v>
      </c>
      <c r="P987" s="9">
        <f t="shared" si="91"/>
        <v>537.70000000000005</v>
      </c>
      <c r="Q987" s="6">
        <f t="shared" si="92"/>
        <v>539.89975530365621</v>
      </c>
      <c r="R987" s="6">
        <f t="shared" si="93"/>
        <v>548.26820151086292</v>
      </c>
      <c r="S987" s="13">
        <f>R987*Index!$D$19</f>
        <v>673.66730223901254</v>
      </c>
      <c r="U987" s="8">
        <v>21.156857973156001</v>
      </c>
      <c r="V987" s="6">
        <f t="shared" si="94"/>
        <v>21.48478927173992</v>
      </c>
      <c r="W987" s="6">
        <f>V987*Index!$H$23</f>
        <v>23.136768146837294</v>
      </c>
      <c r="Y987" s="8">
        <v>696.8</v>
      </c>
      <c r="Z987" s="9">
        <f t="shared" si="95"/>
        <v>696.8</v>
      </c>
      <c r="AA987" s="27"/>
      <c r="AB987" s="43"/>
    </row>
    <row r="988" spans="1:28" x14ac:dyDescent="0.25">
      <c r="A988" s="2" t="s">
        <v>1222</v>
      </c>
      <c r="B988" s="2" t="s">
        <v>51</v>
      </c>
      <c r="C988" s="2">
        <v>120</v>
      </c>
      <c r="D988" s="2" t="s">
        <v>62</v>
      </c>
      <c r="E988" s="2" t="s">
        <v>53</v>
      </c>
      <c r="F988" s="2" t="s">
        <v>40</v>
      </c>
      <c r="G988" s="38" t="s">
        <v>1552</v>
      </c>
      <c r="H988" s="29">
        <v>141.97892858890901</v>
      </c>
      <c r="I988" s="29">
        <v>58.127111866088001</v>
      </c>
      <c r="J988" s="29">
        <f t="shared" si="90"/>
        <v>62.965697707459242</v>
      </c>
      <c r="K988" s="8">
        <v>2.8945843207270898</v>
      </c>
      <c r="L988" s="32">
        <v>0</v>
      </c>
      <c r="M988" s="28">
        <v>1.0301719497783299</v>
      </c>
      <c r="N988" s="28">
        <v>0.994183649708683</v>
      </c>
      <c r="O988" s="8">
        <v>593.22950189474318</v>
      </c>
      <c r="P988" s="9">
        <f t="shared" si="91"/>
        <v>593.23</v>
      </c>
      <c r="Q988" s="6">
        <f t="shared" si="92"/>
        <v>595.66174285251168</v>
      </c>
      <c r="R988" s="6">
        <f t="shared" si="93"/>
        <v>604.8944998667256</v>
      </c>
      <c r="S988" s="13">
        <f>R988*Index!$D$19</f>
        <v>743.24508468937711</v>
      </c>
      <c r="U988" s="8">
        <v>24.384479275201301</v>
      </c>
      <c r="V988" s="6">
        <f t="shared" si="94"/>
        <v>24.762438703966922</v>
      </c>
      <c r="W988" s="6">
        <f>V988*Index!$H$23</f>
        <v>26.666438092439126</v>
      </c>
      <c r="Y988" s="8">
        <v>769.91</v>
      </c>
      <c r="Z988" s="9">
        <f t="shared" si="95"/>
        <v>769.91</v>
      </c>
      <c r="AA988" s="27"/>
      <c r="AB988" s="43"/>
    </row>
    <row r="989" spans="1:28" x14ac:dyDescent="0.25">
      <c r="A989" s="2" t="s">
        <v>1223</v>
      </c>
      <c r="B989" s="2" t="s">
        <v>51</v>
      </c>
      <c r="C989" s="2">
        <v>120</v>
      </c>
      <c r="D989" s="2" t="s">
        <v>63</v>
      </c>
      <c r="E989" s="2" t="s">
        <v>53</v>
      </c>
      <c r="F989" s="2" t="s">
        <v>40</v>
      </c>
      <c r="G989" s="38" t="s">
        <v>1552</v>
      </c>
      <c r="H989" s="29">
        <v>141.97892858890901</v>
      </c>
      <c r="I989" s="29">
        <v>75.492532460094495</v>
      </c>
      <c r="J989" s="29">
        <f t="shared" si="90"/>
        <v>86.198429615553522</v>
      </c>
      <c r="K989" s="8">
        <v>2.83095770768155</v>
      </c>
      <c r="L989" s="32">
        <v>0</v>
      </c>
      <c r="M989" s="28">
        <v>1.05030031896777</v>
      </c>
      <c r="N989" s="28">
        <v>0.99897996431909197</v>
      </c>
      <c r="O989" s="8">
        <v>645.96045092733345</v>
      </c>
      <c r="P989" s="9">
        <f t="shared" si="91"/>
        <v>645.96</v>
      </c>
      <c r="Q989" s="6">
        <f t="shared" si="92"/>
        <v>648.60888877613547</v>
      </c>
      <c r="R989" s="6">
        <f t="shared" si="93"/>
        <v>658.66232655216561</v>
      </c>
      <c r="S989" s="13">
        <f>R989*Index!$D$19</f>
        <v>809.310610011873</v>
      </c>
      <c r="U989" s="8">
        <v>19.835488001831798</v>
      </c>
      <c r="V989" s="6">
        <f t="shared" si="94"/>
        <v>20.142938065860193</v>
      </c>
      <c r="W989" s="6">
        <f>V989*Index!$H$23</f>
        <v>21.691741163080472</v>
      </c>
      <c r="Y989" s="8">
        <v>831</v>
      </c>
      <c r="Z989" s="9">
        <f t="shared" si="95"/>
        <v>831</v>
      </c>
      <c r="AA989" s="27"/>
      <c r="AB989" s="43"/>
    </row>
    <row r="990" spans="1:28" x14ac:dyDescent="0.25">
      <c r="A990" s="2" t="s">
        <v>1224</v>
      </c>
      <c r="B990" s="2" t="s">
        <v>51</v>
      </c>
      <c r="C990" s="2">
        <v>120</v>
      </c>
      <c r="D990" s="2" t="s">
        <v>1558</v>
      </c>
      <c r="E990" s="2" t="s">
        <v>53</v>
      </c>
      <c r="F990" s="2" t="s">
        <v>40</v>
      </c>
      <c r="G990" s="38" t="s">
        <v>1552</v>
      </c>
      <c r="H990" s="29">
        <v>141.97892858890901</v>
      </c>
      <c r="I990" s="29">
        <v>93.070505983732403</v>
      </c>
      <c r="J990" s="29">
        <f t="shared" si="90"/>
        <v>95.638134632880764</v>
      </c>
      <c r="K990" s="8">
        <v>2.88919153733235</v>
      </c>
      <c r="L990" s="32">
        <v>0</v>
      </c>
      <c r="M990" s="28">
        <v>1.0201453746065401</v>
      </c>
      <c r="N990" s="28">
        <v>0.99096051072386704</v>
      </c>
      <c r="O990" s="8">
        <v>686.52120818615845</v>
      </c>
      <c r="P990" s="9">
        <f t="shared" si="91"/>
        <v>686.52</v>
      </c>
      <c r="Q990" s="6">
        <f t="shared" si="92"/>
        <v>689.33594513972173</v>
      </c>
      <c r="R990" s="6">
        <f t="shared" si="93"/>
        <v>700.0206522893875</v>
      </c>
      <c r="S990" s="13">
        <f>R990*Index!$D$19</f>
        <v>860.1283514890149</v>
      </c>
      <c r="U990" s="8">
        <v>19.6943806049646</v>
      </c>
      <c r="V990" s="6">
        <f t="shared" si="94"/>
        <v>19.999643504341552</v>
      </c>
      <c r="W990" s="6">
        <f>V990*Index!$H$23</f>
        <v>21.537428593167562</v>
      </c>
      <c r="Y990" s="8">
        <v>881.67</v>
      </c>
      <c r="Z990" s="9">
        <f t="shared" si="95"/>
        <v>881.67</v>
      </c>
      <c r="AA990" s="27"/>
      <c r="AB990" s="43"/>
    </row>
    <row r="991" spans="1:28" x14ac:dyDescent="0.25">
      <c r="A991" s="2" t="s">
        <v>1225</v>
      </c>
      <c r="B991" s="2" t="s">
        <v>51</v>
      </c>
      <c r="C991" s="2">
        <v>120</v>
      </c>
      <c r="D991" s="2" t="s">
        <v>1559</v>
      </c>
      <c r="E991" s="2" t="s">
        <v>53</v>
      </c>
      <c r="F991" s="2" t="s">
        <v>218</v>
      </c>
      <c r="G991" s="38" t="s">
        <v>1552</v>
      </c>
      <c r="H991" s="29">
        <v>141.97892858890901</v>
      </c>
      <c r="I991" s="29">
        <v>113.571858732843</v>
      </c>
      <c r="J991" s="29">
        <f t="shared" si="90"/>
        <v>113.4041542635614</v>
      </c>
      <c r="K991" s="8">
        <v>3.20806747334017</v>
      </c>
      <c r="L991" s="32">
        <v>0</v>
      </c>
      <c r="M991" s="28">
        <v>1.0024907725524199</v>
      </c>
      <c r="N991" s="28">
        <v>0.996860799358118</v>
      </c>
      <c r="O991" s="8">
        <v>819.28616134034598</v>
      </c>
      <c r="P991" s="9">
        <f t="shared" si="91"/>
        <v>819.29</v>
      </c>
      <c r="Q991" s="6">
        <f t="shared" si="92"/>
        <v>822.64523460184137</v>
      </c>
      <c r="R991" s="6">
        <f t="shared" si="93"/>
        <v>835.39623573816993</v>
      </c>
      <c r="S991" s="13">
        <f>R991*Index!$D$19</f>
        <v>1026.4668402790978</v>
      </c>
      <c r="U991" s="8">
        <v>23.485934627920301</v>
      </c>
      <c r="V991" s="6">
        <f t="shared" si="94"/>
        <v>23.849966614653066</v>
      </c>
      <c r="W991" s="6">
        <f>V991*Index!$H$23</f>
        <v>25.683805453882872</v>
      </c>
      <c r="Y991" s="8">
        <v>1052.1500000000001</v>
      </c>
      <c r="Z991" s="9">
        <f t="shared" si="95"/>
        <v>1052.1500000000001</v>
      </c>
      <c r="AA991" s="27"/>
      <c r="AB991" s="43"/>
    </row>
    <row r="992" spans="1:28" x14ac:dyDescent="0.25">
      <c r="A992" s="2" t="s">
        <v>1226</v>
      </c>
      <c r="B992" s="2" t="s">
        <v>51</v>
      </c>
      <c r="C992" s="2">
        <v>120</v>
      </c>
      <c r="D992" s="2" t="s">
        <v>1550</v>
      </c>
      <c r="E992" s="2" t="s">
        <v>53</v>
      </c>
      <c r="F992" s="2" t="s">
        <v>218</v>
      </c>
      <c r="G992" s="38" t="s">
        <v>1552</v>
      </c>
      <c r="H992" s="29">
        <v>141.97892858890901</v>
      </c>
      <c r="I992" s="29">
        <v>93.628860816371699</v>
      </c>
      <c r="J992" s="29">
        <f t="shared" si="90"/>
        <v>81.15128868471416</v>
      </c>
      <c r="K992" s="8">
        <v>3.3754040476989502</v>
      </c>
      <c r="L992" s="32">
        <v>0</v>
      </c>
      <c r="M992" s="28">
        <v>0.96803351909648205</v>
      </c>
      <c r="N992" s="28">
        <v>0.97831418000827397</v>
      </c>
      <c r="O992" s="8">
        <v>753.15463854933364</v>
      </c>
      <c r="P992" s="9">
        <f t="shared" si="91"/>
        <v>753.15</v>
      </c>
      <c r="Q992" s="6">
        <f t="shared" si="92"/>
        <v>756.24257256738588</v>
      </c>
      <c r="R992" s="6">
        <f t="shared" si="93"/>
        <v>767.96433244218042</v>
      </c>
      <c r="S992" s="13">
        <f>R992*Index!$D$19</f>
        <v>943.6120107393416</v>
      </c>
      <c r="U992" s="8">
        <v>23.1052322400954</v>
      </c>
      <c r="V992" s="6">
        <f t="shared" si="94"/>
        <v>23.46336333981688</v>
      </c>
      <c r="W992" s="6">
        <f>V992*Index!$H$23</f>
        <v>25.267476011617486</v>
      </c>
      <c r="Y992" s="8">
        <v>968.88</v>
      </c>
      <c r="Z992" s="9">
        <f t="shared" si="95"/>
        <v>968.88</v>
      </c>
      <c r="AA992" s="27"/>
      <c r="AB992" s="43"/>
    </row>
    <row r="993" spans="1:28" x14ac:dyDescent="0.25">
      <c r="A993" s="2" t="s">
        <v>1227</v>
      </c>
      <c r="B993" s="2" t="s">
        <v>51</v>
      </c>
      <c r="C993" s="2">
        <v>120</v>
      </c>
      <c r="D993" s="2" t="s">
        <v>225</v>
      </c>
      <c r="E993" s="2" t="s">
        <v>53</v>
      </c>
      <c r="F993" s="2" t="s">
        <v>40</v>
      </c>
      <c r="G993" s="38" t="s">
        <v>1552</v>
      </c>
      <c r="H993" s="29">
        <v>141.97892858890901</v>
      </c>
      <c r="I993" s="29">
        <v>67.807402404481905</v>
      </c>
      <c r="J993" s="29">
        <f t="shared" si="90"/>
        <v>74.64908993291894</v>
      </c>
      <c r="K993" s="8">
        <v>3.1826243230587798</v>
      </c>
      <c r="L993" s="32">
        <v>1</v>
      </c>
      <c r="M993" s="28">
        <v>1.0379803665818901</v>
      </c>
      <c r="N993" s="28">
        <v>0.99482868858009099</v>
      </c>
      <c r="O993" s="8">
        <v>689.44560080359622</v>
      </c>
      <c r="P993" s="9">
        <f t="shared" si="91"/>
        <v>689.45</v>
      </c>
      <c r="Q993" s="6">
        <f t="shared" si="92"/>
        <v>692.27232776689095</v>
      </c>
      <c r="R993" s="6">
        <f t="shared" si="93"/>
        <v>703.00254884727781</v>
      </c>
      <c r="S993" s="13">
        <f>R993*Index!$D$19</f>
        <v>863.79226306399607</v>
      </c>
      <c r="U993" s="8">
        <v>19.564020902104701</v>
      </c>
      <c r="V993" s="6">
        <f t="shared" si="94"/>
        <v>19.867263226087324</v>
      </c>
      <c r="W993" s="6">
        <f>V993*Index!$H$23</f>
        <v>21.394869512580694</v>
      </c>
      <c r="Y993" s="8">
        <v>885.19</v>
      </c>
      <c r="Z993" s="9">
        <f t="shared" si="95"/>
        <v>885.19</v>
      </c>
      <c r="AA993" s="27"/>
      <c r="AB993" s="43"/>
    </row>
    <row r="994" spans="1:28" x14ac:dyDescent="0.25">
      <c r="A994" s="2" t="s">
        <v>1228</v>
      </c>
      <c r="B994" s="2" t="s">
        <v>51</v>
      </c>
      <c r="C994" s="2">
        <v>120</v>
      </c>
      <c r="D994" s="2" t="s">
        <v>60</v>
      </c>
      <c r="E994" s="2" t="s">
        <v>54</v>
      </c>
      <c r="F994" s="2" t="s">
        <v>40</v>
      </c>
      <c r="G994" s="38" t="s">
        <v>1552</v>
      </c>
      <c r="H994" s="29">
        <v>141.97892858890901</v>
      </c>
      <c r="I994" s="29">
        <v>31.340897208005899</v>
      </c>
      <c r="J994" s="29">
        <f t="shared" si="90"/>
        <v>31.455827338139557</v>
      </c>
      <c r="K994" s="8">
        <v>1.9417377698701199</v>
      </c>
      <c r="L994" s="32">
        <v>0</v>
      </c>
      <c r="M994" s="28">
        <v>1.0018982729649399</v>
      </c>
      <c r="N994" s="28">
        <v>0.99876717738688403</v>
      </c>
      <c r="O994" s="8">
        <v>336.7648161917532</v>
      </c>
      <c r="P994" s="9">
        <f t="shared" si="91"/>
        <v>336.76</v>
      </c>
      <c r="Q994" s="6">
        <f t="shared" si="92"/>
        <v>338.14555193813936</v>
      </c>
      <c r="R994" s="6">
        <f t="shared" si="93"/>
        <v>343.38680799318053</v>
      </c>
      <c r="S994" s="13">
        <f>R994*Index!$D$19</f>
        <v>421.92573621406416</v>
      </c>
      <c r="U994" s="8">
        <v>17.9778806667453</v>
      </c>
      <c r="V994" s="6">
        <f t="shared" si="94"/>
        <v>18.256537817079852</v>
      </c>
      <c r="W994" s="6">
        <f>V994*Index!$H$23</f>
        <v>19.660294420171255</v>
      </c>
      <c r="Y994" s="8">
        <v>441.59</v>
      </c>
      <c r="Z994" s="9">
        <f t="shared" si="95"/>
        <v>441.59</v>
      </c>
      <c r="AA994" s="27"/>
      <c r="AB994" s="43"/>
    </row>
    <row r="995" spans="1:28" x14ac:dyDescent="0.25">
      <c r="A995" s="2" t="s">
        <v>1229</v>
      </c>
      <c r="B995" s="2" t="s">
        <v>51</v>
      </c>
      <c r="C995" s="2">
        <v>120</v>
      </c>
      <c r="D995" s="2" t="s">
        <v>61</v>
      </c>
      <c r="E995" s="2" t="s">
        <v>54</v>
      </c>
      <c r="F995" s="2" t="s">
        <v>40</v>
      </c>
      <c r="G995" s="38" t="s">
        <v>1552</v>
      </c>
      <c r="H995" s="29">
        <v>141.97892858890901</v>
      </c>
      <c r="I995" s="29">
        <v>47.890286113510399</v>
      </c>
      <c r="J995" s="29">
        <f t="shared" si="90"/>
        <v>51.326286270796402</v>
      </c>
      <c r="K995" s="8">
        <v>2.2170990302426499</v>
      </c>
      <c r="L995" s="32">
        <v>0</v>
      </c>
      <c r="M995" s="28">
        <v>1.01943797987828</v>
      </c>
      <c r="N995" s="28">
        <v>0.99868426346313399</v>
      </c>
      <c r="O995" s="8">
        <v>428.576804406299</v>
      </c>
      <c r="P995" s="9">
        <f t="shared" si="91"/>
        <v>428.58</v>
      </c>
      <c r="Q995" s="6">
        <f t="shared" si="92"/>
        <v>430.33396930436481</v>
      </c>
      <c r="R995" s="6">
        <f t="shared" si="93"/>
        <v>437.00414582858252</v>
      </c>
      <c r="S995" s="13">
        <f>R995*Index!$D$19</f>
        <v>536.95509456200398</v>
      </c>
      <c r="U995" s="8">
        <v>17.958488739886999</v>
      </c>
      <c r="V995" s="6">
        <f t="shared" si="94"/>
        <v>18.23684531535525</v>
      </c>
      <c r="W995" s="6">
        <f>V995*Index!$H$23</f>
        <v>19.639087749681234</v>
      </c>
      <c r="Y995" s="8">
        <v>556.59</v>
      </c>
      <c r="Z995" s="9">
        <f t="shared" si="95"/>
        <v>556.59</v>
      </c>
      <c r="AA995" s="27"/>
      <c r="AB995" s="43"/>
    </row>
    <row r="996" spans="1:28" x14ac:dyDescent="0.25">
      <c r="A996" s="2" t="s">
        <v>1230</v>
      </c>
      <c r="B996" s="2" t="s">
        <v>51</v>
      </c>
      <c r="C996" s="2">
        <v>120</v>
      </c>
      <c r="D996" s="2" t="s">
        <v>62</v>
      </c>
      <c r="E996" s="2" t="s">
        <v>54</v>
      </c>
      <c r="F996" s="2" t="s">
        <v>40</v>
      </c>
      <c r="G996" s="38" t="s">
        <v>1552</v>
      </c>
      <c r="H996" s="29">
        <v>141.97892858890901</v>
      </c>
      <c r="I996" s="29">
        <v>63.952155986174397</v>
      </c>
      <c r="J996" s="29">
        <f t="shared" si="90"/>
        <v>61.896171255733236</v>
      </c>
      <c r="K996" s="8">
        <v>2.2542409340814902</v>
      </c>
      <c r="L996" s="32">
        <v>0</v>
      </c>
      <c r="M996" s="28">
        <v>1.0301719497783299</v>
      </c>
      <c r="N996" s="28">
        <v>0.96102029550234003</v>
      </c>
      <c r="O996" s="8">
        <v>459.58359550974552</v>
      </c>
      <c r="P996" s="9">
        <f t="shared" si="91"/>
        <v>459.58</v>
      </c>
      <c r="Q996" s="6">
        <f t="shared" si="92"/>
        <v>461.46788825133547</v>
      </c>
      <c r="R996" s="6">
        <f t="shared" si="93"/>
        <v>468.62064051923119</v>
      </c>
      <c r="S996" s="13">
        <f>R996*Index!$D$19</f>
        <v>575.80286765154244</v>
      </c>
      <c r="U996" s="8">
        <v>18.348491665170201</v>
      </c>
      <c r="V996" s="6">
        <f t="shared" si="94"/>
        <v>18.632893285980341</v>
      </c>
      <c r="W996" s="6">
        <f>V996*Index!$H$23</f>
        <v>20.06558809629767</v>
      </c>
      <c r="Y996" s="8">
        <v>595.87</v>
      </c>
      <c r="Z996" s="9">
        <f t="shared" si="95"/>
        <v>595.87</v>
      </c>
      <c r="AA996" s="27"/>
      <c r="AB996" s="43"/>
    </row>
    <row r="997" spans="1:28" x14ac:dyDescent="0.25">
      <c r="A997" s="2" t="s">
        <v>1231</v>
      </c>
      <c r="B997" s="2" t="s">
        <v>51</v>
      </c>
      <c r="C997" s="2">
        <v>120</v>
      </c>
      <c r="D997" s="2" t="s">
        <v>63</v>
      </c>
      <c r="E997" s="2" t="s">
        <v>54</v>
      </c>
      <c r="F997" s="2" t="s">
        <v>40</v>
      </c>
      <c r="G997" s="38" t="s">
        <v>1552</v>
      </c>
      <c r="H997" s="29">
        <v>141.97892858890901</v>
      </c>
      <c r="I997" s="29">
        <v>83.007820887477493</v>
      </c>
      <c r="J997" s="29">
        <f t="shared" si="90"/>
        <v>92.674944830649139</v>
      </c>
      <c r="K997" s="8">
        <v>2.2751603988423401</v>
      </c>
      <c r="L997" s="32">
        <v>0</v>
      </c>
      <c r="M997" s="28">
        <v>1.05030031896777</v>
      </c>
      <c r="N997" s="28">
        <v>0.99301838424446898</v>
      </c>
      <c r="O997" s="8">
        <v>533.87520023913828</v>
      </c>
      <c r="P997" s="9">
        <f t="shared" si="91"/>
        <v>533.88</v>
      </c>
      <c r="Q997" s="6">
        <f t="shared" si="92"/>
        <v>536.06408856011876</v>
      </c>
      <c r="R997" s="6">
        <f t="shared" si="93"/>
        <v>544.37308193280069</v>
      </c>
      <c r="S997" s="13">
        <f>R997*Index!$D$19</f>
        <v>668.88129661107257</v>
      </c>
      <c r="U997" s="8">
        <v>16.994001397174099</v>
      </c>
      <c r="V997" s="6">
        <f t="shared" si="94"/>
        <v>17.257408418830298</v>
      </c>
      <c r="W997" s="6">
        <f>V997*Index!$H$23</f>
        <v>18.58434133803442</v>
      </c>
      <c r="Y997" s="8">
        <v>687.47</v>
      </c>
      <c r="Z997" s="9">
        <f t="shared" si="95"/>
        <v>687.47</v>
      </c>
      <c r="AA997" s="27"/>
      <c r="AB997" s="43"/>
    </row>
    <row r="998" spans="1:28" x14ac:dyDescent="0.25">
      <c r="A998" s="2" t="s">
        <v>1232</v>
      </c>
      <c r="B998" s="2" t="s">
        <v>51</v>
      </c>
      <c r="C998" s="2">
        <v>120</v>
      </c>
      <c r="D998" s="2" t="s">
        <v>1558</v>
      </c>
      <c r="E998" s="2" t="s">
        <v>54</v>
      </c>
      <c r="F998" s="2" t="s">
        <v>40</v>
      </c>
      <c r="G998" s="38" t="s">
        <v>1552</v>
      </c>
      <c r="H998" s="29">
        <v>141.97892858890901</v>
      </c>
      <c r="I998" s="29">
        <v>102.260825899403</v>
      </c>
      <c r="J998" s="29">
        <f t="shared" si="90"/>
        <v>93.612863671370775</v>
      </c>
      <c r="K998" s="8">
        <v>2.3672502475289998</v>
      </c>
      <c r="L998" s="32">
        <v>0</v>
      </c>
      <c r="M998" s="28">
        <v>1.0201453746065401</v>
      </c>
      <c r="N998" s="28">
        <v>0.94554398565023701</v>
      </c>
      <c r="O998" s="8">
        <v>557.7047285439487</v>
      </c>
      <c r="P998" s="9">
        <f t="shared" si="91"/>
        <v>557.70000000000005</v>
      </c>
      <c r="Q998" s="6">
        <f t="shared" si="92"/>
        <v>559.99131793097888</v>
      </c>
      <c r="R998" s="6">
        <f t="shared" si="93"/>
        <v>568.67118335890905</v>
      </c>
      <c r="S998" s="13">
        <f>R998*Index!$D$19</f>
        <v>698.73682423815126</v>
      </c>
      <c r="U998" s="8">
        <v>19.352108020143699</v>
      </c>
      <c r="V998" s="6">
        <f t="shared" si="94"/>
        <v>19.652065694455928</v>
      </c>
      <c r="W998" s="6">
        <f>V998*Index!$H$23</f>
        <v>21.1631253082437</v>
      </c>
      <c r="Y998" s="8">
        <v>719.9</v>
      </c>
      <c r="Z998" s="9">
        <f t="shared" si="95"/>
        <v>719.9</v>
      </c>
      <c r="AA998" s="27"/>
      <c r="AB998" s="43"/>
    </row>
    <row r="999" spans="1:28" x14ac:dyDescent="0.25">
      <c r="A999" s="2" t="s">
        <v>1233</v>
      </c>
      <c r="B999" s="2" t="s">
        <v>51</v>
      </c>
      <c r="C999" s="2">
        <v>120</v>
      </c>
      <c r="D999" s="2" t="s">
        <v>1559</v>
      </c>
      <c r="E999" s="2" t="s">
        <v>54</v>
      </c>
      <c r="F999" s="2" t="s">
        <v>218</v>
      </c>
      <c r="G999" s="38" t="s">
        <v>1552</v>
      </c>
      <c r="H999" s="29">
        <v>141.97892858890901</v>
      </c>
      <c r="I999" s="29">
        <v>125.052473204077</v>
      </c>
      <c r="J999" s="29">
        <f t="shared" si="90"/>
        <v>113.62124350996788</v>
      </c>
      <c r="K999" s="8">
        <v>2.3048062817858401</v>
      </c>
      <c r="L999" s="32">
        <v>0</v>
      </c>
      <c r="M999" s="28">
        <v>1.0024907725524199</v>
      </c>
      <c r="N999" s="28">
        <v>0.95481321778684303</v>
      </c>
      <c r="O999" s="8">
        <v>589.10888227903058</v>
      </c>
      <c r="P999" s="9">
        <f t="shared" si="91"/>
        <v>589.11</v>
      </c>
      <c r="Q999" s="6">
        <f t="shared" si="92"/>
        <v>591.52422869637462</v>
      </c>
      <c r="R999" s="6">
        <f t="shared" si="93"/>
        <v>600.69285424116845</v>
      </c>
      <c r="S999" s="13">
        <f>R999*Index!$D$19</f>
        <v>738.08244482492137</v>
      </c>
      <c r="U999" s="8">
        <v>21.691789156049701</v>
      </c>
      <c r="V999" s="6">
        <f t="shared" si="94"/>
        <v>22.028011887968471</v>
      </c>
      <c r="W999" s="6">
        <f>V999*Index!$H$23</f>
        <v>23.721759489541796</v>
      </c>
      <c r="Y999" s="8">
        <v>761.8</v>
      </c>
      <c r="Z999" s="9">
        <f t="shared" si="95"/>
        <v>761.8</v>
      </c>
      <c r="AA999" s="27"/>
      <c r="AB999" s="43"/>
    </row>
    <row r="1000" spans="1:28" x14ac:dyDescent="0.25">
      <c r="A1000" s="2" t="s">
        <v>1234</v>
      </c>
      <c r="B1000" s="2" t="s">
        <v>51</v>
      </c>
      <c r="C1000" s="2">
        <v>120</v>
      </c>
      <c r="D1000" s="2" t="s">
        <v>1550</v>
      </c>
      <c r="E1000" s="2" t="s">
        <v>54</v>
      </c>
      <c r="F1000" s="2" t="s">
        <v>218</v>
      </c>
      <c r="G1000" s="38" t="s">
        <v>1552</v>
      </c>
      <c r="H1000" s="29">
        <v>141.97892858890901</v>
      </c>
      <c r="I1000" s="29">
        <v>103.06585138668601</v>
      </c>
      <c r="J1000" s="29">
        <f t="shared" si="90"/>
        <v>86.529507518956763</v>
      </c>
      <c r="K1000" s="8">
        <v>2.4778724865508002</v>
      </c>
      <c r="L1000" s="32">
        <v>0</v>
      </c>
      <c r="M1000" s="28">
        <v>0.96803351909648205</v>
      </c>
      <c r="N1000" s="28">
        <v>0.96331070643185801</v>
      </c>
      <c r="O1000" s="8">
        <v>566.21476677643147</v>
      </c>
      <c r="P1000" s="9">
        <f t="shared" si="91"/>
        <v>566.21</v>
      </c>
      <c r="Q1000" s="6">
        <f t="shared" si="92"/>
        <v>568.53624732021478</v>
      </c>
      <c r="R1000" s="6">
        <f t="shared" si="93"/>
        <v>577.34855915367814</v>
      </c>
      <c r="S1000" s="13">
        <f>R1000*Index!$D$19</f>
        <v>709.39887672645409</v>
      </c>
      <c r="U1000" s="8">
        <v>20.3064803053289</v>
      </c>
      <c r="V1000" s="6">
        <f t="shared" si="94"/>
        <v>20.6212307500615</v>
      </c>
      <c r="W1000" s="6">
        <f>V1000*Index!$H$23</f>
        <v>22.206810070702943</v>
      </c>
      <c r="Y1000" s="8">
        <v>731.61</v>
      </c>
      <c r="Z1000" s="9">
        <f t="shared" si="95"/>
        <v>731.61</v>
      </c>
      <c r="AA1000" s="27"/>
      <c r="AB1000" s="43"/>
    </row>
    <row r="1001" spans="1:28" x14ac:dyDescent="0.25">
      <c r="A1001" s="2" t="s">
        <v>1235</v>
      </c>
      <c r="B1001" s="2" t="s">
        <v>51</v>
      </c>
      <c r="C1001" s="2">
        <v>120</v>
      </c>
      <c r="D1001" s="2" t="s">
        <v>225</v>
      </c>
      <c r="E1001" s="2" t="s">
        <v>54</v>
      </c>
      <c r="F1001" s="2" t="s">
        <v>40</v>
      </c>
      <c r="G1001" s="38" t="s">
        <v>1552</v>
      </c>
      <c r="H1001" s="29">
        <v>141.97892858890901</v>
      </c>
      <c r="I1001" s="29">
        <v>74.764789781264994</v>
      </c>
      <c r="J1001" s="29">
        <f t="shared" si="90"/>
        <v>79.686552741271555</v>
      </c>
      <c r="K1001" s="8">
        <v>2.58130654111608</v>
      </c>
      <c r="L1001" s="32">
        <v>1</v>
      </c>
      <c r="M1001" s="28">
        <v>1.0379803665818901</v>
      </c>
      <c r="N1001" s="28">
        <v>0.98528622175091796</v>
      </c>
      <c r="O1001" s="8">
        <v>572.18655689723778</v>
      </c>
      <c r="P1001" s="9">
        <f t="shared" si="91"/>
        <v>572.19000000000005</v>
      </c>
      <c r="Q1001" s="6">
        <f t="shared" si="92"/>
        <v>574.5325217805165</v>
      </c>
      <c r="R1001" s="6">
        <f t="shared" si="93"/>
        <v>583.4377758681145</v>
      </c>
      <c r="S1001" s="13">
        <f>R1001*Index!$D$19</f>
        <v>716.88081017701506</v>
      </c>
      <c r="U1001" s="8">
        <v>24.4277428624432</v>
      </c>
      <c r="V1001" s="6">
        <f t="shared" si="94"/>
        <v>24.806372876811071</v>
      </c>
      <c r="W1001" s="6">
        <f>V1001*Index!$H$23</f>
        <v>26.71375039129212</v>
      </c>
      <c r="Y1001" s="8">
        <v>743.59</v>
      </c>
      <c r="Z1001" s="9">
        <f t="shared" si="95"/>
        <v>743.59</v>
      </c>
      <c r="AA1001" s="27"/>
      <c r="AB1001" s="43"/>
    </row>
    <row r="1002" spans="1:28" x14ac:dyDescent="0.25">
      <c r="A1002" s="2" t="s">
        <v>1236</v>
      </c>
      <c r="B1002" s="2" t="s">
        <v>51</v>
      </c>
      <c r="C1002" s="2">
        <v>120</v>
      </c>
      <c r="D1002" s="2" t="s">
        <v>60</v>
      </c>
      <c r="E1002" s="2" t="s">
        <v>55</v>
      </c>
      <c r="F1002" s="2" t="s">
        <v>40</v>
      </c>
      <c r="G1002" s="38" t="s">
        <v>1552</v>
      </c>
      <c r="H1002" s="29">
        <v>141.97892858890901</v>
      </c>
      <c r="I1002" s="29">
        <v>26.1035218959248</v>
      </c>
      <c r="J1002" s="29">
        <f t="shared" si="90"/>
        <v>26.422588267561025</v>
      </c>
      <c r="K1002" s="8">
        <v>1.3576610205459601</v>
      </c>
      <c r="L1002" s="32">
        <v>1</v>
      </c>
      <c r="M1002" s="28">
        <v>1.0018982729649399</v>
      </c>
      <c r="N1002" s="28">
        <v>1</v>
      </c>
      <c r="O1002" s="8">
        <v>228.63217523684099</v>
      </c>
      <c r="P1002" s="9">
        <f t="shared" si="91"/>
        <v>228.63</v>
      </c>
      <c r="Q1002" s="6">
        <f t="shared" si="92"/>
        <v>229.56956715531203</v>
      </c>
      <c r="R1002" s="6">
        <f t="shared" si="93"/>
        <v>233.12789544621938</v>
      </c>
      <c r="S1002" s="13">
        <f>R1002*Index!$D$19</f>
        <v>286.44856653938473</v>
      </c>
      <c r="U1002" s="8">
        <v>16.9813390546976</v>
      </c>
      <c r="V1002" s="6">
        <f t="shared" si="94"/>
        <v>17.244549810045413</v>
      </c>
      <c r="W1002" s="6">
        <f>V1002*Index!$H$23</f>
        <v>18.570494022783436</v>
      </c>
      <c r="Y1002" s="8">
        <v>305.02</v>
      </c>
      <c r="Z1002" s="9">
        <f t="shared" si="95"/>
        <v>305.02</v>
      </c>
      <c r="AA1002" s="27"/>
      <c r="AB1002" s="43"/>
    </row>
    <row r="1003" spans="1:28" x14ac:dyDescent="0.25">
      <c r="A1003" s="2" t="s">
        <v>1237</v>
      </c>
      <c r="B1003" s="2" t="s">
        <v>51</v>
      </c>
      <c r="C1003" s="2">
        <v>120</v>
      </c>
      <c r="D1003" s="2" t="s">
        <v>61</v>
      </c>
      <c r="E1003" s="2" t="s">
        <v>55</v>
      </c>
      <c r="F1003" s="2" t="s">
        <v>40</v>
      </c>
      <c r="G1003" s="38" t="s">
        <v>1552</v>
      </c>
      <c r="H1003" s="29">
        <v>141.97892858890901</v>
      </c>
      <c r="I1003" s="29">
        <v>39.914344020189603</v>
      </c>
      <c r="J1003" s="29">
        <f t="shared" si="90"/>
        <v>43.348223245564412</v>
      </c>
      <c r="K1003" s="8">
        <v>1.68094073480696</v>
      </c>
      <c r="L1003" s="32">
        <v>0</v>
      </c>
      <c r="M1003" s="28">
        <v>1.01943797987828</v>
      </c>
      <c r="N1003" s="28">
        <v>0.99945122609313897</v>
      </c>
      <c r="O1003" s="8">
        <v>311.5239587843202</v>
      </c>
      <c r="P1003" s="9">
        <f t="shared" si="91"/>
        <v>311.52</v>
      </c>
      <c r="Q1003" s="6">
        <f t="shared" si="92"/>
        <v>312.80120701533593</v>
      </c>
      <c r="R1003" s="6">
        <f t="shared" si="93"/>
        <v>317.64962572407364</v>
      </c>
      <c r="S1003" s="13">
        <f>R1003*Index!$D$19</f>
        <v>390.30198327948978</v>
      </c>
      <c r="U1003" s="8">
        <v>17.995509303937201</v>
      </c>
      <c r="V1003" s="6">
        <f t="shared" si="94"/>
        <v>18.274439698148228</v>
      </c>
      <c r="W1003" s="6">
        <f>V1003*Index!$H$23</f>
        <v>19.679572788063656</v>
      </c>
      <c r="Y1003" s="8">
        <v>409.98</v>
      </c>
      <c r="Z1003" s="9">
        <f t="shared" si="95"/>
        <v>409.98</v>
      </c>
      <c r="AA1003" s="27"/>
      <c r="AB1003" s="43"/>
    </row>
    <row r="1004" spans="1:28" x14ac:dyDescent="0.25">
      <c r="A1004" s="2" t="s">
        <v>1238</v>
      </c>
      <c r="B1004" s="2" t="s">
        <v>51</v>
      </c>
      <c r="C1004" s="2">
        <v>120</v>
      </c>
      <c r="D1004" s="2" t="s">
        <v>62</v>
      </c>
      <c r="E1004" s="2" t="s">
        <v>55</v>
      </c>
      <c r="F1004" s="2" t="s">
        <v>40</v>
      </c>
      <c r="G1004" s="38" t="s">
        <v>1552</v>
      </c>
      <c r="H1004" s="29">
        <v>141.97892858890901</v>
      </c>
      <c r="I1004" s="29">
        <v>53.342365171081902</v>
      </c>
      <c r="J1004" s="29">
        <f t="shared" si="90"/>
        <v>56.651250084346941</v>
      </c>
      <c r="K1004" s="8">
        <v>1.72495538430699</v>
      </c>
      <c r="L1004" s="32">
        <v>0</v>
      </c>
      <c r="M1004" s="28">
        <v>1.0301719497783299</v>
      </c>
      <c r="N1004" s="28">
        <v>0.98715629777585701</v>
      </c>
      <c r="O1004" s="8">
        <v>342.62819618829394</v>
      </c>
      <c r="P1004" s="9">
        <f t="shared" si="91"/>
        <v>342.63</v>
      </c>
      <c r="Q1004" s="6">
        <f t="shared" si="92"/>
        <v>344.03297179266593</v>
      </c>
      <c r="R1004" s="6">
        <f t="shared" si="93"/>
        <v>349.36548285545229</v>
      </c>
      <c r="S1004" s="13">
        <f>R1004*Index!$D$19</f>
        <v>429.27184484179759</v>
      </c>
      <c r="U1004" s="8">
        <v>19.553872521541201</v>
      </c>
      <c r="V1004" s="6">
        <f t="shared" si="94"/>
        <v>19.856957545625093</v>
      </c>
      <c r="W1004" s="6">
        <f>V1004*Index!$H$23</f>
        <v>21.383771421906669</v>
      </c>
      <c r="Y1004" s="8">
        <v>450.66</v>
      </c>
      <c r="Z1004" s="9">
        <f t="shared" si="95"/>
        <v>450.66</v>
      </c>
      <c r="AA1004" s="27"/>
      <c r="AB1004" s="43"/>
    </row>
    <row r="1005" spans="1:28" x14ac:dyDescent="0.25">
      <c r="A1005" s="2" t="s">
        <v>1239</v>
      </c>
      <c r="B1005" s="2" t="s">
        <v>51</v>
      </c>
      <c r="C1005" s="2">
        <v>120</v>
      </c>
      <c r="D1005" s="2" t="s">
        <v>63</v>
      </c>
      <c r="E1005" s="2" t="s">
        <v>55</v>
      </c>
      <c r="F1005" s="2" t="s">
        <v>40</v>
      </c>
      <c r="G1005" s="38" t="s">
        <v>1552</v>
      </c>
      <c r="H1005" s="29">
        <v>141.97892858890901</v>
      </c>
      <c r="I1005" s="29">
        <v>69.278047191319402</v>
      </c>
      <c r="J1005" s="29">
        <f t="shared" si="90"/>
        <v>79.243621809303335</v>
      </c>
      <c r="K1005" s="8">
        <v>1.7125059286733599</v>
      </c>
      <c r="L1005" s="32">
        <v>0</v>
      </c>
      <c r="M1005" s="28">
        <v>1.05030031896777</v>
      </c>
      <c r="N1005" s="28">
        <v>0.99702222411465102</v>
      </c>
      <c r="O1005" s="8">
        <v>378.8449291131783</v>
      </c>
      <c r="P1005" s="9">
        <f t="shared" si="91"/>
        <v>378.84</v>
      </c>
      <c r="Q1005" s="6">
        <f t="shared" si="92"/>
        <v>380.39819332254234</v>
      </c>
      <c r="R1005" s="6">
        <f t="shared" si="93"/>
        <v>386.29436531904179</v>
      </c>
      <c r="S1005" s="13">
        <f>R1005*Index!$D$19</f>
        <v>474.6470472616939</v>
      </c>
      <c r="U1005" s="8">
        <v>16.804592596573599</v>
      </c>
      <c r="V1005" s="6">
        <f t="shared" si="94"/>
        <v>17.065063781820491</v>
      </c>
      <c r="W1005" s="6">
        <f>V1005*Index!$H$23</f>
        <v>18.377207201669531</v>
      </c>
      <c r="Y1005" s="8">
        <v>493.02</v>
      </c>
      <c r="Z1005" s="9">
        <f t="shared" si="95"/>
        <v>493.02</v>
      </c>
      <c r="AA1005" s="27"/>
      <c r="AB1005" s="43"/>
    </row>
    <row r="1006" spans="1:28" x14ac:dyDescent="0.25">
      <c r="A1006" s="2" t="s">
        <v>1240</v>
      </c>
      <c r="B1006" s="2" t="s">
        <v>51</v>
      </c>
      <c r="C1006" s="2">
        <v>120</v>
      </c>
      <c r="D1006" s="2" t="s">
        <v>1558</v>
      </c>
      <c r="E1006" s="2" t="s">
        <v>55</v>
      </c>
      <c r="F1006" s="2" t="s">
        <v>40</v>
      </c>
      <c r="G1006" s="38" t="s">
        <v>1552</v>
      </c>
      <c r="H1006" s="29">
        <v>141.97892858890901</v>
      </c>
      <c r="I1006" s="29">
        <v>85.408566081592497</v>
      </c>
      <c r="J1006" s="29">
        <f t="shared" si="90"/>
        <v>86.611005446599592</v>
      </c>
      <c r="K1006" s="8">
        <v>1.71032257984653</v>
      </c>
      <c r="L1006" s="32">
        <v>0</v>
      </c>
      <c r="M1006" s="28">
        <v>1.0201453746065401</v>
      </c>
      <c r="N1006" s="28">
        <v>0.98543608379935199</v>
      </c>
      <c r="O1006" s="8">
        <v>390.96252570655969</v>
      </c>
      <c r="P1006" s="9">
        <f t="shared" si="91"/>
        <v>390.96</v>
      </c>
      <c r="Q1006" s="6">
        <f t="shared" si="92"/>
        <v>392.5654720619566</v>
      </c>
      <c r="R1006" s="6">
        <f t="shared" si="93"/>
        <v>398.65023687891693</v>
      </c>
      <c r="S1006" s="13">
        <f>R1006*Index!$D$19</f>
        <v>489.82893568348288</v>
      </c>
      <c r="U1006" s="8">
        <v>18.214372396501499</v>
      </c>
      <c r="V1006" s="6">
        <f t="shared" si="94"/>
        <v>18.496695168647275</v>
      </c>
      <c r="W1006" s="6">
        <f>V1006*Index!$H$23</f>
        <v>19.918917620599043</v>
      </c>
      <c r="Y1006" s="8">
        <v>509.75</v>
      </c>
      <c r="Z1006" s="9">
        <f t="shared" si="95"/>
        <v>509.75</v>
      </c>
      <c r="AA1006" s="27"/>
      <c r="AB1006" s="43"/>
    </row>
    <row r="1007" spans="1:28" x14ac:dyDescent="0.25">
      <c r="A1007" s="2" t="s">
        <v>1241</v>
      </c>
      <c r="B1007" s="2" t="s">
        <v>51</v>
      </c>
      <c r="C1007" s="2">
        <v>120</v>
      </c>
      <c r="D1007" s="2" t="s">
        <v>1559</v>
      </c>
      <c r="E1007" s="2" t="s">
        <v>55</v>
      </c>
      <c r="F1007" s="2" t="s">
        <v>218</v>
      </c>
      <c r="G1007" s="38" t="s">
        <v>1552</v>
      </c>
      <c r="H1007" s="29">
        <v>141.97892858890901</v>
      </c>
      <c r="I1007" s="29">
        <v>104.223760117704</v>
      </c>
      <c r="J1007" s="29">
        <f t="shared" si="90"/>
        <v>102.26080526649585</v>
      </c>
      <c r="K1007" s="8">
        <v>1.5596666135627999</v>
      </c>
      <c r="L1007" s="32">
        <v>0</v>
      </c>
      <c r="M1007" s="28">
        <v>1.0024907725524199</v>
      </c>
      <c r="N1007" s="28">
        <v>0.98956230330307504</v>
      </c>
      <c r="O1007" s="8">
        <v>380.93255859973937</v>
      </c>
      <c r="P1007" s="9">
        <f t="shared" si="91"/>
        <v>380.93</v>
      </c>
      <c r="Q1007" s="6">
        <f t="shared" si="92"/>
        <v>382.49438208999828</v>
      </c>
      <c r="R1007" s="6">
        <f t="shared" si="93"/>
        <v>388.42304501239329</v>
      </c>
      <c r="S1007" s="13">
        <f>R1007*Index!$D$19</f>
        <v>477.2625954594543</v>
      </c>
      <c r="U1007" s="8">
        <v>22.9809921633478</v>
      </c>
      <c r="V1007" s="6">
        <f t="shared" si="94"/>
        <v>23.337197541879693</v>
      </c>
      <c r="W1007" s="6">
        <f>V1007*Index!$H$23</f>
        <v>25.131609246623285</v>
      </c>
      <c r="Y1007" s="8">
        <v>502.39</v>
      </c>
      <c r="Z1007" s="9">
        <f t="shared" si="95"/>
        <v>502.39</v>
      </c>
      <c r="AA1007" s="27"/>
      <c r="AB1007" s="43"/>
    </row>
    <row r="1008" spans="1:28" x14ac:dyDescent="0.25">
      <c r="A1008" s="2" t="s">
        <v>1242</v>
      </c>
      <c r="B1008" s="2" t="s">
        <v>51</v>
      </c>
      <c r="C1008" s="2">
        <v>120</v>
      </c>
      <c r="D1008" s="2" t="s">
        <v>1550</v>
      </c>
      <c r="E1008" s="2" t="s">
        <v>55</v>
      </c>
      <c r="F1008" s="2" t="s">
        <v>218</v>
      </c>
      <c r="G1008" s="38" t="s">
        <v>1552</v>
      </c>
      <c r="H1008" s="29">
        <v>141.97892858890901</v>
      </c>
      <c r="I1008" s="29">
        <v>85.922104554000001</v>
      </c>
      <c r="J1008" s="29">
        <f t="shared" si="90"/>
        <v>77.177056495370351</v>
      </c>
      <c r="K1008" s="8">
        <v>1.6195317733252701</v>
      </c>
      <c r="L1008" s="32">
        <v>0</v>
      </c>
      <c r="M1008" s="28">
        <v>0.96803351909648205</v>
      </c>
      <c r="N1008" s="28">
        <v>0.99338282309826798</v>
      </c>
      <c r="O1008" s="8">
        <v>354.93008115838802</v>
      </c>
      <c r="P1008" s="9">
        <f t="shared" si="91"/>
        <v>354.93</v>
      </c>
      <c r="Q1008" s="6">
        <f t="shared" si="92"/>
        <v>356.38529449113742</v>
      </c>
      <c r="R1008" s="6">
        <f t="shared" si="93"/>
        <v>361.90926655575009</v>
      </c>
      <c r="S1008" s="13">
        <f>R1008*Index!$D$19</f>
        <v>444.68462439378095</v>
      </c>
      <c r="U1008" s="8">
        <v>18.831423205690601</v>
      </c>
      <c r="V1008" s="6">
        <f t="shared" si="94"/>
        <v>19.123310265378809</v>
      </c>
      <c r="W1008" s="6">
        <f>V1008*Index!$H$23</f>
        <v>20.593713543752699</v>
      </c>
      <c r="Y1008" s="8">
        <v>465.28</v>
      </c>
      <c r="Z1008" s="9">
        <f t="shared" si="95"/>
        <v>465.28</v>
      </c>
      <c r="AA1008" s="27"/>
      <c r="AB1008" s="43"/>
    </row>
    <row r="1009" spans="1:28" x14ac:dyDescent="0.25">
      <c r="A1009" s="2" t="s">
        <v>1243</v>
      </c>
      <c r="B1009" s="2" t="s">
        <v>51</v>
      </c>
      <c r="C1009" s="2">
        <v>120</v>
      </c>
      <c r="D1009" s="2" t="s">
        <v>225</v>
      </c>
      <c r="E1009" s="2" t="s">
        <v>55</v>
      </c>
      <c r="F1009" s="2" t="s">
        <v>40</v>
      </c>
      <c r="G1009" s="38" t="s">
        <v>1552</v>
      </c>
      <c r="H1009" s="29">
        <v>141.97892858890901</v>
      </c>
      <c r="I1009" s="29">
        <v>62.226791415891199</v>
      </c>
      <c r="J1009" s="29">
        <f t="shared" si="90"/>
        <v>66.723105389794085</v>
      </c>
      <c r="K1009" s="8">
        <v>1.9911383412028201</v>
      </c>
      <c r="L1009" s="32">
        <v>1</v>
      </c>
      <c r="M1009" s="28">
        <v>1.0379803665818901</v>
      </c>
      <c r="N1009" s="28">
        <v>0.98462223706782004</v>
      </c>
      <c r="O1009" s="8">
        <v>415.55462174200807</v>
      </c>
      <c r="P1009" s="9">
        <f t="shared" si="91"/>
        <v>415.55</v>
      </c>
      <c r="Q1009" s="6">
        <f t="shared" si="92"/>
        <v>417.25839569115027</v>
      </c>
      <c r="R1009" s="6">
        <f t="shared" si="93"/>
        <v>423.72590082436312</v>
      </c>
      <c r="S1009" s="13">
        <f>R1009*Index!$D$19</f>
        <v>520.63986879145762</v>
      </c>
      <c r="U1009" s="8">
        <v>19.188582985115399</v>
      </c>
      <c r="V1009" s="6">
        <f t="shared" si="94"/>
        <v>19.486006021384689</v>
      </c>
      <c r="W1009" s="6">
        <f>V1009*Index!$H$23</f>
        <v>20.984297203122718</v>
      </c>
      <c r="Y1009" s="8">
        <v>541.62</v>
      </c>
      <c r="Z1009" s="9">
        <f t="shared" si="95"/>
        <v>541.62</v>
      </c>
      <c r="AA1009" s="27"/>
      <c r="AB1009" s="43"/>
    </row>
    <row r="1010" spans="1:28" x14ac:dyDescent="0.25">
      <c r="A1010" s="2" t="s">
        <v>1244</v>
      </c>
      <c r="B1010" s="2" t="s">
        <v>51</v>
      </c>
      <c r="C1010" s="2">
        <v>120</v>
      </c>
      <c r="D1010" s="2" t="s">
        <v>60</v>
      </c>
      <c r="E1010" s="2" t="s">
        <v>56</v>
      </c>
      <c r="F1010" s="2" t="s">
        <v>40</v>
      </c>
      <c r="G1010" s="38" t="s">
        <v>1552</v>
      </c>
      <c r="H1010" s="29">
        <v>141.97892858890901</v>
      </c>
      <c r="I1010" s="29">
        <v>28.147608560975002</v>
      </c>
      <c r="J1010" s="29">
        <f t="shared" si="90"/>
        <v>28.470555167065498</v>
      </c>
      <c r="K1010" s="8">
        <v>1.38548412822206</v>
      </c>
      <c r="L1010" s="32">
        <v>1</v>
      </c>
      <c r="M1010" s="28">
        <v>1.0018982729649399</v>
      </c>
      <c r="N1010" s="28">
        <v>1</v>
      </c>
      <c r="O1010" s="8">
        <v>236.15505440754501</v>
      </c>
      <c r="P1010" s="9">
        <f t="shared" si="91"/>
        <v>236.16</v>
      </c>
      <c r="Q1010" s="6">
        <f t="shared" si="92"/>
        <v>237.12329013061594</v>
      </c>
      <c r="R1010" s="6">
        <f t="shared" si="93"/>
        <v>240.7987011276405</v>
      </c>
      <c r="S1010" s="13">
        <f>R1010*Index!$D$19</f>
        <v>295.87382767100308</v>
      </c>
      <c r="U1010" s="8">
        <v>16.891828420621</v>
      </c>
      <c r="V1010" s="6">
        <f t="shared" si="94"/>
        <v>17.153651761140626</v>
      </c>
      <c r="W1010" s="6">
        <f>V1010*Index!$H$23</f>
        <v>18.472606766087079</v>
      </c>
      <c r="Y1010" s="8">
        <v>314.35000000000002</v>
      </c>
      <c r="Z1010" s="9">
        <f t="shared" si="95"/>
        <v>314.35000000000002</v>
      </c>
      <c r="AA1010" s="27"/>
      <c r="AB1010" s="43"/>
    </row>
    <row r="1011" spans="1:28" x14ac:dyDescent="0.25">
      <c r="A1011" s="2" t="s">
        <v>1245</v>
      </c>
      <c r="B1011" s="2" t="s">
        <v>51</v>
      </c>
      <c r="C1011" s="2">
        <v>120</v>
      </c>
      <c r="D1011" s="2" t="s">
        <v>61</v>
      </c>
      <c r="E1011" s="2" t="s">
        <v>56</v>
      </c>
      <c r="F1011" s="2" t="s">
        <v>40</v>
      </c>
      <c r="G1011" s="38" t="s">
        <v>1552</v>
      </c>
      <c r="H1011" s="29">
        <v>141.97892858890901</v>
      </c>
      <c r="I1011" s="29">
        <v>43.039440906784598</v>
      </c>
      <c r="J1011" s="29">
        <f t="shared" si="90"/>
        <v>46.525440867560405</v>
      </c>
      <c r="K1011" s="8">
        <v>1.68565834366484</v>
      </c>
      <c r="L1011" s="32">
        <v>0</v>
      </c>
      <c r="M1011" s="28">
        <v>1.01943797987828</v>
      </c>
      <c r="N1011" s="28">
        <v>0.99941476803414298</v>
      </c>
      <c r="O1011" s="8">
        <v>317.7539631915771</v>
      </c>
      <c r="P1011" s="9">
        <f t="shared" si="91"/>
        <v>317.75</v>
      </c>
      <c r="Q1011" s="6">
        <f t="shared" si="92"/>
        <v>319.05675444066259</v>
      </c>
      <c r="R1011" s="6">
        <f t="shared" si="93"/>
        <v>324.00213413449291</v>
      </c>
      <c r="S1011" s="13">
        <f>R1011*Index!$D$19</f>
        <v>398.10742811744467</v>
      </c>
      <c r="U1011" s="8">
        <v>19.1876261298858</v>
      </c>
      <c r="V1011" s="6">
        <f t="shared" si="94"/>
        <v>19.48503433489903</v>
      </c>
      <c r="W1011" s="6">
        <f>V1011*Index!$H$23</f>
        <v>20.983250803055874</v>
      </c>
      <c r="Y1011" s="8">
        <v>419.09</v>
      </c>
      <c r="Z1011" s="9">
        <f t="shared" si="95"/>
        <v>419.09</v>
      </c>
      <c r="AA1011" s="27"/>
      <c r="AB1011" s="43"/>
    </row>
    <row r="1012" spans="1:28" x14ac:dyDescent="0.25">
      <c r="A1012" s="2" t="s">
        <v>1246</v>
      </c>
      <c r="B1012" s="2" t="s">
        <v>51</v>
      </c>
      <c r="C1012" s="2">
        <v>120</v>
      </c>
      <c r="D1012" s="2" t="s">
        <v>62</v>
      </c>
      <c r="E1012" s="2" t="s">
        <v>56</v>
      </c>
      <c r="F1012" s="2" t="s">
        <v>40</v>
      </c>
      <c r="G1012" s="38" t="s">
        <v>1552</v>
      </c>
      <c r="H1012" s="29">
        <v>141.97892858890901</v>
      </c>
      <c r="I1012" s="29">
        <v>57.518088124601803</v>
      </c>
      <c r="J1012" s="29">
        <f t="shared" si="90"/>
        <v>61.81745963842792</v>
      </c>
      <c r="K1012" s="8">
        <v>1.7710778905786499</v>
      </c>
      <c r="L1012" s="32">
        <v>0</v>
      </c>
      <c r="M1012" s="28">
        <v>1.0301719497783299</v>
      </c>
      <c r="N1012" s="28">
        <v>0.99163159790510302</v>
      </c>
      <c r="O1012" s="8">
        <v>360.93927736921995</v>
      </c>
      <c r="P1012" s="9">
        <f t="shared" si="91"/>
        <v>360.94</v>
      </c>
      <c r="Q1012" s="6">
        <f t="shared" si="92"/>
        <v>362.41912840643374</v>
      </c>
      <c r="R1012" s="6">
        <f t="shared" si="93"/>
        <v>368.03662489673349</v>
      </c>
      <c r="S1012" s="13">
        <f>R1012*Index!$D$19</f>
        <v>452.21342316789736</v>
      </c>
      <c r="U1012" s="8">
        <v>22.716265467850199</v>
      </c>
      <c r="V1012" s="6">
        <f t="shared" si="94"/>
        <v>23.06836758260188</v>
      </c>
      <c r="W1012" s="6">
        <f>V1012*Index!$H$23</f>
        <v>24.842108783757876</v>
      </c>
      <c r="Y1012" s="8">
        <v>477.06</v>
      </c>
      <c r="Z1012" s="9">
        <f t="shared" si="95"/>
        <v>477.06</v>
      </c>
      <c r="AA1012" s="27"/>
      <c r="AB1012" s="43"/>
    </row>
    <row r="1013" spans="1:28" x14ac:dyDescent="0.25">
      <c r="A1013" s="2" t="s">
        <v>1247</v>
      </c>
      <c r="B1013" s="2" t="s">
        <v>51</v>
      </c>
      <c r="C1013" s="2">
        <v>120</v>
      </c>
      <c r="D1013" s="2" t="s">
        <v>63</v>
      </c>
      <c r="E1013" s="2" t="s">
        <v>56</v>
      </c>
      <c r="F1013" s="2" t="s">
        <v>40</v>
      </c>
      <c r="G1013" s="38" t="s">
        <v>1552</v>
      </c>
      <c r="H1013" s="29">
        <v>141.97892858890901</v>
      </c>
      <c r="I1013" s="29">
        <v>74.700514184622506</v>
      </c>
      <c r="J1013" s="29">
        <f t="shared" si="90"/>
        <v>85.421567196214738</v>
      </c>
      <c r="K1013" s="8">
        <v>1.71522300535737</v>
      </c>
      <c r="L1013" s="32">
        <v>0</v>
      </c>
      <c r="M1013" s="28">
        <v>1.05030031896777</v>
      </c>
      <c r="N1013" s="28">
        <v>0.99921788708875903</v>
      </c>
      <c r="O1013" s="8">
        <v>390.04256180031427</v>
      </c>
      <c r="P1013" s="9">
        <f t="shared" si="91"/>
        <v>390.04</v>
      </c>
      <c r="Q1013" s="6">
        <f t="shared" si="92"/>
        <v>391.64173630369555</v>
      </c>
      <c r="R1013" s="6">
        <f t="shared" si="93"/>
        <v>397.71218321640288</v>
      </c>
      <c r="S1013" s="13">
        <f>R1013*Index!$D$19</f>
        <v>488.67633176000191</v>
      </c>
      <c r="U1013" s="8">
        <v>15.4327876900538</v>
      </c>
      <c r="V1013" s="6">
        <f t="shared" si="94"/>
        <v>15.671995899249636</v>
      </c>
      <c r="W1013" s="6">
        <f>V1013*Index!$H$23</f>
        <v>16.877025458940373</v>
      </c>
      <c r="Y1013" s="8">
        <v>505.55</v>
      </c>
      <c r="Z1013" s="9">
        <f t="shared" si="95"/>
        <v>505.55</v>
      </c>
      <c r="AA1013" s="27"/>
      <c r="AB1013" s="43"/>
    </row>
    <row r="1014" spans="1:28" x14ac:dyDescent="0.25">
      <c r="A1014" s="2" t="s">
        <v>1248</v>
      </c>
      <c r="B1014" s="2" t="s">
        <v>51</v>
      </c>
      <c r="C1014" s="2">
        <v>120</v>
      </c>
      <c r="D1014" s="2" t="s">
        <v>1558</v>
      </c>
      <c r="E1014" s="2" t="s">
        <v>56</v>
      </c>
      <c r="F1014" s="2" t="s">
        <v>40</v>
      </c>
      <c r="G1014" s="38" t="s">
        <v>1552</v>
      </c>
      <c r="H1014" s="29">
        <v>141.97892858890901</v>
      </c>
      <c r="I1014" s="29">
        <v>92.092497605707194</v>
      </c>
      <c r="J1014" s="29">
        <f t="shared" si="90"/>
        <v>94.872762853694667</v>
      </c>
      <c r="K1014" s="8">
        <v>1.7353047471854199</v>
      </c>
      <c r="L1014" s="32">
        <v>0</v>
      </c>
      <c r="M1014" s="28">
        <v>1.0201453746065401</v>
      </c>
      <c r="N1014" s="28">
        <v>0.99189573859743696</v>
      </c>
      <c r="O1014" s="8">
        <v>411.00986453924583</v>
      </c>
      <c r="P1014" s="9">
        <f t="shared" si="91"/>
        <v>411.01</v>
      </c>
      <c r="Q1014" s="6">
        <f t="shared" si="92"/>
        <v>412.69500498385673</v>
      </c>
      <c r="R1014" s="6">
        <f t="shared" si="93"/>
        <v>419.09177756110654</v>
      </c>
      <c r="S1014" s="13">
        <f>R1014*Index!$D$19</f>
        <v>514.94583563688434</v>
      </c>
      <c r="U1014" s="8">
        <v>20.470041664022901</v>
      </c>
      <c r="V1014" s="6">
        <f t="shared" si="94"/>
        <v>20.787327309815257</v>
      </c>
      <c r="W1014" s="6">
        <f>V1014*Index!$H$23</f>
        <v>22.385677898746518</v>
      </c>
      <c r="Y1014" s="8">
        <v>537.33000000000004</v>
      </c>
      <c r="Z1014" s="9">
        <f t="shared" si="95"/>
        <v>537.33000000000004</v>
      </c>
      <c r="AA1014" s="27"/>
      <c r="AB1014" s="43"/>
    </row>
    <row r="1015" spans="1:28" x14ac:dyDescent="0.25">
      <c r="A1015" s="2" t="s">
        <v>1249</v>
      </c>
      <c r="B1015" s="2" t="s">
        <v>51</v>
      </c>
      <c r="C1015" s="2">
        <v>120</v>
      </c>
      <c r="D1015" s="2" t="s">
        <v>1559</v>
      </c>
      <c r="E1015" s="2" t="s">
        <v>56</v>
      </c>
      <c r="F1015" s="2" t="s">
        <v>218</v>
      </c>
      <c r="G1015" s="38" t="s">
        <v>1552</v>
      </c>
      <c r="H1015" s="29">
        <v>141.97892858890901</v>
      </c>
      <c r="I1015" s="29">
        <v>112.383997981557</v>
      </c>
      <c r="J1015" s="29">
        <f t="shared" si="90"/>
        <v>107.87375203830206</v>
      </c>
      <c r="K1015" s="8">
        <v>2.1206243827464801</v>
      </c>
      <c r="L1015" s="32">
        <v>0</v>
      </c>
      <c r="M1015" s="28">
        <v>1.0024907725524199</v>
      </c>
      <c r="N1015" s="28">
        <v>0.97982793330080797</v>
      </c>
      <c r="O1015" s="8">
        <v>529.8436866326316</v>
      </c>
      <c r="P1015" s="9">
        <f t="shared" si="91"/>
        <v>529.84</v>
      </c>
      <c r="Q1015" s="6">
        <f t="shared" si="92"/>
        <v>532.01604574782539</v>
      </c>
      <c r="R1015" s="6">
        <f t="shared" si="93"/>
        <v>540.26229445691672</v>
      </c>
      <c r="S1015" s="13">
        <f>R1015*Index!$D$19</f>
        <v>663.83029583932375</v>
      </c>
      <c r="U1015" s="8">
        <v>25.756473609524299</v>
      </c>
      <c r="V1015" s="6">
        <f t="shared" si="94"/>
        <v>26.155698950471926</v>
      </c>
      <c r="W1015" s="6">
        <f>V1015*Index!$H$23</f>
        <v>28.166826990085553</v>
      </c>
      <c r="Y1015" s="8">
        <v>692</v>
      </c>
      <c r="Z1015" s="9">
        <f t="shared" si="95"/>
        <v>692</v>
      </c>
      <c r="AA1015" s="27"/>
      <c r="AB1015" s="43"/>
    </row>
    <row r="1016" spans="1:28" x14ac:dyDescent="0.25">
      <c r="A1016" s="2" t="s">
        <v>1250</v>
      </c>
      <c r="B1016" s="2" t="s">
        <v>51</v>
      </c>
      <c r="C1016" s="2">
        <v>120</v>
      </c>
      <c r="D1016" s="2" t="s">
        <v>1550</v>
      </c>
      <c r="E1016" s="2" t="s">
        <v>56</v>
      </c>
      <c r="F1016" s="2" t="s">
        <v>218</v>
      </c>
      <c r="G1016" s="38" t="s">
        <v>1552</v>
      </c>
      <c r="H1016" s="29">
        <v>141.97892858890901</v>
      </c>
      <c r="I1016" s="29">
        <v>92.649006743989901</v>
      </c>
      <c r="J1016" s="29">
        <f t="shared" si="90"/>
        <v>83.480846816873253</v>
      </c>
      <c r="K1016" s="8">
        <v>2.1009570833217301</v>
      </c>
      <c r="L1016" s="32">
        <v>0</v>
      </c>
      <c r="M1016" s="28">
        <v>0.96803351909648205</v>
      </c>
      <c r="N1016" s="28">
        <v>0.992656419849267</v>
      </c>
      <c r="O1016" s="8">
        <v>473.68131214290537</v>
      </c>
      <c r="P1016" s="9">
        <f t="shared" si="91"/>
        <v>473.68</v>
      </c>
      <c r="Q1016" s="6">
        <f t="shared" si="92"/>
        <v>475.62340552269126</v>
      </c>
      <c r="R1016" s="6">
        <f t="shared" si="93"/>
        <v>482.995568308293</v>
      </c>
      <c r="S1016" s="13">
        <f>R1016*Index!$D$19</f>
        <v>593.46560788862325</v>
      </c>
      <c r="U1016" s="8">
        <v>23.693669477087798</v>
      </c>
      <c r="V1016" s="6">
        <f t="shared" si="94"/>
        <v>24.060921353982661</v>
      </c>
      <c r="W1016" s="6">
        <f>V1016*Index!$H$23</f>
        <v>25.910980634966229</v>
      </c>
      <c r="Y1016" s="8">
        <v>619.38</v>
      </c>
      <c r="Z1016" s="9">
        <f t="shared" si="95"/>
        <v>619.38</v>
      </c>
      <c r="AA1016" s="27"/>
      <c r="AB1016" s="43"/>
    </row>
    <row r="1017" spans="1:28" x14ac:dyDescent="0.25">
      <c r="A1017" s="2" t="s">
        <v>1251</v>
      </c>
      <c r="B1017" s="2" t="s">
        <v>51</v>
      </c>
      <c r="C1017" s="2">
        <v>120</v>
      </c>
      <c r="D1017" s="2" t="s">
        <v>225</v>
      </c>
      <c r="E1017" s="2" t="s">
        <v>56</v>
      </c>
      <c r="F1017" s="2" t="s">
        <v>40</v>
      </c>
      <c r="G1017" s="38" t="s">
        <v>1552</v>
      </c>
      <c r="H1017" s="29">
        <v>141.97892858890901</v>
      </c>
      <c r="I1017" s="29">
        <v>67.100350982840695</v>
      </c>
      <c r="J1017" s="29">
        <f t="shared" si="90"/>
        <v>73.730985539996567</v>
      </c>
      <c r="K1017" s="8">
        <v>2.01896144887893</v>
      </c>
      <c r="L1017" s="32">
        <v>1</v>
      </c>
      <c r="M1017" s="28">
        <v>1.0379803665818901</v>
      </c>
      <c r="N1017" s="28">
        <v>0.993962436664384</v>
      </c>
      <c r="O1017" s="8">
        <v>435.51000076724307</v>
      </c>
      <c r="P1017" s="9">
        <f t="shared" si="91"/>
        <v>435.51</v>
      </c>
      <c r="Q1017" s="6">
        <f t="shared" si="92"/>
        <v>437.29559177038874</v>
      </c>
      <c r="R1017" s="6">
        <f t="shared" si="93"/>
        <v>444.07367344282977</v>
      </c>
      <c r="S1017" s="13">
        <f>R1017*Index!$D$19</f>
        <v>545.64155418681912</v>
      </c>
      <c r="U1017" s="8">
        <v>18.895599302940902</v>
      </c>
      <c r="V1017" s="6">
        <f t="shared" si="94"/>
        <v>19.188481092136488</v>
      </c>
      <c r="W1017" s="6">
        <f>V1017*Index!$H$23</f>
        <v>20.663895396111542</v>
      </c>
      <c r="Y1017" s="8">
        <v>566.30999999999995</v>
      </c>
      <c r="Z1017" s="9">
        <f t="shared" si="95"/>
        <v>566.30999999999995</v>
      </c>
      <c r="AA1017" s="27"/>
      <c r="AB1017" s="43"/>
    </row>
    <row r="1018" spans="1:28" x14ac:dyDescent="0.25">
      <c r="A1018" s="2" t="s">
        <v>1252</v>
      </c>
      <c r="B1018" s="2" t="s">
        <v>51</v>
      </c>
      <c r="C1018" s="2">
        <v>120</v>
      </c>
      <c r="D1018" s="2" t="s">
        <v>60</v>
      </c>
      <c r="E1018" s="2" t="s">
        <v>57</v>
      </c>
      <c r="F1018" s="2" t="s">
        <v>40</v>
      </c>
      <c r="G1018" s="38" t="s">
        <v>1552</v>
      </c>
      <c r="H1018" s="29">
        <v>141.97892858890901</v>
      </c>
      <c r="I1018" s="29">
        <v>29.154822896088501</v>
      </c>
      <c r="J1018" s="29">
        <f t="shared" si="90"/>
        <v>29.467772672058345</v>
      </c>
      <c r="K1018" s="8">
        <v>1.48291849520289</v>
      </c>
      <c r="L1018" s="32">
        <v>0</v>
      </c>
      <c r="M1018" s="28">
        <v>1.0018982729649399</v>
      </c>
      <c r="N1018" s="28">
        <v>0.99993054418288596</v>
      </c>
      <c r="O1018" s="8">
        <v>254.24148424141151</v>
      </c>
      <c r="P1018" s="9">
        <f t="shared" si="91"/>
        <v>254.24</v>
      </c>
      <c r="Q1018" s="6">
        <f t="shared" si="92"/>
        <v>255.28387432680131</v>
      </c>
      <c r="R1018" s="6">
        <f t="shared" si="93"/>
        <v>259.24077437886677</v>
      </c>
      <c r="S1018" s="13">
        <f>R1018*Index!$D$19</f>
        <v>318.53394492859991</v>
      </c>
      <c r="U1018" s="8">
        <v>17.017698818495099</v>
      </c>
      <c r="V1018" s="6">
        <f t="shared" si="94"/>
        <v>17.281473150181775</v>
      </c>
      <c r="W1018" s="6">
        <f>V1018*Index!$H$23</f>
        <v>18.610256421619969</v>
      </c>
      <c r="Y1018" s="8">
        <v>337.14</v>
      </c>
      <c r="Z1018" s="9">
        <f t="shared" si="95"/>
        <v>337.14</v>
      </c>
      <c r="AA1018" s="27"/>
      <c r="AB1018" s="43"/>
    </row>
    <row r="1019" spans="1:28" x14ac:dyDescent="0.25">
      <c r="A1019" s="2" t="s">
        <v>1253</v>
      </c>
      <c r="B1019" s="2" t="s">
        <v>51</v>
      </c>
      <c r="C1019" s="2">
        <v>120</v>
      </c>
      <c r="D1019" s="2" t="s">
        <v>61</v>
      </c>
      <c r="E1019" s="2" t="s">
        <v>57</v>
      </c>
      <c r="F1019" s="2" t="s">
        <v>40</v>
      </c>
      <c r="G1019" s="38" t="s">
        <v>1552</v>
      </c>
      <c r="H1019" s="29">
        <v>141.97892858890901</v>
      </c>
      <c r="I1019" s="29">
        <v>44.559683575797898</v>
      </c>
      <c r="J1019" s="29">
        <f t="shared" si="90"/>
        <v>47.888273584486711</v>
      </c>
      <c r="K1019" s="8">
        <v>1.7720697395993601</v>
      </c>
      <c r="L1019" s="32">
        <v>0</v>
      </c>
      <c r="M1019" s="28">
        <v>1.01943797987828</v>
      </c>
      <c r="N1019" s="28">
        <v>0.99843638686907399</v>
      </c>
      <c r="O1019" s="8">
        <v>336.45792351386859</v>
      </c>
      <c r="P1019" s="9">
        <f t="shared" si="91"/>
        <v>336.46</v>
      </c>
      <c r="Q1019" s="6">
        <f t="shared" si="92"/>
        <v>337.83740100027546</v>
      </c>
      <c r="R1019" s="6">
        <f t="shared" si="93"/>
        <v>343.07388071577975</v>
      </c>
      <c r="S1019" s="13">
        <f>R1019*Index!$D$19</f>
        <v>421.5412366677059</v>
      </c>
      <c r="U1019" s="8">
        <v>18.155179274930401</v>
      </c>
      <c r="V1019" s="6">
        <f t="shared" si="94"/>
        <v>18.436584553691823</v>
      </c>
      <c r="W1019" s="6">
        <f>V1019*Index!$H$23</f>
        <v>19.854185062890529</v>
      </c>
      <c r="Y1019" s="8">
        <v>441.4</v>
      </c>
      <c r="Z1019" s="9">
        <f t="shared" si="95"/>
        <v>441.4</v>
      </c>
      <c r="AA1019" s="27"/>
      <c r="AB1019" s="43"/>
    </row>
    <row r="1020" spans="1:28" x14ac:dyDescent="0.25">
      <c r="A1020" s="2" t="s">
        <v>1254</v>
      </c>
      <c r="B1020" s="2" t="s">
        <v>51</v>
      </c>
      <c r="C1020" s="2">
        <v>120</v>
      </c>
      <c r="D1020" s="2" t="s">
        <v>62</v>
      </c>
      <c r="E1020" s="2" t="s">
        <v>57</v>
      </c>
      <c r="F1020" s="2" t="s">
        <v>40</v>
      </c>
      <c r="G1020" s="38" t="s">
        <v>1552</v>
      </c>
      <c r="H1020" s="29">
        <v>141.97892858890901</v>
      </c>
      <c r="I1020" s="29">
        <v>59.519468109612198</v>
      </c>
      <c r="J1020" s="29">
        <f t="shared" si="90"/>
        <v>60.030284428954502</v>
      </c>
      <c r="K1020" s="8">
        <v>1.8389836004909701</v>
      </c>
      <c r="L1020" s="32">
        <v>0</v>
      </c>
      <c r="M1020" s="28">
        <v>1.0301719497783299</v>
      </c>
      <c r="N1020" s="28">
        <v>0.97317257470399998</v>
      </c>
      <c r="O1020" s="8">
        <v>371.49162988793989</v>
      </c>
      <c r="P1020" s="9">
        <f t="shared" si="91"/>
        <v>371.49</v>
      </c>
      <c r="Q1020" s="6">
        <f t="shared" si="92"/>
        <v>373.01474557048044</v>
      </c>
      <c r="R1020" s="6">
        <f t="shared" si="93"/>
        <v>378.79647412682294</v>
      </c>
      <c r="S1020" s="13">
        <f>R1020*Index!$D$19</f>
        <v>465.43424936820958</v>
      </c>
      <c r="U1020" s="8">
        <v>18.534110898128301</v>
      </c>
      <c r="V1020" s="6">
        <f t="shared" si="94"/>
        <v>18.821389617049292</v>
      </c>
      <c r="W1020" s="6">
        <f>V1020*Index!$H$23</f>
        <v>20.268578028072721</v>
      </c>
      <c r="Y1020" s="8">
        <v>485.7</v>
      </c>
      <c r="Z1020" s="9">
        <f t="shared" si="95"/>
        <v>485.7</v>
      </c>
      <c r="AA1020" s="27"/>
      <c r="AB1020" s="43"/>
    </row>
    <row r="1021" spans="1:28" x14ac:dyDescent="0.25">
      <c r="A1021" s="2" t="s">
        <v>1255</v>
      </c>
      <c r="B1021" s="2" t="s">
        <v>51</v>
      </c>
      <c r="C1021" s="2">
        <v>120</v>
      </c>
      <c r="D1021" s="2" t="s">
        <v>63</v>
      </c>
      <c r="E1021" s="2" t="s">
        <v>57</v>
      </c>
      <c r="F1021" s="2" t="s">
        <v>40</v>
      </c>
      <c r="G1021" s="38" t="s">
        <v>1552</v>
      </c>
      <c r="H1021" s="29">
        <v>141.97892858890901</v>
      </c>
      <c r="I1021" s="29">
        <v>77.269355241952496</v>
      </c>
      <c r="J1021" s="29">
        <f t="shared" si="90"/>
        <v>86.404205447386346</v>
      </c>
      <c r="K1021" s="8">
        <v>1.8344606200168601</v>
      </c>
      <c r="L1021" s="32">
        <v>0</v>
      </c>
      <c r="M1021" s="28">
        <v>1.05030031896777</v>
      </c>
      <c r="N1021" s="28">
        <v>0.99177767572707798</v>
      </c>
      <c r="O1021" s="8">
        <v>418.95986566561407</v>
      </c>
      <c r="P1021" s="9">
        <f t="shared" si="91"/>
        <v>418.96</v>
      </c>
      <c r="Q1021" s="6">
        <f t="shared" si="92"/>
        <v>420.67760111484307</v>
      </c>
      <c r="R1021" s="6">
        <f t="shared" si="93"/>
        <v>427.19810393212316</v>
      </c>
      <c r="S1021" s="13">
        <f>R1021*Index!$D$19</f>
        <v>524.9062291128929</v>
      </c>
      <c r="U1021" s="8">
        <v>17.262337831605901</v>
      </c>
      <c r="V1021" s="6">
        <f t="shared" si="94"/>
        <v>17.529904067995794</v>
      </c>
      <c r="W1021" s="6">
        <f>V1021*Index!$H$23</f>
        <v>18.87778934797403</v>
      </c>
      <c r="Y1021" s="8">
        <v>543.78</v>
      </c>
      <c r="Z1021" s="9">
        <f t="shared" si="95"/>
        <v>543.78</v>
      </c>
      <c r="AA1021" s="27"/>
      <c r="AB1021" s="43"/>
    </row>
    <row r="1022" spans="1:28" x14ac:dyDescent="0.25">
      <c r="A1022" s="2" t="s">
        <v>1256</v>
      </c>
      <c r="B1022" s="2" t="s">
        <v>51</v>
      </c>
      <c r="C1022" s="2">
        <v>120</v>
      </c>
      <c r="D1022" s="2" t="s">
        <v>1558</v>
      </c>
      <c r="E1022" s="2" t="s">
        <v>57</v>
      </c>
      <c r="F1022" s="2" t="s">
        <v>40</v>
      </c>
      <c r="G1022" s="38" t="s">
        <v>1552</v>
      </c>
      <c r="H1022" s="29">
        <v>141.97892858890901</v>
      </c>
      <c r="I1022" s="29">
        <v>95.213855918665701</v>
      </c>
      <c r="J1022" s="29">
        <f t="shared" si="90"/>
        <v>82.706484017773022</v>
      </c>
      <c r="K1022" s="8">
        <v>1.85145447937592</v>
      </c>
      <c r="L1022" s="32">
        <v>0</v>
      </c>
      <c r="M1022" s="28">
        <v>1.0201453746065401</v>
      </c>
      <c r="N1022" s="28">
        <v>0.92856292413944796</v>
      </c>
      <c r="O1022" s="8">
        <v>415.99481362106809</v>
      </c>
      <c r="P1022" s="9">
        <f t="shared" si="91"/>
        <v>415.99</v>
      </c>
      <c r="Q1022" s="6">
        <f t="shared" si="92"/>
        <v>417.70039235691445</v>
      </c>
      <c r="R1022" s="6">
        <f t="shared" si="93"/>
        <v>424.17474843844667</v>
      </c>
      <c r="S1022" s="13">
        <f>R1022*Index!$D$19</f>
        <v>521.19137617500246</v>
      </c>
      <c r="U1022" s="8">
        <v>19.0736883251992</v>
      </c>
      <c r="V1022" s="6">
        <f t="shared" si="94"/>
        <v>19.36933049423979</v>
      </c>
      <c r="W1022" s="6">
        <f>V1022*Index!$H$23</f>
        <v>20.858650421773444</v>
      </c>
      <c r="Y1022" s="8">
        <v>542.04999999999995</v>
      </c>
      <c r="Z1022" s="9">
        <f t="shared" si="95"/>
        <v>542.04999999999995</v>
      </c>
      <c r="AA1022" s="27"/>
      <c r="AB1022" s="43"/>
    </row>
    <row r="1023" spans="1:28" x14ac:dyDescent="0.25">
      <c r="A1023" s="2" t="s">
        <v>1257</v>
      </c>
      <c r="B1023" s="2" t="s">
        <v>51</v>
      </c>
      <c r="C1023" s="2">
        <v>120</v>
      </c>
      <c r="D1023" s="2" t="s">
        <v>1559</v>
      </c>
      <c r="E1023" s="2" t="s">
        <v>57</v>
      </c>
      <c r="F1023" s="2" t="s">
        <v>218</v>
      </c>
      <c r="G1023" s="38" t="s">
        <v>1552</v>
      </c>
      <c r="H1023" s="29">
        <v>141.97892858890901</v>
      </c>
      <c r="I1023" s="29">
        <v>116.354889119143</v>
      </c>
      <c r="J1023" s="29">
        <f t="shared" si="90"/>
        <v>110.94956861341117</v>
      </c>
      <c r="K1023" s="8">
        <v>1.8569099782944101</v>
      </c>
      <c r="L1023" s="32">
        <v>0</v>
      </c>
      <c r="M1023" s="28">
        <v>1.0024907725524199</v>
      </c>
      <c r="N1023" s="28">
        <v>0.97664362079538503</v>
      </c>
      <c r="O1023" s="8">
        <v>469.6654502499967</v>
      </c>
      <c r="P1023" s="9">
        <f t="shared" si="91"/>
        <v>469.67</v>
      </c>
      <c r="Q1023" s="6">
        <f t="shared" si="92"/>
        <v>471.5910785960217</v>
      </c>
      <c r="R1023" s="6">
        <f t="shared" si="93"/>
        <v>478.90074031426008</v>
      </c>
      <c r="S1023" s="13">
        <f>R1023*Index!$D$19</f>
        <v>588.4342168280599</v>
      </c>
      <c r="U1023" s="8">
        <v>20.615962513674798</v>
      </c>
      <c r="V1023" s="6">
        <f t="shared" si="94"/>
        <v>20.935509932636759</v>
      </c>
      <c r="W1023" s="6">
        <f>V1023*Index!$H$23</f>
        <v>22.545254376050906</v>
      </c>
      <c r="Y1023" s="8">
        <v>610.98</v>
      </c>
      <c r="Z1023" s="9">
        <f t="shared" si="95"/>
        <v>610.98</v>
      </c>
      <c r="AA1023" s="27"/>
      <c r="AB1023" s="43"/>
    </row>
    <row r="1024" spans="1:28" x14ac:dyDescent="0.25">
      <c r="A1024" s="2" t="s">
        <v>1258</v>
      </c>
      <c r="B1024" s="2" t="s">
        <v>51</v>
      </c>
      <c r="C1024" s="2">
        <v>120</v>
      </c>
      <c r="D1024" s="2" t="s">
        <v>1550</v>
      </c>
      <c r="E1024" s="2" t="s">
        <v>57</v>
      </c>
      <c r="F1024" s="2" t="s">
        <v>218</v>
      </c>
      <c r="G1024" s="38" t="s">
        <v>1552</v>
      </c>
      <c r="H1024" s="29">
        <v>141.97892858890901</v>
      </c>
      <c r="I1024" s="29">
        <v>95.905782185293504</v>
      </c>
      <c r="J1024" s="29">
        <f t="shared" si="90"/>
        <v>80.698061426286529</v>
      </c>
      <c r="K1024" s="8">
        <v>1.7611774327483201</v>
      </c>
      <c r="L1024" s="32">
        <v>0</v>
      </c>
      <c r="M1024" s="28">
        <v>0.96803351909648205</v>
      </c>
      <c r="N1024" s="28">
        <v>0.96698205942474402</v>
      </c>
      <c r="O1024" s="8">
        <v>392.17368960708478</v>
      </c>
      <c r="P1024" s="9">
        <f t="shared" si="91"/>
        <v>392.17</v>
      </c>
      <c r="Q1024" s="6">
        <f t="shared" si="92"/>
        <v>393.78160173447384</v>
      </c>
      <c r="R1024" s="6">
        <f t="shared" si="93"/>
        <v>399.88521656135822</v>
      </c>
      <c r="S1024" s="13">
        <f>R1024*Index!$D$19</f>
        <v>491.34637811165499</v>
      </c>
      <c r="U1024" s="8">
        <v>20.775109439427801</v>
      </c>
      <c r="V1024" s="6">
        <f t="shared" si="94"/>
        <v>21.097123635738935</v>
      </c>
      <c r="W1024" s="6">
        <f>V1024*Index!$H$23</f>
        <v>22.719294657793171</v>
      </c>
      <c r="Y1024" s="8">
        <v>514.07000000000005</v>
      </c>
      <c r="Z1024" s="9">
        <f t="shared" si="95"/>
        <v>514.07000000000005</v>
      </c>
      <c r="AA1024" s="27"/>
      <c r="AB1024" s="43"/>
    </row>
    <row r="1025" spans="1:28" x14ac:dyDescent="0.25">
      <c r="A1025" s="2" t="s">
        <v>1259</v>
      </c>
      <c r="B1025" s="2" t="s">
        <v>51</v>
      </c>
      <c r="C1025" s="2">
        <v>120</v>
      </c>
      <c r="D1025" s="2" t="s">
        <v>225</v>
      </c>
      <c r="E1025" s="2" t="s">
        <v>57</v>
      </c>
      <c r="F1025" s="2" t="s">
        <v>40</v>
      </c>
      <c r="G1025" s="38" t="s">
        <v>1552</v>
      </c>
      <c r="H1025" s="29">
        <v>141.97892858890901</v>
      </c>
      <c r="I1025" s="29">
        <v>69.533801080649695</v>
      </c>
      <c r="J1025" s="29">
        <f t="shared" si="90"/>
        <v>63.588008667123233</v>
      </c>
      <c r="K1025" s="8">
        <v>2.0746636389816202</v>
      </c>
      <c r="L1025" s="32">
        <v>1</v>
      </c>
      <c r="M1025" s="28">
        <v>1.0379803665818901</v>
      </c>
      <c r="N1025" s="28">
        <v>0.93632714984787502</v>
      </c>
      <c r="O1025" s="8">
        <v>426.4822501019043</v>
      </c>
      <c r="P1025" s="9">
        <f t="shared" si="91"/>
        <v>426.48</v>
      </c>
      <c r="Q1025" s="6">
        <f t="shared" si="92"/>
        <v>428.23082732732212</v>
      </c>
      <c r="R1025" s="6">
        <f t="shared" si="93"/>
        <v>434.86840515089563</v>
      </c>
      <c r="S1025" s="13">
        <f>R1025*Index!$D$19</f>
        <v>534.33087040190378</v>
      </c>
      <c r="U1025" s="8">
        <v>21.097304379581399</v>
      </c>
      <c r="V1025" s="6">
        <f t="shared" si="94"/>
        <v>21.424312597464912</v>
      </c>
      <c r="W1025" s="6">
        <f>V1025*Index!$H$23</f>
        <v>23.07164138327936</v>
      </c>
      <c r="Y1025" s="8">
        <v>557.4</v>
      </c>
      <c r="Z1025" s="9">
        <f t="shared" si="95"/>
        <v>557.4</v>
      </c>
      <c r="AA1025" s="27"/>
      <c r="AB1025" s="43"/>
    </row>
    <row r="1026" spans="1:28" x14ac:dyDescent="0.25">
      <c r="A1026" s="2" t="s">
        <v>1260</v>
      </c>
      <c r="B1026" s="2" t="s">
        <v>51</v>
      </c>
      <c r="C1026" s="2">
        <v>120</v>
      </c>
      <c r="D1026" s="2" t="s">
        <v>60</v>
      </c>
      <c r="E1026" s="2" t="s">
        <v>58</v>
      </c>
      <c r="F1026" s="2" t="s">
        <v>40</v>
      </c>
      <c r="G1026" s="38" t="s">
        <v>1552</v>
      </c>
      <c r="H1026" s="29">
        <v>141.97892858890901</v>
      </c>
      <c r="I1026" s="29">
        <v>27.340040846842001</v>
      </c>
      <c r="J1026" s="29">
        <f t="shared" si="90"/>
        <v>27.523795244547728</v>
      </c>
      <c r="K1026" s="8">
        <v>1.75144670638897</v>
      </c>
      <c r="L1026" s="32">
        <v>0</v>
      </c>
      <c r="M1026" s="28">
        <v>1.0018982729649399</v>
      </c>
      <c r="N1026" s="28">
        <v>0.99918852326348095</v>
      </c>
      <c r="O1026" s="8">
        <v>296.8749873820646</v>
      </c>
      <c r="P1026" s="9">
        <f t="shared" si="91"/>
        <v>296.87</v>
      </c>
      <c r="Q1026" s="6">
        <f t="shared" si="92"/>
        <v>298.09217483033109</v>
      </c>
      <c r="R1026" s="6">
        <f t="shared" si="93"/>
        <v>302.71260354020126</v>
      </c>
      <c r="S1026" s="13">
        <f>R1026*Index!$D$19</f>
        <v>371.94858724017155</v>
      </c>
      <c r="U1026" s="8">
        <v>17.685995135893801</v>
      </c>
      <c r="V1026" s="6">
        <f t="shared" si="94"/>
        <v>17.960128060500157</v>
      </c>
      <c r="W1026" s="6">
        <f>V1026*Index!$H$23</f>
        <v>19.341093532152051</v>
      </c>
      <c r="Y1026" s="8">
        <v>391.29</v>
      </c>
      <c r="Z1026" s="9">
        <f t="shared" si="95"/>
        <v>391.29</v>
      </c>
      <c r="AA1026" s="27"/>
      <c r="AB1026" s="43"/>
    </row>
    <row r="1027" spans="1:28" x14ac:dyDescent="0.25">
      <c r="A1027" s="2" t="s">
        <v>1261</v>
      </c>
      <c r="B1027" s="2" t="s">
        <v>51</v>
      </c>
      <c r="C1027" s="2">
        <v>120</v>
      </c>
      <c r="D1027" s="2" t="s">
        <v>61</v>
      </c>
      <c r="E1027" s="2" t="s">
        <v>58</v>
      </c>
      <c r="F1027" s="2" t="s">
        <v>40</v>
      </c>
      <c r="G1027" s="38" t="s">
        <v>1552</v>
      </c>
      <c r="H1027" s="29">
        <v>141.97892858890901</v>
      </c>
      <c r="I1027" s="29">
        <v>41.760028155354902</v>
      </c>
      <c r="J1027" s="29">
        <f t="shared" ref="J1027:J1041" si="96">(H1027+I1027)*M1027*N1027-H1027</f>
        <v>44.267804804475645</v>
      </c>
      <c r="K1027" s="8">
        <v>2.0578318235603001</v>
      </c>
      <c r="L1027" s="32">
        <v>0</v>
      </c>
      <c r="M1027" s="28">
        <v>1.01943797987828</v>
      </c>
      <c r="N1027" s="28">
        <v>0.99432099289545495</v>
      </c>
      <c r="O1027" s="8">
        <v>383.26445501105786</v>
      </c>
      <c r="P1027" s="9">
        <f t="shared" ref="P1027:P1041" si="97">ROUND(K1027*SUM(H1027:I1027)*M1027*$N1027,2)</f>
        <v>383.26</v>
      </c>
      <c r="Q1027" s="6">
        <f t="shared" ref="Q1027:Q1041" si="98">O1027*(1.0041)</f>
        <v>384.83583927660322</v>
      </c>
      <c r="R1027" s="6">
        <f t="shared" ref="R1027:R1041" si="99">Q1027*(1.0155)</f>
        <v>390.80079478539062</v>
      </c>
      <c r="S1027" s="13">
        <f>R1027*Index!$D$19</f>
        <v>480.18418068099447</v>
      </c>
      <c r="U1027" s="8">
        <v>17.872296830489798</v>
      </c>
      <c r="V1027" s="6">
        <f t="shared" ref="V1027:V1041" si="100">U1027*(1.0155)</f>
        <v>18.149317431362391</v>
      </c>
      <c r="W1027" s="6">
        <f>V1027*Index!$H$23</f>
        <v>19.544829791983236</v>
      </c>
      <c r="Y1027" s="8">
        <v>499.73</v>
      </c>
      <c r="Z1027" s="9">
        <f t="shared" ref="Z1027:Z1041" si="101">ROUND(S1027+W1027,2)</f>
        <v>499.73</v>
      </c>
      <c r="AA1027" s="27"/>
      <c r="AB1027" s="43"/>
    </row>
    <row r="1028" spans="1:28" x14ac:dyDescent="0.25">
      <c r="A1028" s="2" t="s">
        <v>1262</v>
      </c>
      <c r="B1028" s="2" t="s">
        <v>51</v>
      </c>
      <c r="C1028" s="2">
        <v>120</v>
      </c>
      <c r="D1028" s="2" t="s">
        <v>62</v>
      </c>
      <c r="E1028" s="2" t="s">
        <v>58</v>
      </c>
      <c r="F1028" s="2" t="s">
        <v>40</v>
      </c>
      <c r="G1028" s="38" t="s">
        <v>1552</v>
      </c>
      <c r="H1028" s="29">
        <v>141.97892858890901</v>
      </c>
      <c r="I1028" s="29">
        <v>55.740349264227902</v>
      </c>
      <c r="J1028" s="29">
        <f t="shared" si="96"/>
        <v>53.428550641581978</v>
      </c>
      <c r="K1028" s="8">
        <v>2.0629829288416199</v>
      </c>
      <c r="L1028" s="32">
        <v>0</v>
      </c>
      <c r="M1028" s="28">
        <v>1.0301719497783299</v>
      </c>
      <c r="N1028" s="28">
        <v>0.95936185443977395</v>
      </c>
      <c r="O1028" s="8">
        <v>403.1222938204773</v>
      </c>
      <c r="P1028" s="9">
        <f t="shared" si="97"/>
        <v>403.12</v>
      </c>
      <c r="Q1028" s="6">
        <f t="shared" si="98"/>
        <v>404.77509522514123</v>
      </c>
      <c r="R1028" s="6">
        <f t="shared" si="99"/>
        <v>411.04910920113093</v>
      </c>
      <c r="S1028" s="13">
        <f>R1028*Index!$D$19</f>
        <v>505.06365993904666</v>
      </c>
      <c r="U1028" s="8">
        <v>18.254194122507698</v>
      </c>
      <c r="V1028" s="6">
        <f t="shared" si="100"/>
        <v>18.537134131406567</v>
      </c>
      <c r="W1028" s="6">
        <f>V1028*Index!$H$23</f>
        <v>19.96246596047925</v>
      </c>
      <c r="Y1028" s="8">
        <v>525.03</v>
      </c>
      <c r="Z1028" s="9">
        <f t="shared" si="101"/>
        <v>525.03</v>
      </c>
      <c r="AA1028" s="27"/>
      <c r="AB1028" s="43"/>
    </row>
    <row r="1029" spans="1:28" x14ac:dyDescent="0.25">
      <c r="A1029" s="2" t="s">
        <v>1263</v>
      </c>
      <c r="B1029" s="2" t="s">
        <v>51</v>
      </c>
      <c r="C1029" s="2">
        <v>120</v>
      </c>
      <c r="D1029" s="2" t="s">
        <v>63</v>
      </c>
      <c r="E1029" s="2" t="s">
        <v>58</v>
      </c>
      <c r="F1029" s="2" t="s">
        <v>40</v>
      </c>
      <c r="G1029" s="38" t="s">
        <v>1552</v>
      </c>
      <c r="H1029" s="29">
        <v>141.97892858890901</v>
      </c>
      <c r="I1029" s="29">
        <v>72.323568330058194</v>
      </c>
      <c r="J1029" s="29">
        <f t="shared" si="96"/>
        <v>81.224737063821323</v>
      </c>
      <c r="K1029" s="8">
        <v>1.99640340970764</v>
      </c>
      <c r="L1029" s="32">
        <v>0</v>
      </c>
      <c r="M1029" s="28">
        <v>1.05030031896777</v>
      </c>
      <c r="N1029" s="28">
        <v>0.99165497295876903</v>
      </c>
      <c r="O1029" s="8">
        <v>445.604559168354</v>
      </c>
      <c r="P1029" s="9">
        <f t="shared" si="97"/>
        <v>445.6</v>
      </c>
      <c r="Q1029" s="6">
        <f t="shared" si="98"/>
        <v>447.43153786094427</v>
      </c>
      <c r="R1029" s="6">
        <f t="shared" si="99"/>
        <v>454.36672669778892</v>
      </c>
      <c r="S1029" s="13">
        <f>R1029*Index!$D$19</f>
        <v>558.28881951966628</v>
      </c>
      <c r="U1029" s="8">
        <v>17.031937295567801</v>
      </c>
      <c r="V1029" s="6">
        <f t="shared" si="100"/>
        <v>17.295932323649101</v>
      </c>
      <c r="W1029" s="6">
        <f>V1029*Index!$H$23</f>
        <v>18.625827369972182</v>
      </c>
      <c r="Y1029" s="8">
        <v>576.91</v>
      </c>
      <c r="Z1029" s="9">
        <f t="shared" si="101"/>
        <v>576.91</v>
      </c>
      <c r="AA1029" s="27"/>
      <c r="AB1029" s="43"/>
    </row>
    <row r="1030" spans="1:28" x14ac:dyDescent="0.25">
      <c r="A1030" s="2" t="s">
        <v>1264</v>
      </c>
      <c r="B1030" s="2" t="s">
        <v>51</v>
      </c>
      <c r="C1030" s="2">
        <v>120</v>
      </c>
      <c r="D1030" s="2" t="s">
        <v>1558</v>
      </c>
      <c r="E1030" s="2" t="s">
        <v>58</v>
      </c>
      <c r="F1030" s="2" t="s">
        <v>40</v>
      </c>
      <c r="G1030" s="38" t="s">
        <v>1552</v>
      </c>
      <c r="H1030" s="29">
        <v>141.97892858890901</v>
      </c>
      <c r="I1030" s="29">
        <v>89.060171889607304</v>
      </c>
      <c r="J1030" s="29">
        <f t="shared" si="96"/>
        <v>75.971254870692718</v>
      </c>
      <c r="K1030" s="8">
        <v>2.00321240878153</v>
      </c>
      <c r="L1030" s="32">
        <v>0</v>
      </c>
      <c r="M1030" s="28">
        <v>1.0201453746065401</v>
      </c>
      <c r="N1030" s="28">
        <v>0.92471880417852104</v>
      </c>
      <c r="O1030" s="8">
        <v>436.60051200248483</v>
      </c>
      <c r="P1030" s="9">
        <f t="shared" si="97"/>
        <v>436.6</v>
      </c>
      <c r="Q1030" s="6">
        <f t="shared" si="98"/>
        <v>438.39057410169499</v>
      </c>
      <c r="R1030" s="6">
        <f t="shared" si="99"/>
        <v>445.18562800027132</v>
      </c>
      <c r="S1030" s="13">
        <f>R1030*Index!$D$19</f>
        <v>547.00783336343341</v>
      </c>
      <c r="U1030" s="8">
        <v>19.0214810951888</v>
      </c>
      <c r="V1030" s="6">
        <f t="shared" si="100"/>
        <v>19.316314052164227</v>
      </c>
      <c r="W1030" s="6">
        <f>V1030*Index!$H$23</f>
        <v>20.801557512331414</v>
      </c>
      <c r="Y1030" s="8">
        <v>567.80999999999995</v>
      </c>
      <c r="Z1030" s="9">
        <f t="shared" si="101"/>
        <v>567.80999999999995</v>
      </c>
      <c r="AA1030" s="27"/>
      <c r="AB1030" s="43"/>
    </row>
    <row r="1031" spans="1:28" x14ac:dyDescent="0.25">
      <c r="A1031" s="2" t="s">
        <v>1265</v>
      </c>
      <c r="B1031" s="2" t="s">
        <v>51</v>
      </c>
      <c r="C1031" s="2">
        <v>120</v>
      </c>
      <c r="D1031" s="2" t="s">
        <v>1559</v>
      </c>
      <c r="E1031" s="2" t="s">
        <v>58</v>
      </c>
      <c r="F1031" s="2" t="s">
        <v>218</v>
      </c>
      <c r="G1031" s="38" t="s">
        <v>1552</v>
      </c>
      <c r="H1031" s="29">
        <v>141.97892858890901</v>
      </c>
      <c r="I1031" s="29">
        <v>109.046028904222</v>
      </c>
      <c r="J1031" s="29">
        <f t="shared" si="96"/>
        <v>99.447165501566246</v>
      </c>
      <c r="K1031" s="8">
        <v>2.1055805790753501</v>
      </c>
      <c r="L1031" s="32">
        <v>0</v>
      </c>
      <c r="M1031" s="28">
        <v>1.0024907725524199</v>
      </c>
      <c r="N1031" s="28">
        <v>0.95937174168022998</v>
      </c>
      <c r="O1031" s="8">
        <v>508.34209499892182</v>
      </c>
      <c r="P1031" s="9">
        <f t="shared" si="97"/>
        <v>508.34</v>
      </c>
      <c r="Q1031" s="6">
        <f t="shared" si="98"/>
        <v>510.42629758841741</v>
      </c>
      <c r="R1031" s="6">
        <f t="shared" si="99"/>
        <v>518.33790520103787</v>
      </c>
      <c r="S1031" s="13">
        <f>R1031*Index!$D$19</f>
        <v>636.89139235642085</v>
      </c>
      <c r="U1031" s="8">
        <v>33.058361232226098</v>
      </c>
      <c r="V1031" s="6">
        <f t="shared" si="100"/>
        <v>33.570765831325602</v>
      </c>
      <c r="W1031" s="6">
        <f>V1031*Index!$H$23</f>
        <v>36.152042997824871</v>
      </c>
      <c r="Y1031" s="8">
        <v>673.04</v>
      </c>
      <c r="Z1031" s="9">
        <f t="shared" si="101"/>
        <v>673.04</v>
      </c>
      <c r="AA1031" s="27"/>
      <c r="AB1031" s="43"/>
    </row>
    <row r="1032" spans="1:28" x14ac:dyDescent="0.25">
      <c r="A1032" s="2" t="s">
        <v>1266</v>
      </c>
      <c r="B1032" s="2" t="s">
        <v>51</v>
      </c>
      <c r="C1032" s="2">
        <v>120</v>
      </c>
      <c r="D1032" s="2" t="s">
        <v>1550</v>
      </c>
      <c r="E1032" s="2" t="s">
        <v>58</v>
      </c>
      <c r="F1032" s="2" t="s">
        <v>218</v>
      </c>
      <c r="G1032" s="38" t="s">
        <v>1552</v>
      </c>
      <c r="H1032" s="29">
        <v>141.97892858890901</v>
      </c>
      <c r="I1032" s="29">
        <v>89.859456000098604</v>
      </c>
      <c r="J1032" s="29">
        <f t="shared" si="96"/>
        <v>70.57146582039681</v>
      </c>
      <c r="K1032" s="8">
        <v>2.2509742251575999</v>
      </c>
      <c r="L1032" s="32">
        <v>0</v>
      </c>
      <c r="M1032" s="28">
        <v>0.96803351909648205</v>
      </c>
      <c r="N1032" s="28">
        <v>0.94707893629011997</v>
      </c>
      <c r="O1032" s="8">
        <v>478.44545936242895</v>
      </c>
      <c r="P1032" s="9">
        <f t="shared" si="97"/>
        <v>478.45</v>
      </c>
      <c r="Q1032" s="6">
        <f t="shared" si="98"/>
        <v>480.40708574581492</v>
      </c>
      <c r="R1032" s="6">
        <f t="shared" si="99"/>
        <v>487.85339557487509</v>
      </c>
      <c r="S1032" s="13">
        <f>R1032*Index!$D$19</f>
        <v>599.43451029880009</v>
      </c>
      <c r="U1032" s="8">
        <v>20.717916553252401</v>
      </c>
      <c r="V1032" s="6">
        <f t="shared" si="100"/>
        <v>21.039044259827815</v>
      </c>
      <c r="W1032" s="6">
        <f>V1032*Index!$H$23</f>
        <v>22.656749522368635</v>
      </c>
      <c r="Y1032" s="8">
        <v>622.09</v>
      </c>
      <c r="Z1032" s="9">
        <f t="shared" si="101"/>
        <v>622.09</v>
      </c>
      <c r="AA1032" s="27"/>
      <c r="AB1032" s="43"/>
    </row>
    <row r="1033" spans="1:28" x14ac:dyDescent="0.25">
      <c r="A1033" s="2" t="s">
        <v>1267</v>
      </c>
      <c r="B1033" s="2" t="s">
        <v>51</v>
      </c>
      <c r="C1033" s="2">
        <v>120</v>
      </c>
      <c r="D1033" s="2" t="s">
        <v>225</v>
      </c>
      <c r="E1033" s="2" t="s">
        <v>58</v>
      </c>
      <c r="F1033" s="2" t="s">
        <v>40</v>
      </c>
      <c r="G1033" s="38" t="s">
        <v>1552</v>
      </c>
      <c r="H1033" s="29">
        <v>141.97892858890901</v>
      </c>
      <c r="I1033" s="29">
        <v>65.248036855795107</v>
      </c>
      <c r="J1033" s="29">
        <f t="shared" si="96"/>
        <v>57.769609446949602</v>
      </c>
      <c r="K1033" s="8">
        <v>2.3555020474448698</v>
      </c>
      <c r="L1033" s="32">
        <v>1</v>
      </c>
      <c r="M1033" s="28">
        <v>1.0379803665818901</v>
      </c>
      <c r="N1033" s="28">
        <v>0.92864174626041396</v>
      </c>
      <c r="O1033" s="8">
        <v>470.50809031758314</v>
      </c>
      <c r="P1033" s="9">
        <f t="shared" si="97"/>
        <v>470.51</v>
      </c>
      <c r="Q1033" s="6">
        <f t="shared" si="98"/>
        <v>472.43717348788522</v>
      </c>
      <c r="R1033" s="6">
        <f t="shared" si="99"/>
        <v>479.75994967694749</v>
      </c>
      <c r="S1033" s="13">
        <f>R1033*Index!$D$19</f>
        <v>589.48994329883647</v>
      </c>
      <c r="U1033" s="8">
        <v>20.502200998030801</v>
      </c>
      <c r="V1033" s="6">
        <f t="shared" si="100"/>
        <v>20.81998511350028</v>
      </c>
      <c r="W1033" s="6">
        <f>V1033*Index!$H$23</f>
        <v>22.420846781368009</v>
      </c>
      <c r="Y1033" s="8">
        <v>611.91</v>
      </c>
      <c r="Z1033" s="9">
        <f t="shared" si="101"/>
        <v>611.91</v>
      </c>
      <c r="AA1033" s="27"/>
      <c r="AB1033" s="43"/>
    </row>
    <row r="1034" spans="1:28" x14ac:dyDescent="0.25">
      <c r="A1034" s="2" t="s">
        <v>1268</v>
      </c>
      <c r="B1034" s="2" t="s">
        <v>51</v>
      </c>
      <c r="C1034" s="2">
        <v>120</v>
      </c>
      <c r="D1034" s="2" t="s">
        <v>60</v>
      </c>
      <c r="E1034" s="2" t="s">
        <v>59</v>
      </c>
      <c r="F1034" s="2" t="s">
        <v>40</v>
      </c>
      <c r="G1034" s="38" t="s">
        <v>1552</v>
      </c>
      <c r="H1034" s="29">
        <v>141.97892858890901</v>
      </c>
      <c r="I1034" s="29">
        <v>25.3243104880301</v>
      </c>
      <c r="J1034" s="29">
        <f t="shared" si="96"/>
        <v>25.159484611033662</v>
      </c>
      <c r="K1034" s="8">
        <v>1.26336143529088</v>
      </c>
      <c r="L1034" s="32">
        <v>1</v>
      </c>
      <c r="M1034" s="28">
        <v>1.0018982729649399</v>
      </c>
      <c r="N1034" s="28">
        <v>0.99712199788443401</v>
      </c>
      <c r="O1034" s="8">
        <v>211.15622559251878</v>
      </c>
      <c r="P1034" s="9">
        <f t="shared" si="97"/>
        <v>211.16</v>
      </c>
      <c r="Q1034" s="6">
        <f t="shared" si="98"/>
        <v>212.0219661174481</v>
      </c>
      <c r="R1034" s="6">
        <f t="shared" si="99"/>
        <v>215.30830659226856</v>
      </c>
      <c r="S1034" s="13">
        <f>R1034*Index!$D$19</f>
        <v>264.55330739948073</v>
      </c>
      <c r="U1034" s="8">
        <v>17.4797518177322</v>
      </c>
      <c r="V1034" s="6">
        <f t="shared" si="100"/>
        <v>17.750687970907052</v>
      </c>
      <c r="W1034" s="6">
        <f>V1034*Index!$H$23</f>
        <v>19.115549463170076</v>
      </c>
      <c r="Y1034" s="8">
        <v>283.67</v>
      </c>
      <c r="Z1034" s="9">
        <f t="shared" si="101"/>
        <v>283.67</v>
      </c>
      <c r="AA1034" s="27"/>
      <c r="AB1034" s="43"/>
    </row>
    <row r="1035" spans="1:28" x14ac:dyDescent="0.25">
      <c r="A1035" s="2" t="s">
        <v>1269</v>
      </c>
      <c r="B1035" s="2" t="s">
        <v>51</v>
      </c>
      <c r="C1035" s="2">
        <v>120</v>
      </c>
      <c r="D1035" s="2" t="s">
        <v>61</v>
      </c>
      <c r="E1035" s="2" t="s">
        <v>59</v>
      </c>
      <c r="F1035" s="2" t="s">
        <v>40</v>
      </c>
      <c r="G1035" s="38" t="s">
        <v>1552</v>
      </c>
      <c r="H1035" s="29">
        <v>141.97892858890901</v>
      </c>
      <c r="I1035" s="29">
        <v>38.7018830921253</v>
      </c>
      <c r="J1035" s="29">
        <f t="shared" si="96"/>
        <v>39.628156965117995</v>
      </c>
      <c r="K1035" s="8">
        <v>1.5217772529945199</v>
      </c>
      <c r="L1035" s="32">
        <v>0</v>
      </c>
      <c r="M1035" s="28">
        <v>1.01943797987828</v>
      </c>
      <c r="N1035" s="28">
        <v>0.98596147643975096</v>
      </c>
      <c r="O1035" s="8">
        <v>276.36553177874742</v>
      </c>
      <c r="P1035" s="9">
        <f t="shared" si="97"/>
        <v>276.37</v>
      </c>
      <c r="Q1035" s="6">
        <f t="shared" si="98"/>
        <v>277.49863045904027</v>
      </c>
      <c r="R1035" s="6">
        <f t="shared" si="99"/>
        <v>281.79985923115544</v>
      </c>
      <c r="S1035" s="13">
        <f>R1035*Index!$D$19</f>
        <v>346.25271065592642</v>
      </c>
      <c r="U1035" s="8">
        <v>18.946183541563201</v>
      </c>
      <c r="V1035" s="6">
        <f t="shared" si="100"/>
        <v>19.239849386457433</v>
      </c>
      <c r="W1035" s="6">
        <f>V1035*Index!$H$23</f>
        <v>20.719213430688008</v>
      </c>
      <c r="Y1035" s="8">
        <v>366.97</v>
      </c>
      <c r="Z1035" s="9">
        <f t="shared" si="101"/>
        <v>366.97</v>
      </c>
      <c r="AA1035" s="27"/>
      <c r="AB1035" s="43"/>
    </row>
    <row r="1036" spans="1:28" x14ac:dyDescent="0.25">
      <c r="A1036" s="2" t="s">
        <v>1270</v>
      </c>
      <c r="B1036" s="2" t="s">
        <v>51</v>
      </c>
      <c r="C1036" s="2">
        <v>120</v>
      </c>
      <c r="D1036" s="2" t="s">
        <v>62</v>
      </c>
      <c r="E1036" s="2" t="s">
        <v>59</v>
      </c>
      <c r="F1036" s="2" t="s">
        <v>40</v>
      </c>
      <c r="G1036" s="38" t="s">
        <v>1552</v>
      </c>
      <c r="H1036" s="29">
        <v>141.97892858890901</v>
      </c>
      <c r="I1036" s="29">
        <v>51.690003114585103</v>
      </c>
      <c r="J1036" s="29">
        <f t="shared" si="96"/>
        <v>49.662564009068262</v>
      </c>
      <c r="K1036" s="8">
        <v>1.6008509563523601</v>
      </c>
      <c r="L1036" s="32">
        <v>0</v>
      </c>
      <c r="M1036" s="28">
        <v>1.0301719497783299</v>
      </c>
      <c r="N1036" s="28">
        <v>0.96054975884865401</v>
      </c>
      <c r="O1036" s="8">
        <v>306.78946670226634</v>
      </c>
      <c r="P1036" s="9">
        <f t="shared" si="97"/>
        <v>306.79000000000002</v>
      </c>
      <c r="Q1036" s="6">
        <f t="shared" si="98"/>
        <v>308.04730351574563</v>
      </c>
      <c r="R1036" s="6">
        <f t="shared" si="99"/>
        <v>312.82203672023968</v>
      </c>
      <c r="S1036" s="13">
        <f>R1036*Index!$D$19</f>
        <v>384.37023518326697</v>
      </c>
      <c r="U1036" s="8">
        <v>18.248951791888</v>
      </c>
      <c r="V1036" s="6">
        <f t="shared" si="100"/>
        <v>18.531810544662267</v>
      </c>
      <c r="W1036" s="6">
        <f>V1036*Index!$H$23</f>
        <v>19.956733039822936</v>
      </c>
      <c r="Y1036" s="8">
        <v>404.33</v>
      </c>
      <c r="Z1036" s="9">
        <f t="shared" si="101"/>
        <v>404.33</v>
      </c>
      <c r="AA1036" s="27"/>
      <c r="AB1036" s="43"/>
    </row>
    <row r="1037" spans="1:28" x14ac:dyDescent="0.25">
      <c r="A1037" s="2" t="s">
        <v>1271</v>
      </c>
      <c r="B1037" s="2" t="s">
        <v>51</v>
      </c>
      <c r="C1037" s="2">
        <v>120</v>
      </c>
      <c r="D1037" s="2" t="s">
        <v>63</v>
      </c>
      <c r="E1037" s="2" t="s">
        <v>59</v>
      </c>
      <c r="F1037" s="2" t="s">
        <v>40</v>
      </c>
      <c r="G1037" s="38" t="s">
        <v>1552</v>
      </c>
      <c r="H1037" s="29">
        <v>141.97892858890901</v>
      </c>
      <c r="I1037" s="29">
        <v>67.099912358740696</v>
      </c>
      <c r="J1037" s="29">
        <f t="shared" si="96"/>
        <v>76.912596028997001</v>
      </c>
      <c r="K1037" s="8">
        <v>1.6133897658630501</v>
      </c>
      <c r="L1037" s="32">
        <v>0</v>
      </c>
      <c r="M1037" s="28">
        <v>1.05030031896777</v>
      </c>
      <c r="N1037" s="28">
        <v>0.99679388473945896</v>
      </c>
      <c r="O1037" s="8">
        <v>353.15734565268633</v>
      </c>
      <c r="P1037" s="9">
        <f t="shared" si="97"/>
        <v>353.16</v>
      </c>
      <c r="Q1037" s="6">
        <f t="shared" si="98"/>
        <v>354.60529076986234</v>
      </c>
      <c r="R1037" s="6">
        <f t="shared" si="99"/>
        <v>360.10167277679523</v>
      </c>
      <c r="S1037" s="13">
        <f>R1037*Index!$D$19</f>
        <v>442.46360041088917</v>
      </c>
      <c r="U1037" s="8">
        <v>16.9464769390271</v>
      </c>
      <c r="V1037" s="6">
        <f t="shared" si="100"/>
        <v>17.20914733158202</v>
      </c>
      <c r="W1037" s="6">
        <f>V1037*Index!$H$23</f>
        <v>18.532369425624442</v>
      </c>
      <c r="Y1037" s="8">
        <v>461</v>
      </c>
      <c r="Z1037" s="9">
        <f t="shared" si="101"/>
        <v>461</v>
      </c>
      <c r="AA1037" s="27"/>
      <c r="AB1037" s="43"/>
    </row>
    <row r="1038" spans="1:28" x14ac:dyDescent="0.25">
      <c r="A1038" s="2" t="s">
        <v>1272</v>
      </c>
      <c r="B1038" s="2" t="s">
        <v>51</v>
      </c>
      <c r="C1038" s="2">
        <v>120</v>
      </c>
      <c r="D1038" s="2" t="s">
        <v>1558</v>
      </c>
      <c r="E1038" s="2" t="s">
        <v>59</v>
      </c>
      <c r="F1038" s="2" t="s">
        <v>40</v>
      </c>
      <c r="G1038" s="38" t="s">
        <v>1552</v>
      </c>
      <c r="H1038" s="29">
        <v>141.97892858890901</v>
      </c>
      <c r="I1038" s="29">
        <v>82.675131530600197</v>
      </c>
      <c r="J1038" s="29">
        <f t="shared" si="96"/>
        <v>66.510694205593836</v>
      </c>
      <c r="K1038" s="8">
        <v>1.61585884481968</v>
      </c>
      <c r="L1038" s="32">
        <v>0</v>
      </c>
      <c r="M1038" s="28">
        <v>1.0201453746065401</v>
      </c>
      <c r="N1038" s="28">
        <v>0.90972076293665205</v>
      </c>
      <c r="O1038" s="8">
        <v>336.88980104561665</v>
      </c>
      <c r="P1038" s="9">
        <f t="shared" si="97"/>
        <v>336.89</v>
      </c>
      <c r="Q1038" s="6">
        <f t="shared" si="98"/>
        <v>338.27104922990367</v>
      </c>
      <c r="R1038" s="6">
        <f t="shared" si="99"/>
        <v>343.51425049296722</v>
      </c>
      <c r="S1038" s="13">
        <f>R1038*Index!$D$19</f>
        <v>422.08232717590607</v>
      </c>
      <c r="U1038" s="8">
        <v>17.083713913235499</v>
      </c>
      <c r="V1038" s="6">
        <f t="shared" si="100"/>
        <v>17.34851147889065</v>
      </c>
      <c r="W1038" s="6">
        <f>V1038*Index!$H$23</f>
        <v>18.682449369322224</v>
      </c>
      <c r="Y1038" s="8">
        <v>440.76</v>
      </c>
      <c r="Z1038" s="9">
        <f t="shared" si="101"/>
        <v>440.76</v>
      </c>
      <c r="AA1038" s="27"/>
      <c r="AB1038" s="43"/>
    </row>
    <row r="1039" spans="1:28" x14ac:dyDescent="0.25">
      <c r="A1039" s="2" t="s">
        <v>1273</v>
      </c>
      <c r="B1039" s="2" t="s">
        <v>51</v>
      </c>
      <c r="C1039" s="2">
        <v>120</v>
      </c>
      <c r="D1039" s="2" t="s">
        <v>1559</v>
      </c>
      <c r="E1039" s="2" t="s">
        <v>59</v>
      </c>
      <c r="F1039" s="2" t="s">
        <v>218</v>
      </c>
      <c r="G1039" s="38" t="s">
        <v>1552</v>
      </c>
      <c r="H1039" s="29">
        <v>141.97892858890901</v>
      </c>
      <c r="I1039" s="29">
        <v>101.05912551777701</v>
      </c>
      <c r="J1039" s="29">
        <f t="shared" si="96"/>
        <v>97.953088867175524</v>
      </c>
      <c r="K1039" s="8">
        <v>1.5532060502087901</v>
      </c>
      <c r="L1039" s="32">
        <v>0</v>
      </c>
      <c r="M1039" s="28">
        <v>1.0024907725524199</v>
      </c>
      <c r="N1039" s="28">
        <v>0.984767126611653</v>
      </c>
      <c r="O1039" s="8">
        <v>372.66386115158963</v>
      </c>
      <c r="P1039" s="9">
        <f t="shared" si="97"/>
        <v>372.66</v>
      </c>
      <c r="Q1039" s="6">
        <f t="shared" si="98"/>
        <v>374.19178298231117</v>
      </c>
      <c r="R1039" s="6">
        <f t="shared" si="99"/>
        <v>379.99175561853701</v>
      </c>
      <c r="S1039" s="13">
        <f>R1039*Index!$D$19</f>
        <v>466.90291389356463</v>
      </c>
      <c r="U1039" s="8">
        <v>21.231740504123099</v>
      </c>
      <c r="V1039" s="6">
        <f t="shared" si="100"/>
        <v>21.560832481937009</v>
      </c>
      <c r="W1039" s="6">
        <f>V1039*Index!$H$23</f>
        <v>23.218658366993445</v>
      </c>
      <c r="Y1039" s="8">
        <v>490.12</v>
      </c>
      <c r="Z1039" s="9">
        <f t="shared" si="101"/>
        <v>490.12</v>
      </c>
      <c r="AA1039" s="27"/>
      <c r="AB1039" s="43"/>
    </row>
    <row r="1040" spans="1:28" x14ac:dyDescent="0.25">
      <c r="A1040" s="2" t="s">
        <v>1274</v>
      </c>
      <c r="B1040" s="2" t="s">
        <v>51</v>
      </c>
      <c r="C1040" s="2">
        <v>120</v>
      </c>
      <c r="D1040" s="2" t="s">
        <v>1550</v>
      </c>
      <c r="E1040" s="2" t="s">
        <v>59</v>
      </c>
      <c r="F1040" s="2" t="s">
        <v>218</v>
      </c>
      <c r="G1040" s="38" t="s">
        <v>1552</v>
      </c>
      <c r="H1040" s="29">
        <v>141.97892858890901</v>
      </c>
      <c r="I1040" s="29">
        <v>83.295405100709004</v>
      </c>
      <c r="J1040" s="29">
        <f t="shared" si="96"/>
        <v>52.945194926440877</v>
      </c>
      <c r="K1040" s="8">
        <v>1.6121571827980801</v>
      </c>
      <c r="L1040" s="32">
        <v>0</v>
      </c>
      <c r="M1040" s="28">
        <v>0.96803351909648205</v>
      </c>
      <c r="N1040" s="28">
        <v>0.89384760499565696</v>
      </c>
      <c r="O1040" s="8">
        <v>314.24832582589102</v>
      </c>
      <c r="P1040" s="9">
        <f t="shared" si="97"/>
        <v>314.25</v>
      </c>
      <c r="Q1040" s="6">
        <f t="shared" si="98"/>
        <v>315.53674396177718</v>
      </c>
      <c r="R1040" s="6">
        <f t="shared" si="99"/>
        <v>320.42756349318472</v>
      </c>
      <c r="S1040" s="13">
        <f>R1040*Index!$D$19</f>
        <v>393.71528690999008</v>
      </c>
      <c r="U1040" s="8">
        <v>19.644323079162699</v>
      </c>
      <c r="V1040" s="6">
        <f t="shared" si="100"/>
        <v>19.948810086889722</v>
      </c>
      <c r="W1040" s="6">
        <f>V1040*Index!$H$23</f>
        <v>21.482686562476975</v>
      </c>
      <c r="Y1040" s="8">
        <v>415.2</v>
      </c>
      <c r="Z1040" s="9">
        <f t="shared" si="101"/>
        <v>415.2</v>
      </c>
      <c r="AA1040" s="27"/>
      <c r="AB1040" s="43"/>
    </row>
    <row r="1041" spans="1:28" x14ac:dyDescent="0.25">
      <c r="A1041" s="2" t="s">
        <v>1275</v>
      </c>
      <c r="B1041" s="2" t="s">
        <v>51</v>
      </c>
      <c r="C1041" s="2">
        <v>120</v>
      </c>
      <c r="D1041" s="2" t="s">
        <v>225</v>
      </c>
      <c r="E1041" s="2" t="s">
        <v>59</v>
      </c>
      <c r="F1041" s="2" t="s">
        <v>40</v>
      </c>
      <c r="G1041" s="38" t="s">
        <v>1552</v>
      </c>
      <c r="H1041" s="29">
        <v>141.97892858890901</v>
      </c>
      <c r="I1041" s="29">
        <v>60.403504981661598</v>
      </c>
      <c r="J1041" s="29">
        <f t="shared" si="96"/>
        <v>47.012466686054296</v>
      </c>
      <c r="K1041" s="8">
        <v>1.89683875594775</v>
      </c>
      <c r="L1041" s="32">
        <v>1</v>
      </c>
      <c r="M1041" s="28">
        <v>1.0379803665818901</v>
      </c>
      <c r="N1041" s="28">
        <v>0.89966345316959795</v>
      </c>
      <c r="O1041" s="8">
        <v>358.48620309819051</v>
      </c>
      <c r="P1041" s="9">
        <f t="shared" si="97"/>
        <v>358.49</v>
      </c>
      <c r="Q1041" s="6">
        <f t="shared" si="98"/>
        <v>359.95599653089312</v>
      </c>
      <c r="R1041" s="6">
        <f t="shared" si="99"/>
        <v>365.53531447712197</v>
      </c>
      <c r="S1041" s="13">
        <f>R1041*Index!$D$19</f>
        <v>449.14001668946486</v>
      </c>
      <c r="U1041" s="8">
        <v>18.8565954038244</v>
      </c>
      <c r="V1041" s="6">
        <f t="shared" si="100"/>
        <v>19.148872632583679</v>
      </c>
      <c r="W1041" s="6">
        <f>V1041*Index!$H$23</f>
        <v>20.621241417348429</v>
      </c>
      <c r="Y1041" s="8">
        <v>469.76</v>
      </c>
      <c r="Z1041" s="9">
        <f t="shared" si="101"/>
        <v>469.76</v>
      </c>
      <c r="AA1041" s="27"/>
      <c r="AB1041" s="43"/>
    </row>
    <row r="1042" spans="1:28" x14ac:dyDescent="0.25">
      <c r="A1042" s="24"/>
    </row>
    <row r="1043" spans="1:28" x14ac:dyDescent="0.25">
      <c r="A1043" s="24"/>
    </row>
    <row r="1044" spans="1:28" x14ac:dyDescent="0.25">
      <c r="A1044" s="24"/>
    </row>
    <row r="1045" spans="1:28" x14ac:dyDescent="0.25">
      <c r="A1045" s="24"/>
    </row>
    <row r="1046" spans="1:28" x14ac:dyDescent="0.25">
      <c r="A1046" s="24"/>
    </row>
    <row r="1047" spans="1:28" x14ac:dyDescent="0.25">
      <c r="A1047" s="24"/>
    </row>
    <row r="1048" spans="1:28" x14ac:dyDescent="0.25">
      <c r="A1048" s="24"/>
    </row>
    <row r="1049" spans="1:28" x14ac:dyDescent="0.25">
      <c r="A1049" s="24"/>
    </row>
    <row r="1050" spans="1:28" x14ac:dyDescent="0.25">
      <c r="A1050" s="24"/>
    </row>
    <row r="1051" spans="1:28" x14ac:dyDescent="0.25">
      <c r="A1051" s="24"/>
    </row>
    <row r="1052" spans="1:28" x14ac:dyDescent="0.25">
      <c r="A1052" s="24"/>
    </row>
    <row r="1053" spans="1:28" x14ac:dyDescent="0.25">
      <c r="A1053" s="24"/>
    </row>
    <row r="1054" spans="1:28" x14ac:dyDescent="0.25">
      <c r="A1054" s="24"/>
    </row>
    <row r="1055" spans="1:28" x14ac:dyDescent="0.25">
      <c r="A1055" s="24"/>
    </row>
    <row r="1056" spans="1:28" x14ac:dyDescent="0.25">
      <c r="A1056" s="24"/>
    </row>
    <row r="1057" spans="1:1" x14ac:dyDescent="0.25">
      <c r="A1057" s="24"/>
    </row>
    <row r="1058" spans="1:1" x14ac:dyDescent="0.25">
      <c r="A1058" s="24"/>
    </row>
    <row r="1059" spans="1:1" x14ac:dyDescent="0.25">
      <c r="A1059" s="24"/>
    </row>
    <row r="1060" spans="1:1" x14ac:dyDescent="0.25">
      <c r="A1060" s="24"/>
    </row>
    <row r="1061" spans="1:1" x14ac:dyDescent="0.25">
      <c r="A1061" s="24"/>
    </row>
    <row r="1062" spans="1:1" x14ac:dyDescent="0.25">
      <c r="A1062" s="24"/>
    </row>
    <row r="1063" spans="1:1" x14ac:dyDescent="0.25">
      <c r="A1063" s="24"/>
    </row>
    <row r="1064" spans="1:1" x14ac:dyDescent="0.25">
      <c r="A1064" s="24"/>
    </row>
    <row r="1065" spans="1:1" x14ac:dyDescent="0.25">
      <c r="A1065" s="24"/>
    </row>
    <row r="1066" spans="1:1" x14ac:dyDescent="0.25">
      <c r="A1066" s="24"/>
    </row>
    <row r="1067" spans="1:1" x14ac:dyDescent="0.25">
      <c r="A1067" s="24"/>
    </row>
    <row r="1068" spans="1:1" x14ac:dyDescent="0.25">
      <c r="A1068" s="24"/>
    </row>
    <row r="1069" spans="1:1" x14ac:dyDescent="0.25">
      <c r="A1069" s="24"/>
    </row>
    <row r="1070" spans="1:1" x14ac:dyDescent="0.25">
      <c r="A1070" s="24"/>
    </row>
    <row r="1071" spans="1:1" x14ac:dyDescent="0.25">
      <c r="A1071" s="24"/>
    </row>
    <row r="1072" spans="1:1" x14ac:dyDescent="0.25">
      <c r="A1072" s="24"/>
    </row>
    <row r="1073" spans="1:1" x14ac:dyDescent="0.25">
      <c r="A1073" s="24"/>
    </row>
    <row r="1074" spans="1:1" x14ac:dyDescent="0.25">
      <c r="A1074" s="24"/>
    </row>
    <row r="1075" spans="1:1" x14ac:dyDescent="0.25">
      <c r="A1075" s="24"/>
    </row>
    <row r="1076" spans="1:1" x14ac:dyDescent="0.25">
      <c r="A1076" s="24"/>
    </row>
    <row r="1077" spans="1:1" x14ac:dyDescent="0.25">
      <c r="A1077" s="24"/>
    </row>
    <row r="1078" spans="1:1" x14ac:dyDescent="0.25">
      <c r="A1078" s="24"/>
    </row>
    <row r="1079" spans="1:1" x14ac:dyDescent="0.25">
      <c r="A1079" s="24"/>
    </row>
    <row r="1080" spans="1:1" x14ac:dyDescent="0.25">
      <c r="A1080" s="24"/>
    </row>
    <row r="1081" spans="1:1" x14ac:dyDescent="0.25">
      <c r="A1081" s="24"/>
    </row>
    <row r="1082" spans="1:1" x14ac:dyDescent="0.25">
      <c r="A1082" s="24"/>
    </row>
    <row r="1083" spans="1:1" x14ac:dyDescent="0.25">
      <c r="A1083" s="24"/>
    </row>
    <row r="1084" spans="1:1" x14ac:dyDescent="0.25">
      <c r="A1084" s="24"/>
    </row>
    <row r="1085" spans="1:1" x14ac:dyDescent="0.25">
      <c r="A1085" s="24"/>
    </row>
    <row r="1086" spans="1:1" x14ac:dyDescent="0.25">
      <c r="A1086" s="24"/>
    </row>
    <row r="1087" spans="1:1" x14ac:dyDescent="0.25">
      <c r="A1087" s="24"/>
    </row>
    <row r="1088" spans="1:1" x14ac:dyDescent="0.25">
      <c r="A1088" s="24"/>
    </row>
    <row r="1089" spans="1:1" x14ac:dyDescent="0.25">
      <c r="A1089" s="24"/>
    </row>
    <row r="1090" spans="1:1" x14ac:dyDescent="0.25">
      <c r="A1090" s="24"/>
    </row>
    <row r="1091" spans="1:1" x14ac:dyDescent="0.25">
      <c r="A1091" s="24"/>
    </row>
    <row r="1092" spans="1:1" x14ac:dyDescent="0.25">
      <c r="A1092" s="24"/>
    </row>
    <row r="1093" spans="1:1" x14ac:dyDescent="0.25">
      <c r="A1093" s="24"/>
    </row>
    <row r="1094" spans="1:1" x14ac:dyDescent="0.25">
      <c r="A1094" s="24"/>
    </row>
    <row r="1095" spans="1:1" x14ac:dyDescent="0.25">
      <c r="A1095" s="24"/>
    </row>
    <row r="1096" spans="1:1" x14ac:dyDescent="0.25">
      <c r="A1096" s="24"/>
    </row>
    <row r="1097" spans="1:1" x14ac:dyDescent="0.25">
      <c r="A1097" s="24"/>
    </row>
    <row r="1098" spans="1:1" x14ac:dyDescent="0.25">
      <c r="A1098" s="24"/>
    </row>
    <row r="1099" spans="1:1" x14ac:dyDescent="0.25">
      <c r="A1099" s="24"/>
    </row>
    <row r="1100" spans="1:1" x14ac:dyDescent="0.25">
      <c r="A1100" s="24"/>
    </row>
    <row r="1101" spans="1:1" x14ac:dyDescent="0.25">
      <c r="A1101" s="24"/>
    </row>
    <row r="1102" spans="1:1" x14ac:dyDescent="0.25">
      <c r="A1102" s="24"/>
    </row>
    <row r="1103" spans="1:1" x14ac:dyDescent="0.25">
      <c r="A1103" s="24"/>
    </row>
    <row r="1104" spans="1:1" x14ac:dyDescent="0.25">
      <c r="A1104" s="24"/>
    </row>
    <row r="1105" spans="1:1" x14ac:dyDescent="0.25">
      <c r="A1105" s="24"/>
    </row>
    <row r="1106" spans="1:1" x14ac:dyDescent="0.25">
      <c r="A1106" s="24"/>
    </row>
    <row r="1107" spans="1:1" x14ac:dyDescent="0.25">
      <c r="A1107" s="24"/>
    </row>
    <row r="1108" spans="1:1" x14ac:dyDescent="0.25">
      <c r="A1108" s="24"/>
    </row>
    <row r="1109" spans="1:1" x14ac:dyDescent="0.25">
      <c r="A1109" s="24"/>
    </row>
    <row r="1110" spans="1:1" x14ac:dyDescent="0.25">
      <c r="A1110" s="24"/>
    </row>
    <row r="1111" spans="1:1" x14ac:dyDescent="0.25">
      <c r="A1111" s="24"/>
    </row>
    <row r="1112" spans="1:1" x14ac:dyDescent="0.25">
      <c r="A1112" s="24"/>
    </row>
    <row r="1113" spans="1:1" x14ac:dyDescent="0.25">
      <c r="A1113" s="24"/>
    </row>
    <row r="1114" spans="1:1" x14ac:dyDescent="0.25">
      <c r="A1114" s="24"/>
    </row>
    <row r="1115" spans="1:1" x14ac:dyDescent="0.25">
      <c r="A1115" s="24"/>
    </row>
    <row r="1116" spans="1:1" x14ac:dyDescent="0.25">
      <c r="A1116" s="24"/>
    </row>
    <row r="1117" spans="1:1" x14ac:dyDescent="0.25">
      <c r="A1117" s="24"/>
    </row>
    <row r="1118" spans="1:1" x14ac:dyDescent="0.25">
      <c r="A1118" s="24"/>
    </row>
    <row r="1119" spans="1:1" x14ac:dyDescent="0.25">
      <c r="A1119" s="24"/>
    </row>
    <row r="1120" spans="1:1" x14ac:dyDescent="0.25">
      <c r="A1120" s="24"/>
    </row>
    <row r="1121" spans="1:1" x14ac:dyDescent="0.25">
      <c r="A1121" s="24"/>
    </row>
    <row r="1122" spans="1:1" x14ac:dyDescent="0.25">
      <c r="A1122" s="24"/>
    </row>
    <row r="1123" spans="1:1" x14ac:dyDescent="0.25">
      <c r="A1123" s="24"/>
    </row>
    <row r="1124" spans="1:1" x14ac:dyDescent="0.25">
      <c r="A1124" s="24"/>
    </row>
    <row r="1125" spans="1:1" x14ac:dyDescent="0.25">
      <c r="A1125" s="24"/>
    </row>
    <row r="1126" spans="1:1" x14ac:dyDescent="0.25">
      <c r="A1126" s="24"/>
    </row>
    <row r="1127" spans="1:1" x14ac:dyDescent="0.25">
      <c r="A1127" s="24"/>
    </row>
    <row r="1128" spans="1:1" x14ac:dyDescent="0.25">
      <c r="A1128" s="24"/>
    </row>
    <row r="1129" spans="1:1" x14ac:dyDescent="0.25">
      <c r="A1129" s="24"/>
    </row>
    <row r="1130" spans="1:1" x14ac:dyDescent="0.25">
      <c r="A1130" s="24"/>
    </row>
    <row r="1131" spans="1:1" x14ac:dyDescent="0.25">
      <c r="A1131" s="24"/>
    </row>
    <row r="1132" spans="1:1" x14ac:dyDescent="0.25">
      <c r="A1132" s="24"/>
    </row>
    <row r="1133" spans="1:1" x14ac:dyDescent="0.25">
      <c r="A1133" s="24"/>
    </row>
    <row r="1134" spans="1:1" x14ac:dyDescent="0.25">
      <c r="A1134" s="24"/>
    </row>
    <row r="1135" spans="1:1" x14ac:dyDescent="0.25">
      <c r="A1135" s="24"/>
    </row>
    <row r="1136" spans="1:1" x14ac:dyDescent="0.25">
      <c r="A1136" s="24"/>
    </row>
    <row r="1137" spans="1:1" x14ac:dyDescent="0.25">
      <c r="A1137" s="24"/>
    </row>
    <row r="1138" spans="1:1" x14ac:dyDescent="0.25">
      <c r="A1138" s="24"/>
    </row>
    <row r="1139" spans="1:1" x14ac:dyDescent="0.25">
      <c r="A1139" s="24"/>
    </row>
    <row r="1140" spans="1:1" x14ac:dyDescent="0.25">
      <c r="A1140" s="24"/>
    </row>
    <row r="1141" spans="1:1" x14ac:dyDescent="0.25">
      <c r="A1141" s="24"/>
    </row>
    <row r="1142" spans="1:1" x14ac:dyDescent="0.25">
      <c r="A1142" s="24"/>
    </row>
    <row r="1143" spans="1:1" x14ac:dyDescent="0.25">
      <c r="A1143" s="24"/>
    </row>
    <row r="1144" spans="1:1" x14ac:dyDescent="0.25">
      <c r="A1144" s="24"/>
    </row>
    <row r="1145" spans="1:1" x14ac:dyDescent="0.25">
      <c r="A1145" s="24"/>
    </row>
    <row r="1146" spans="1:1" x14ac:dyDescent="0.25">
      <c r="A1146" s="24"/>
    </row>
    <row r="1147" spans="1:1" x14ac:dyDescent="0.25">
      <c r="A1147" s="24"/>
    </row>
    <row r="1148" spans="1:1" x14ac:dyDescent="0.25">
      <c r="A1148" s="24"/>
    </row>
    <row r="1149" spans="1:1" x14ac:dyDescent="0.25">
      <c r="A1149" s="24"/>
    </row>
    <row r="1150" spans="1:1" x14ac:dyDescent="0.25">
      <c r="A1150" s="24"/>
    </row>
    <row r="1151" spans="1:1" x14ac:dyDescent="0.25">
      <c r="A1151" s="24"/>
    </row>
    <row r="1152" spans="1:1" x14ac:dyDescent="0.25">
      <c r="A1152" s="24"/>
    </row>
    <row r="1153" spans="1:1" x14ac:dyDescent="0.25">
      <c r="A1153" s="24"/>
    </row>
  </sheetData>
  <autoFilter ref="A1:S1041"/>
  <conditionalFormatting sqref="P2:P1041">
    <cfRule type="cellIs" dxfId="45" priority="49" operator="notEqual">
      <formula>ROUND($O2, 2)</formula>
    </cfRule>
    <cfRule type="cellIs" dxfId="44" priority="50" operator="equal">
      <formula>ROUND($O2, 2)</formula>
    </cfRule>
  </conditionalFormatting>
  <conditionalFormatting sqref="Z2">
    <cfRule type="cellIs" dxfId="43" priority="47" operator="notEqual">
      <formula>ROUND($Y2,2)</formula>
    </cfRule>
    <cfRule type="cellIs" dxfId="42" priority="48" operator="equal">
      <formula>ROUND($Y2,2)</formula>
    </cfRule>
  </conditionalFormatting>
  <conditionalFormatting sqref="Z3">
    <cfRule type="cellIs" dxfId="41" priority="9" operator="notEqual">
      <formula>ROUND($Y3,2)</formula>
    </cfRule>
    <cfRule type="cellIs" dxfId="40" priority="10" operator="equal">
      <formula>ROUND($Y3,2)</formula>
    </cfRule>
  </conditionalFormatting>
  <conditionalFormatting sqref="Z4">
    <cfRule type="cellIs" dxfId="39" priority="7" operator="notEqual">
      <formula>ROUND($Y4,2)</formula>
    </cfRule>
    <cfRule type="cellIs" dxfId="38" priority="8" operator="equal">
      <formula>ROUND($Y4,2)</formula>
    </cfRule>
  </conditionalFormatting>
  <conditionalFormatting sqref="Z5:Z1041">
    <cfRule type="cellIs" dxfId="37" priority="3" operator="notEqual">
      <formula>ROUND($Y5,2)</formula>
    </cfRule>
    <cfRule type="cellIs" dxfId="36" priority="4" operator="equal">
      <formula>ROUND($Y5,2)</formula>
    </cfRule>
  </conditionalFormatting>
  <conditionalFormatting sqref="AA2:AA1041">
    <cfRule type="colorScale" priority="1">
      <colorScale>
        <cfvo type="min"/>
        <cfvo type="max"/>
        <color rgb="FFFCFCFF"/>
        <color rgb="FFF8696B"/>
      </colorScale>
    </cfRule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workbookViewId="0">
      <pane xSplit="4" ySplit="1" topLeftCell="P2" activePane="bottomRight" state="frozen"/>
      <selection pane="topRight" activeCell="E1" sqref="E1"/>
      <selection pane="bottomLeft" activeCell="A2" sqref="A2"/>
      <selection pane="bottomRight" activeCell="W2" sqref="W2:W73"/>
    </sheetView>
  </sheetViews>
  <sheetFormatPr defaultRowHeight="15" x14ac:dyDescent="0.25"/>
  <cols>
    <col min="1" max="1" width="14" bestFit="1" customWidth="1"/>
    <col min="2" max="2" width="14.5703125" bestFit="1" customWidth="1"/>
    <col min="3" max="3" width="11.28515625" bestFit="1" customWidth="1"/>
    <col min="4" max="4" width="63.85546875" bestFit="1" customWidth="1"/>
    <col min="5" max="5" width="22.28515625" style="16" bestFit="1" customWidth="1"/>
    <col min="6" max="6" width="22.7109375" bestFit="1" customWidth="1"/>
    <col min="7" max="7" width="24.42578125" bestFit="1" customWidth="1"/>
    <col min="8" max="8" width="24.42578125" style="16" customWidth="1"/>
    <col min="9" max="10" width="21.5703125" style="16" bestFit="1" customWidth="1"/>
    <col min="11" max="11" width="26.140625" style="16" bestFit="1" customWidth="1"/>
    <col min="12" max="12" width="31.28515625" bestFit="1" customWidth="1"/>
    <col min="13" max="13" width="12.42578125" bestFit="1" customWidth="1"/>
    <col min="14" max="14" width="18.7109375" bestFit="1" customWidth="1"/>
    <col min="15" max="15" width="25" bestFit="1" customWidth="1"/>
    <col min="16" max="16" width="28.140625" bestFit="1" customWidth="1"/>
    <col min="17" max="17" width="23.140625" bestFit="1" customWidth="1"/>
    <col min="18" max="18" width="2.85546875" style="16" customWidth="1"/>
    <col min="19" max="19" width="21.5703125" style="16" bestFit="1" customWidth="1"/>
    <col min="20" max="20" width="28.140625" style="16" bestFit="1" customWidth="1"/>
    <col min="21" max="21" width="23.140625" style="16" bestFit="1" customWidth="1"/>
    <col min="22" max="22" width="2.85546875" style="16" customWidth="1"/>
    <col min="23" max="23" width="8.28515625" style="16" bestFit="1" customWidth="1"/>
    <col min="24" max="24" width="12.5703125" style="16" bestFit="1" customWidth="1"/>
  </cols>
  <sheetData>
    <row r="1" spans="1:25" x14ac:dyDescent="0.25">
      <c r="A1" s="18" t="s">
        <v>1551</v>
      </c>
      <c r="B1" s="18" t="s">
        <v>33</v>
      </c>
      <c r="C1" s="18" t="s">
        <v>227</v>
      </c>
      <c r="D1" s="18" t="s">
        <v>4</v>
      </c>
      <c r="E1" s="18" t="s">
        <v>1548</v>
      </c>
      <c r="F1" s="3" t="s">
        <v>5</v>
      </c>
      <c r="G1" s="3" t="s">
        <v>6</v>
      </c>
      <c r="H1" s="3" t="s">
        <v>1557</v>
      </c>
      <c r="I1" s="3" t="s">
        <v>34</v>
      </c>
      <c r="J1" s="3" t="s">
        <v>1636</v>
      </c>
      <c r="K1" s="3" t="s">
        <v>35</v>
      </c>
      <c r="L1" s="3" t="s">
        <v>12</v>
      </c>
      <c r="M1" s="3" t="s">
        <v>7</v>
      </c>
      <c r="N1" s="3" t="s">
        <v>8</v>
      </c>
      <c r="O1" s="5" t="s">
        <v>10</v>
      </c>
      <c r="P1" s="5" t="s">
        <v>11</v>
      </c>
      <c r="Q1" s="14" t="s">
        <v>1560</v>
      </c>
      <c r="S1" s="3" t="s">
        <v>9</v>
      </c>
      <c r="T1" s="5" t="s">
        <v>11</v>
      </c>
      <c r="U1" s="14" t="s">
        <v>1564</v>
      </c>
      <c r="W1" s="3" t="s">
        <v>31</v>
      </c>
      <c r="X1" s="3" t="s">
        <v>32</v>
      </c>
    </row>
    <row r="2" spans="1:25" x14ac:dyDescent="0.25">
      <c r="A2" s="23" t="s">
        <v>1276</v>
      </c>
      <c r="B2" s="2">
        <v>2</v>
      </c>
      <c r="C2" s="2">
        <v>30</v>
      </c>
      <c r="D2" s="2" t="s">
        <v>52</v>
      </c>
      <c r="E2" s="2" t="s">
        <v>218</v>
      </c>
      <c r="F2" s="7">
        <v>30</v>
      </c>
      <c r="G2" s="26">
        <v>10.11467298</v>
      </c>
      <c r="H2" s="39">
        <v>1.25399518663101</v>
      </c>
      <c r="I2" s="26">
        <f>(F2+G2)*H2</f>
        <v>50.303606830197033</v>
      </c>
      <c r="J2" s="26">
        <f>I2-F2</f>
        <v>20.303606830197033</v>
      </c>
      <c r="K2" s="7">
        <v>30</v>
      </c>
      <c r="L2" s="25">
        <v>1.570409545</v>
      </c>
      <c r="M2" s="25">
        <v>39.49863217130904</v>
      </c>
      <c r="N2" s="9">
        <f t="shared" ref="N2:N33" si="0">ROUND(L2*I2/B2,2)</f>
        <v>39.5</v>
      </c>
      <c r="O2" s="6">
        <f>M2*(1.0041)</f>
        <v>39.660576563211407</v>
      </c>
      <c r="P2" s="6">
        <f>O2*(1.0155)</f>
        <v>40.275315499941186</v>
      </c>
      <c r="Q2" s="13">
        <f>P2*Index!$D$19</f>
        <v>49.487026723239381</v>
      </c>
      <c r="S2" s="25">
        <v>1.4978950038369701</v>
      </c>
      <c r="T2" s="6">
        <f>S2*(1.0155)</f>
        <v>1.5211123763964431</v>
      </c>
      <c r="U2" s="6">
        <f>T2*Index!$H$23</f>
        <v>1.6380716577128007</v>
      </c>
      <c r="W2" s="8">
        <v>51.13</v>
      </c>
      <c r="X2" s="9">
        <f>ROUND(Q2+U2,2)</f>
        <v>51.13</v>
      </c>
      <c r="Y2" s="27"/>
    </row>
    <row r="3" spans="1:25" x14ac:dyDescent="0.25">
      <c r="A3" s="23" t="s">
        <v>1277</v>
      </c>
      <c r="B3" s="2">
        <v>2</v>
      </c>
      <c r="C3" s="2">
        <v>30</v>
      </c>
      <c r="D3" s="2" t="s">
        <v>53</v>
      </c>
      <c r="E3" s="2" t="s">
        <v>218</v>
      </c>
      <c r="F3" s="7">
        <v>30</v>
      </c>
      <c r="G3" s="26">
        <v>9.3393108700000003</v>
      </c>
      <c r="H3" s="39">
        <v>1.22173504226406</v>
      </c>
      <c r="I3" s="26">
        <f t="shared" ref="I3:I66" si="1">(F3+G3)*H3</f>
        <v>48.062214628398443</v>
      </c>
      <c r="J3" s="26">
        <f t="shared" ref="J3:J66" si="2">I3-F3</f>
        <v>18.062214628398443</v>
      </c>
      <c r="K3" s="7">
        <v>30</v>
      </c>
      <c r="L3" s="25">
        <v>2.8542445970000001</v>
      </c>
      <c r="M3" s="25">
        <v>68.5906582013274</v>
      </c>
      <c r="N3" s="9">
        <f t="shared" si="0"/>
        <v>68.59</v>
      </c>
      <c r="O3" s="6">
        <f t="shared" ref="O3:O66" si="3">M3*(1.0041)</f>
        <v>68.871879899952845</v>
      </c>
      <c r="P3" s="6">
        <f t="shared" ref="P3:P66" si="4">O3*(1.0155)</f>
        <v>69.939394038402114</v>
      </c>
      <c r="Q3" s="13">
        <f>P3*Index!$D$19</f>
        <v>85.935829895376699</v>
      </c>
      <c r="S3" s="25">
        <v>1.3627700846153299</v>
      </c>
      <c r="T3" s="6">
        <f t="shared" ref="T3:T66" si="5">S3*(1.0155)</f>
        <v>1.3838930209268676</v>
      </c>
      <c r="U3" s="6">
        <f>T3*Index!$H$23</f>
        <v>1.4903014202390723</v>
      </c>
      <c r="W3" s="8">
        <v>87.43</v>
      </c>
      <c r="X3" s="9">
        <f t="shared" ref="X3:X66" si="6">ROUND(Q3+U3,2)</f>
        <v>87.43</v>
      </c>
      <c r="Y3" s="27"/>
    </row>
    <row r="4" spans="1:25" x14ac:dyDescent="0.25">
      <c r="A4" s="23" t="s">
        <v>1278</v>
      </c>
      <c r="B4" s="2">
        <v>2</v>
      </c>
      <c r="C4" s="2">
        <v>30</v>
      </c>
      <c r="D4" s="2" t="s">
        <v>54</v>
      </c>
      <c r="E4" s="2" t="s">
        <v>218</v>
      </c>
      <c r="F4" s="7">
        <v>30</v>
      </c>
      <c r="G4" s="26">
        <v>10.4705517</v>
      </c>
      <c r="H4" s="39">
        <v>1.24129927354717</v>
      </c>
      <c r="I4" s="26">
        <f t="shared" si="1"/>
        <v>50.236066425263189</v>
      </c>
      <c r="J4" s="26">
        <f t="shared" si="2"/>
        <v>20.236066425263189</v>
      </c>
      <c r="K4" s="7">
        <v>30</v>
      </c>
      <c r="L4" s="25">
        <v>2.2830260629999999</v>
      </c>
      <c r="M4" s="25">
        <v>57.345124478553458</v>
      </c>
      <c r="N4" s="9">
        <f t="shared" si="0"/>
        <v>57.35</v>
      </c>
      <c r="O4" s="6">
        <f t="shared" si="3"/>
        <v>57.580239488915524</v>
      </c>
      <c r="P4" s="6">
        <f t="shared" si="4"/>
        <v>58.472733200993716</v>
      </c>
      <c r="Q4" s="13">
        <f>P4*Index!$D$19</f>
        <v>71.846531171249254</v>
      </c>
      <c r="S4" s="25">
        <v>1.5542343050923799</v>
      </c>
      <c r="T4" s="6">
        <f t="shared" si="5"/>
        <v>1.5783249368213119</v>
      </c>
      <c r="U4" s="6">
        <f>T4*Index!$H$23</f>
        <v>1.6996833276665879</v>
      </c>
      <c r="W4" s="8">
        <v>73.55</v>
      </c>
      <c r="X4" s="9">
        <f t="shared" si="6"/>
        <v>73.55</v>
      </c>
      <c r="Y4" s="27"/>
    </row>
    <row r="5" spans="1:25" x14ac:dyDescent="0.25">
      <c r="A5" s="23" t="s">
        <v>1279</v>
      </c>
      <c r="B5" s="2">
        <v>2</v>
      </c>
      <c r="C5" s="2">
        <v>30</v>
      </c>
      <c r="D5" s="2" t="s">
        <v>55</v>
      </c>
      <c r="E5" s="2" t="s">
        <v>218</v>
      </c>
      <c r="F5" s="7">
        <v>30</v>
      </c>
      <c r="G5" s="26">
        <v>9.9371146350000004</v>
      </c>
      <c r="H5" s="39">
        <v>1.25571242978752</v>
      </c>
      <c r="I5" s="26">
        <f t="shared" si="1"/>
        <v>50.149531257018573</v>
      </c>
      <c r="J5" s="26">
        <f t="shared" si="2"/>
        <v>20.149531257018573</v>
      </c>
      <c r="K5" s="7">
        <v>30</v>
      </c>
      <c r="L5" s="25">
        <v>1.753596028</v>
      </c>
      <c r="M5" s="25">
        <v>43.971009411909662</v>
      </c>
      <c r="N5" s="9">
        <f t="shared" si="0"/>
        <v>43.97</v>
      </c>
      <c r="O5" s="6">
        <f t="shared" si="3"/>
        <v>44.151290550498494</v>
      </c>
      <c r="P5" s="6">
        <f t="shared" si="4"/>
        <v>44.835635554031221</v>
      </c>
      <c r="Q5" s="13">
        <f>P5*Index!$D$19</f>
        <v>55.090376506647225</v>
      </c>
      <c r="S5" s="25">
        <v>1.1117794443134099</v>
      </c>
      <c r="T5" s="6">
        <f t="shared" si="5"/>
        <v>1.1290120257002678</v>
      </c>
      <c r="U5" s="6">
        <f>T5*Index!$H$23</f>
        <v>1.2158224659888774</v>
      </c>
      <c r="W5" s="8">
        <v>56.31</v>
      </c>
      <c r="X5" s="9">
        <f t="shared" si="6"/>
        <v>56.31</v>
      </c>
      <c r="Y5" s="27"/>
    </row>
    <row r="6" spans="1:25" x14ac:dyDescent="0.25">
      <c r="A6" s="23" t="s">
        <v>1280</v>
      </c>
      <c r="B6" s="2">
        <v>2</v>
      </c>
      <c r="C6" s="2">
        <v>30</v>
      </c>
      <c r="D6" s="2" t="s">
        <v>56</v>
      </c>
      <c r="E6" s="2" t="s">
        <v>218</v>
      </c>
      <c r="F6" s="7">
        <v>30</v>
      </c>
      <c r="G6" s="26">
        <v>9.0604572769999994</v>
      </c>
      <c r="H6" s="39">
        <v>1.2107551050865299</v>
      </c>
      <c r="I6" s="26">
        <f t="shared" si="1"/>
        <v>47.292648055142045</v>
      </c>
      <c r="J6" s="26">
        <f t="shared" si="2"/>
        <v>17.292648055142045</v>
      </c>
      <c r="K6" s="7">
        <v>30</v>
      </c>
      <c r="L6" s="25">
        <v>1.663620635</v>
      </c>
      <c r="M6" s="25">
        <v>39.338512590841205</v>
      </c>
      <c r="N6" s="9">
        <f t="shared" si="0"/>
        <v>39.340000000000003</v>
      </c>
      <c r="O6" s="6">
        <f t="shared" si="3"/>
        <v>39.499800492463656</v>
      </c>
      <c r="P6" s="6">
        <f t="shared" si="4"/>
        <v>40.112047400096849</v>
      </c>
      <c r="Q6" s="13">
        <f>P6*Index!$D$19</f>
        <v>49.286416182520938</v>
      </c>
      <c r="S6" s="25">
        <v>1.3867268514778099</v>
      </c>
      <c r="T6" s="6">
        <f t="shared" si="5"/>
        <v>1.408221117675716</v>
      </c>
      <c r="U6" s="6">
        <f>T6*Index!$H$23</f>
        <v>1.5165001195520003</v>
      </c>
      <c r="W6" s="8">
        <v>50.8</v>
      </c>
      <c r="X6" s="9">
        <f t="shared" si="6"/>
        <v>50.8</v>
      </c>
      <c r="Y6" s="27"/>
    </row>
    <row r="7" spans="1:25" x14ac:dyDescent="0.25">
      <c r="A7" s="23" t="s">
        <v>1281</v>
      </c>
      <c r="B7" s="2">
        <v>2</v>
      </c>
      <c r="C7" s="2">
        <v>30</v>
      </c>
      <c r="D7" s="2" t="s">
        <v>57</v>
      </c>
      <c r="E7" s="2" t="s">
        <v>218</v>
      </c>
      <c r="F7" s="7">
        <v>30</v>
      </c>
      <c r="G7" s="26">
        <v>10.030654009999999</v>
      </c>
      <c r="H7" s="39">
        <v>1.2785588466736499</v>
      </c>
      <c r="I7" s="26">
        <f t="shared" si="1"/>
        <v>51.18154682261752</v>
      </c>
      <c r="J7" s="26">
        <f t="shared" si="2"/>
        <v>21.18154682261752</v>
      </c>
      <c r="K7" s="7">
        <v>30</v>
      </c>
      <c r="L7" s="25">
        <v>1.86161088</v>
      </c>
      <c r="M7" s="25">
        <v>47.640062206372413</v>
      </c>
      <c r="N7" s="9">
        <f t="shared" si="0"/>
        <v>47.64</v>
      </c>
      <c r="O7" s="6">
        <f t="shared" si="3"/>
        <v>47.835386461418537</v>
      </c>
      <c r="P7" s="6">
        <f t="shared" si="4"/>
        <v>48.576834951570525</v>
      </c>
      <c r="Q7" s="13">
        <f>P7*Index!$D$19</f>
        <v>59.687257555617904</v>
      </c>
      <c r="S7" s="25">
        <v>1.4210782859991</v>
      </c>
      <c r="T7" s="6">
        <f t="shared" si="5"/>
        <v>1.4431049994320861</v>
      </c>
      <c r="U7" s="6">
        <f>T7*Index!$H$23</f>
        <v>1.5540662447790436</v>
      </c>
      <c r="W7" s="8">
        <v>61.24</v>
      </c>
      <c r="X7" s="9">
        <f t="shared" si="6"/>
        <v>61.24</v>
      </c>
      <c r="Y7" s="27"/>
    </row>
    <row r="8" spans="1:25" x14ac:dyDescent="0.25">
      <c r="A8" s="23" t="s">
        <v>1282</v>
      </c>
      <c r="B8" s="2">
        <v>2</v>
      </c>
      <c r="C8" s="2">
        <v>30</v>
      </c>
      <c r="D8" s="2" t="s">
        <v>58</v>
      </c>
      <c r="E8" s="2" t="s">
        <v>218</v>
      </c>
      <c r="F8" s="7">
        <v>30</v>
      </c>
      <c r="G8" s="26">
        <v>10.3042952</v>
      </c>
      <c r="H8" s="39">
        <v>1.1938866276461499</v>
      </c>
      <c r="I8" s="26">
        <f t="shared" si="1"/>
        <v>48.118759075982908</v>
      </c>
      <c r="J8" s="26">
        <f t="shared" si="2"/>
        <v>18.118759075982908</v>
      </c>
      <c r="K8" s="7">
        <v>30</v>
      </c>
      <c r="L8" s="25">
        <v>2.0546733000000001</v>
      </c>
      <c r="M8" s="25">
        <v>49.434164752232981</v>
      </c>
      <c r="N8" s="9">
        <f t="shared" si="0"/>
        <v>49.43</v>
      </c>
      <c r="O8" s="6">
        <f t="shared" si="3"/>
        <v>49.636844827717134</v>
      </c>
      <c r="P8" s="6">
        <f t="shared" si="4"/>
        <v>50.40621592254675</v>
      </c>
      <c r="Q8" s="13">
        <f>P8*Index!$D$19</f>
        <v>61.935051865207313</v>
      </c>
      <c r="S8" s="25">
        <v>1.3911717250914</v>
      </c>
      <c r="T8" s="6">
        <f t="shared" si="5"/>
        <v>1.4127348868303167</v>
      </c>
      <c r="U8" s="6">
        <f>T8*Index!$H$23</f>
        <v>1.5213609552380039</v>
      </c>
      <c r="W8" s="8">
        <v>63.46</v>
      </c>
      <c r="X8" s="9">
        <f t="shared" si="6"/>
        <v>63.46</v>
      </c>
      <c r="Y8" s="27"/>
    </row>
    <row r="9" spans="1:25" x14ac:dyDescent="0.25">
      <c r="A9" s="23" t="s">
        <v>1283</v>
      </c>
      <c r="B9" s="2">
        <v>2</v>
      </c>
      <c r="C9" s="2">
        <v>30</v>
      </c>
      <c r="D9" s="2" t="s">
        <v>59</v>
      </c>
      <c r="E9" s="2" t="s">
        <v>218</v>
      </c>
      <c r="F9" s="7">
        <v>30</v>
      </c>
      <c r="G9" s="26">
        <v>9.2484475019999994</v>
      </c>
      <c r="H9" s="39">
        <v>1.2405944429037701</v>
      </c>
      <c r="I9" s="26">
        <f t="shared" si="1"/>
        <v>48.691405863581551</v>
      </c>
      <c r="J9" s="26">
        <f t="shared" si="2"/>
        <v>18.691405863581551</v>
      </c>
      <c r="K9" s="7">
        <v>30</v>
      </c>
      <c r="L9" s="25">
        <v>1.6861766389999999</v>
      </c>
      <c r="M9" s="25">
        <v>41.051155544960437</v>
      </c>
      <c r="N9" s="9">
        <f t="shared" si="0"/>
        <v>41.05</v>
      </c>
      <c r="O9" s="6">
        <f t="shared" si="3"/>
        <v>41.219465282694777</v>
      </c>
      <c r="P9" s="6">
        <f t="shared" si="4"/>
        <v>41.858366994576549</v>
      </c>
      <c r="Q9" s="13">
        <f>P9*Index!$D$19</f>
        <v>51.432151439131395</v>
      </c>
      <c r="S9" s="25">
        <v>1.1463138039063001</v>
      </c>
      <c r="T9" s="6">
        <f t="shared" si="5"/>
        <v>1.1640816678668477</v>
      </c>
      <c r="U9" s="6">
        <f>T9*Index!$H$23</f>
        <v>1.2535886348601719</v>
      </c>
      <c r="W9" s="8">
        <v>52.69</v>
      </c>
      <c r="X9" s="9">
        <f t="shared" si="6"/>
        <v>52.69</v>
      </c>
      <c r="Y9" s="27"/>
    </row>
    <row r="10" spans="1:25" x14ac:dyDescent="0.25">
      <c r="A10" s="23" t="s">
        <v>1284</v>
      </c>
      <c r="B10" s="2">
        <v>3</v>
      </c>
      <c r="C10" s="2">
        <v>30</v>
      </c>
      <c r="D10" s="2" t="s">
        <v>52</v>
      </c>
      <c r="E10" s="2" t="s">
        <v>218</v>
      </c>
      <c r="F10" s="7">
        <v>30</v>
      </c>
      <c r="G10" s="26">
        <v>10.11467298</v>
      </c>
      <c r="H10" s="39">
        <v>1.25399518663101</v>
      </c>
      <c r="I10" s="26">
        <f t="shared" si="1"/>
        <v>50.303606830197033</v>
      </c>
      <c r="J10" s="26">
        <f t="shared" si="2"/>
        <v>20.303606830197033</v>
      </c>
      <c r="K10" s="7">
        <v>30</v>
      </c>
      <c r="L10" s="25">
        <v>1.570409545</v>
      </c>
      <c r="M10" s="25">
        <v>26.33242144753936</v>
      </c>
      <c r="N10" s="9">
        <f t="shared" si="0"/>
        <v>26.33</v>
      </c>
      <c r="O10" s="6">
        <f t="shared" si="3"/>
        <v>26.44038437547427</v>
      </c>
      <c r="P10" s="6">
        <f t="shared" si="4"/>
        <v>26.850210333294122</v>
      </c>
      <c r="Q10" s="13">
        <f>P10*Index!$D$19</f>
        <v>32.991351148826254</v>
      </c>
      <c r="S10" s="25">
        <v>0.99859666922464896</v>
      </c>
      <c r="T10" s="6">
        <f t="shared" si="5"/>
        <v>1.0140749175976311</v>
      </c>
      <c r="U10" s="6">
        <f>T10*Index!$H$23</f>
        <v>1.0920477718085364</v>
      </c>
      <c r="W10" s="8">
        <v>34.08</v>
      </c>
      <c r="X10" s="9">
        <f t="shared" si="6"/>
        <v>34.08</v>
      </c>
      <c r="Y10" s="27"/>
    </row>
    <row r="11" spans="1:25" x14ac:dyDescent="0.25">
      <c r="A11" s="23" t="s">
        <v>1285</v>
      </c>
      <c r="B11" s="2">
        <v>3</v>
      </c>
      <c r="C11" s="2">
        <v>30</v>
      </c>
      <c r="D11" s="2" t="s">
        <v>53</v>
      </c>
      <c r="E11" s="2" t="s">
        <v>218</v>
      </c>
      <c r="F11" s="7">
        <v>30</v>
      </c>
      <c r="G11" s="26">
        <v>9.3393108700000003</v>
      </c>
      <c r="H11" s="39">
        <v>1.22173504226406</v>
      </c>
      <c r="I11" s="26">
        <f t="shared" si="1"/>
        <v>48.062214628398443</v>
      </c>
      <c r="J11" s="26">
        <f t="shared" si="2"/>
        <v>18.062214628398443</v>
      </c>
      <c r="K11" s="7">
        <v>30</v>
      </c>
      <c r="L11" s="25">
        <v>2.8542445970000001</v>
      </c>
      <c r="M11" s="25">
        <v>45.727105467551567</v>
      </c>
      <c r="N11" s="9">
        <f t="shared" si="0"/>
        <v>45.73</v>
      </c>
      <c r="O11" s="6">
        <f t="shared" si="3"/>
        <v>45.91458659996853</v>
      </c>
      <c r="P11" s="6">
        <f t="shared" si="4"/>
        <v>46.626262692268043</v>
      </c>
      <c r="Q11" s="13">
        <f>P11*Index!$D$19</f>
        <v>57.290553263584428</v>
      </c>
      <c r="S11" s="25">
        <v>0.90851338974355</v>
      </c>
      <c r="T11" s="6">
        <f t="shared" si="5"/>
        <v>0.92259534728457504</v>
      </c>
      <c r="U11" s="6">
        <f>T11*Index!$H$23</f>
        <v>0.99353428015937795</v>
      </c>
      <c r="W11" s="8">
        <v>58.28</v>
      </c>
      <c r="X11" s="9">
        <f t="shared" si="6"/>
        <v>58.28</v>
      </c>
      <c r="Y11" s="27"/>
    </row>
    <row r="12" spans="1:25" x14ac:dyDescent="0.25">
      <c r="A12" s="23" t="s">
        <v>1286</v>
      </c>
      <c r="B12" s="2">
        <v>3</v>
      </c>
      <c r="C12" s="2">
        <v>30</v>
      </c>
      <c r="D12" s="2" t="s">
        <v>54</v>
      </c>
      <c r="E12" s="2" t="s">
        <v>218</v>
      </c>
      <c r="F12" s="7">
        <v>30</v>
      </c>
      <c r="G12" s="26">
        <v>10.4705517</v>
      </c>
      <c r="H12" s="39">
        <v>1.24129927354717</v>
      </c>
      <c r="I12" s="26">
        <f t="shared" si="1"/>
        <v>50.236066425263189</v>
      </c>
      <c r="J12" s="26">
        <f t="shared" si="2"/>
        <v>20.236066425263189</v>
      </c>
      <c r="K12" s="7">
        <v>30</v>
      </c>
      <c r="L12" s="25">
        <v>2.2830260629999999</v>
      </c>
      <c r="M12" s="25">
        <v>38.230082985702268</v>
      </c>
      <c r="N12" s="9">
        <f t="shared" si="0"/>
        <v>38.229999999999997</v>
      </c>
      <c r="O12" s="6">
        <f t="shared" si="3"/>
        <v>38.386826325943645</v>
      </c>
      <c r="P12" s="6">
        <f t="shared" si="4"/>
        <v>38.981822133995777</v>
      </c>
      <c r="Q12" s="13">
        <f>P12*Index!$D$19</f>
        <v>47.897687447499464</v>
      </c>
      <c r="S12" s="25">
        <v>1.0361562033949201</v>
      </c>
      <c r="T12" s="6">
        <f t="shared" si="5"/>
        <v>1.0522166245475415</v>
      </c>
      <c r="U12" s="6">
        <f>T12*Index!$H$23</f>
        <v>1.1331222184443921</v>
      </c>
      <c r="W12" s="8">
        <v>49.03</v>
      </c>
      <c r="X12" s="9">
        <f t="shared" si="6"/>
        <v>49.03</v>
      </c>
      <c r="Y12" s="27"/>
    </row>
    <row r="13" spans="1:25" x14ac:dyDescent="0.25">
      <c r="A13" s="23" t="s">
        <v>1287</v>
      </c>
      <c r="B13" s="2">
        <v>3</v>
      </c>
      <c r="C13" s="2">
        <v>30</v>
      </c>
      <c r="D13" s="2" t="s">
        <v>55</v>
      </c>
      <c r="E13" s="2" t="s">
        <v>218</v>
      </c>
      <c r="F13" s="7">
        <v>30</v>
      </c>
      <c r="G13" s="26">
        <v>9.9371146350000004</v>
      </c>
      <c r="H13" s="39">
        <v>1.25571242978752</v>
      </c>
      <c r="I13" s="26">
        <f t="shared" si="1"/>
        <v>50.149531257018573</v>
      </c>
      <c r="J13" s="26">
        <f t="shared" si="2"/>
        <v>20.149531257018573</v>
      </c>
      <c r="K13" s="7">
        <v>30</v>
      </c>
      <c r="L13" s="25">
        <v>1.753596028</v>
      </c>
      <c r="M13" s="25">
        <v>29.314006274606484</v>
      </c>
      <c r="N13" s="9">
        <f t="shared" si="0"/>
        <v>29.31</v>
      </c>
      <c r="O13" s="6">
        <f t="shared" si="3"/>
        <v>29.434193700332372</v>
      </c>
      <c r="P13" s="6">
        <f t="shared" si="4"/>
        <v>29.890423702687524</v>
      </c>
      <c r="Q13" s="13">
        <f>P13*Index!$D$19</f>
        <v>36.726917671098207</v>
      </c>
      <c r="S13" s="25">
        <v>0.74118629620894305</v>
      </c>
      <c r="T13" s="6">
        <f t="shared" si="5"/>
        <v>0.75267468380018177</v>
      </c>
      <c r="U13" s="6">
        <f>T13*Index!$H$23</f>
        <v>0.81054831065925503</v>
      </c>
      <c r="W13" s="8">
        <v>37.54</v>
      </c>
      <c r="X13" s="9">
        <f t="shared" si="6"/>
        <v>37.54</v>
      </c>
      <c r="Y13" s="27"/>
    </row>
    <row r="14" spans="1:25" x14ac:dyDescent="0.25">
      <c r="A14" s="23" t="s">
        <v>1288</v>
      </c>
      <c r="B14" s="2">
        <v>3</v>
      </c>
      <c r="C14" s="2">
        <v>30</v>
      </c>
      <c r="D14" s="2" t="s">
        <v>56</v>
      </c>
      <c r="E14" s="2" t="s">
        <v>218</v>
      </c>
      <c r="F14" s="7">
        <v>30</v>
      </c>
      <c r="G14" s="26">
        <v>9.0604572769999994</v>
      </c>
      <c r="H14" s="39">
        <v>1.2107551050865299</v>
      </c>
      <c r="I14" s="26">
        <f t="shared" si="1"/>
        <v>47.292648055142045</v>
      </c>
      <c r="J14" s="26">
        <f t="shared" si="2"/>
        <v>17.292648055142045</v>
      </c>
      <c r="K14" s="7">
        <v>30</v>
      </c>
      <c r="L14" s="25">
        <v>1.663620635</v>
      </c>
      <c r="M14" s="25">
        <v>26.225675060560842</v>
      </c>
      <c r="N14" s="9">
        <f t="shared" si="0"/>
        <v>26.23</v>
      </c>
      <c r="O14" s="6">
        <f t="shared" si="3"/>
        <v>26.333200328309143</v>
      </c>
      <c r="P14" s="6">
        <f t="shared" si="4"/>
        <v>26.741364933397936</v>
      </c>
      <c r="Q14" s="13">
        <f>P14*Index!$D$19</f>
        <v>32.857610788347337</v>
      </c>
      <c r="S14" s="25">
        <v>0.92448456765187603</v>
      </c>
      <c r="T14" s="6">
        <f t="shared" si="5"/>
        <v>0.93881407845048015</v>
      </c>
      <c r="U14" s="6">
        <f>T14*Index!$H$23</f>
        <v>1.0110000797013365</v>
      </c>
      <c r="W14" s="8">
        <v>33.869999999999997</v>
      </c>
      <c r="X14" s="9">
        <f t="shared" si="6"/>
        <v>33.869999999999997</v>
      </c>
      <c r="Y14" s="27"/>
    </row>
    <row r="15" spans="1:25" x14ac:dyDescent="0.25">
      <c r="A15" s="23" t="s">
        <v>1289</v>
      </c>
      <c r="B15" s="2">
        <v>3</v>
      </c>
      <c r="C15" s="2">
        <v>30</v>
      </c>
      <c r="D15" s="2" t="s">
        <v>57</v>
      </c>
      <c r="E15" s="2" t="s">
        <v>218</v>
      </c>
      <c r="F15" s="7">
        <v>30</v>
      </c>
      <c r="G15" s="26">
        <v>10.030654009999999</v>
      </c>
      <c r="H15" s="39">
        <v>1.2785588466736499</v>
      </c>
      <c r="I15" s="26">
        <f t="shared" si="1"/>
        <v>51.18154682261752</v>
      </c>
      <c r="J15" s="26">
        <f t="shared" si="2"/>
        <v>21.18154682261752</v>
      </c>
      <c r="K15" s="7">
        <v>30</v>
      </c>
      <c r="L15" s="25">
        <v>1.86161088</v>
      </c>
      <c r="M15" s="25">
        <v>31.760041470914857</v>
      </c>
      <c r="N15" s="9">
        <f t="shared" si="0"/>
        <v>31.76</v>
      </c>
      <c r="O15" s="6">
        <f t="shared" si="3"/>
        <v>31.890257640945606</v>
      </c>
      <c r="P15" s="6">
        <f t="shared" si="4"/>
        <v>32.384556634380267</v>
      </c>
      <c r="Q15" s="13">
        <f>P15*Index!$D$19</f>
        <v>39.791505037078501</v>
      </c>
      <c r="S15" s="25">
        <v>0.94738552399940101</v>
      </c>
      <c r="T15" s="6">
        <f t="shared" si="5"/>
        <v>0.96206999962139184</v>
      </c>
      <c r="U15" s="6">
        <f>T15*Index!$H$23</f>
        <v>1.0360441631860302</v>
      </c>
      <c r="W15" s="8">
        <v>40.83</v>
      </c>
      <c r="X15" s="9">
        <f t="shared" si="6"/>
        <v>40.83</v>
      </c>
      <c r="Y15" s="27"/>
    </row>
    <row r="16" spans="1:25" x14ac:dyDescent="0.25">
      <c r="A16" s="23" t="s">
        <v>1290</v>
      </c>
      <c r="B16" s="2">
        <v>3</v>
      </c>
      <c r="C16" s="2">
        <v>30</v>
      </c>
      <c r="D16" s="2" t="s">
        <v>58</v>
      </c>
      <c r="E16" s="2" t="s">
        <v>218</v>
      </c>
      <c r="F16" s="7">
        <v>30</v>
      </c>
      <c r="G16" s="26">
        <v>10.3042952</v>
      </c>
      <c r="H16" s="39">
        <v>1.1938866276461499</v>
      </c>
      <c r="I16" s="26">
        <f t="shared" si="1"/>
        <v>48.118759075982908</v>
      </c>
      <c r="J16" s="26">
        <f t="shared" si="2"/>
        <v>18.118759075982908</v>
      </c>
      <c r="K16" s="7">
        <v>30</v>
      </c>
      <c r="L16" s="25">
        <v>2.0546733000000001</v>
      </c>
      <c r="M16" s="25">
        <v>32.956109834821952</v>
      </c>
      <c r="N16" s="9">
        <f t="shared" si="0"/>
        <v>32.96</v>
      </c>
      <c r="O16" s="6">
        <f t="shared" si="3"/>
        <v>33.09122988514472</v>
      </c>
      <c r="P16" s="6">
        <f t="shared" si="4"/>
        <v>33.604143948364467</v>
      </c>
      <c r="Q16" s="13">
        <f>P16*Index!$D$19</f>
        <v>41.290034576804835</v>
      </c>
      <c r="S16" s="25">
        <v>0.92744781672760301</v>
      </c>
      <c r="T16" s="6">
        <f t="shared" si="5"/>
        <v>0.94182325788688093</v>
      </c>
      <c r="U16" s="6">
        <f>T16*Index!$H$23</f>
        <v>1.0142406368253392</v>
      </c>
      <c r="W16" s="8">
        <v>42.3</v>
      </c>
      <c r="X16" s="9">
        <f t="shared" si="6"/>
        <v>42.3</v>
      </c>
      <c r="Y16" s="27"/>
    </row>
    <row r="17" spans="1:25" x14ac:dyDescent="0.25">
      <c r="A17" s="23" t="s">
        <v>1291</v>
      </c>
      <c r="B17" s="2">
        <v>3</v>
      </c>
      <c r="C17" s="2">
        <v>30</v>
      </c>
      <c r="D17" s="2" t="s">
        <v>59</v>
      </c>
      <c r="E17" s="2" t="s">
        <v>218</v>
      </c>
      <c r="F17" s="7">
        <v>30</v>
      </c>
      <c r="G17" s="26">
        <v>9.2484475019999994</v>
      </c>
      <c r="H17" s="39">
        <v>1.2405944429037701</v>
      </c>
      <c r="I17" s="26">
        <f t="shared" si="1"/>
        <v>48.691405863581551</v>
      </c>
      <c r="J17" s="26">
        <f t="shared" si="2"/>
        <v>18.691405863581551</v>
      </c>
      <c r="K17" s="7">
        <v>30</v>
      </c>
      <c r="L17" s="25">
        <v>1.6861766389999999</v>
      </c>
      <c r="M17" s="25">
        <v>27.367437029973587</v>
      </c>
      <c r="N17" s="9">
        <f t="shared" si="0"/>
        <v>27.37</v>
      </c>
      <c r="O17" s="6">
        <f t="shared" si="3"/>
        <v>27.479643521796479</v>
      </c>
      <c r="P17" s="6">
        <f t="shared" si="4"/>
        <v>27.905577996384327</v>
      </c>
      <c r="Q17" s="13">
        <f>P17*Index!$D$19</f>
        <v>34.288100959420881</v>
      </c>
      <c r="S17" s="25">
        <v>0.764209202604203</v>
      </c>
      <c r="T17" s="6">
        <f t="shared" si="5"/>
        <v>0.77605444524456824</v>
      </c>
      <c r="U17" s="6">
        <f>T17*Index!$H$23</f>
        <v>0.83572575657345127</v>
      </c>
      <c r="W17" s="8">
        <v>35.119999999999997</v>
      </c>
      <c r="X17" s="9">
        <f t="shared" si="6"/>
        <v>35.119999999999997</v>
      </c>
      <c r="Y17" s="27"/>
    </row>
    <row r="18" spans="1:25" x14ac:dyDescent="0.25">
      <c r="A18" s="23" t="s">
        <v>1292</v>
      </c>
      <c r="B18" s="2">
        <v>4</v>
      </c>
      <c r="C18" s="2">
        <v>30</v>
      </c>
      <c r="D18" s="2" t="s">
        <v>52</v>
      </c>
      <c r="E18" s="2" t="s">
        <v>218</v>
      </c>
      <c r="F18" s="7">
        <v>30</v>
      </c>
      <c r="G18" s="26">
        <v>10.11467298</v>
      </c>
      <c r="H18" s="39">
        <v>1.25399518663101</v>
      </c>
      <c r="I18" s="26">
        <f t="shared" si="1"/>
        <v>50.303606830197033</v>
      </c>
      <c r="J18" s="26">
        <f t="shared" si="2"/>
        <v>20.303606830197033</v>
      </c>
      <c r="K18" s="7">
        <v>30</v>
      </c>
      <c r="L18" s="25">
        <v>1.570409545</v>
      </c>
      <c r="M18" s="25">
        <v>19.74931608565452</v>
      </c>
      <c r="N18" s="9">
        <f t="shared" si="0"/>
        <v>19.75</v>
      </c>
      <c r="O18" s="6">
        <f t="shared" si="3"/>
        <v>19.830288281605704</v>
      </c>
      <c r="P18" s="6">
        <f t="shared" si="4"/>
        <v>20.137657749970593</v>
      </c>
      <c r="Q18" s="13">
        <f>P18*Index!$D$19</f>
        <v>24.743513361619691</v>
      </c>
      <c r="S18" s="25">
        <v>0.74894750191848602</v>
      </c>
      <c r="T18" s="6">
        <f t="shared" si="5"/>
        <v>0.76055618819822257</v>
      </c>
      <c r="U18" s="6">
        <f>T18*Index!$H$23</f>
        <v>0.81903582885640147</v>
      </c>
      <c r="W18" s="8">
        <v>25.56</v>
      </c>
      <c r="X18" s="9">
        <f t="shared" si="6"/>
        <v>25.56</v>
      </c>
      <c r="Y18" s="27"/>
    </row>
    <row r="19" spans="1:25" x14ac:dyDescent="0.25">
      <c r="A19" s="23" t="s">
        <v>1293</v>
      </c>
      <c r="B19" s="2">
        <v>4</v>
      </c>
      <c r="C19" s="2">
        <v>30</v>
      </c>
      <c r="D19" s="2" t="s">
        <v>53</v>
      </c>
      <c r="E19" s="2" t="s">
        <v>218</v>
      </c>
      <c r="F19" s="7">
        <v>30</v>
      </c>
      <c r="G19" s="26">
        <v>9.3393108700000003</v>
      </c>
      <c r="H19" s="39">
        <v>1.22173504226406</v>
      </c>
      <c r="I19" s="26">
        <f t="shared" si="1"/>
        <v>48.062214628398443</v>
      </c>
      <c r="J19" s="26">
        <f t="shared" si="2"/>
        <v>18.062214628398443</v>
      </c>
      <c r="K19" s="7">
        <v>30</v>
      </c>
      <c r="L19" s="25">
        <v>2.8542445970000001</v>
      </c>
      <c r="M19" s="25">
        <v>34.2953291006637</v>
      </c>
      <c r="N19" s="9">
        <f t="shared" si="0"/>
        <v>34.299999999999997</v>
      </c>
      <c r="O19" s="6">
        <f t="shared" si="3"/>
        <v>34.435939949976422</v>
      </c>
      <c r="P19" s="6">
        <f t="shared" si="4"/>
        <v>34.969697019201057</v>
      </c>
      <c r="Q19" s="13">
        <f>P19*Index!$D$19</f>
        <v>42.96791494768835</v>
      </c>
      <c r="S19" s="25">
        <v>0.68138504230766295</v>
      </c>
      <c r="T19" s="6">
        <f t="shared" si="5"/>
        <v>0.69194651046343181</v>
      </c>
      <c r="U19" s="6">
        <f>T19*Index!$H$23</f>
        <v>0.74515071011953404</v>
      </c>
      <c r="W19" s="8">
        <v>43.71</v>
      </c>
      <c r="X19" s="9">
        <f t="shared" si="6"/>
        <v>43.71</v>
      </c>
      <c r="Y19" s="27"/>
    </row>
    <row r="20" spans="1:25" x14ac:dyDescent="0.25">
      <c r="A20" s="23" t="s">
        <v>1294</v>
      </c>
      <c r="B20" s="2">
        <v>4</v>
      </c>
      <c r="C20" s="2">
        <v>30</v>
      </c>
      <c r="D20" s="2" t="s">
        <v>54</v>
      </c>
      <c r="E20" s="2" t="s">
        <v>218</v>
      </c>
      <c r="F20" s="7">
        <v>30</v>
      </c>
      <c r="G20" s="26">
        <v>10.4705517</v>
      </c>
      <c r="H20" s="39">
        <v>1.24129927354717</v>
      </c>
      <c r="I20" s="26">
        <f t="shared" si="1"/>
        <v>50.236066425263189</v>
      </c>
      <c r="J20" s="26">
        <f t="shared" si="2"/>
        <v>20.236066425263189</v>
      </c>
      <c r="K20" s="7">
        <v>30</v>
      </c>
      <c r="L20" s="25">
        <v>2.2830260629999999</v>
      </c>
      <c r="M20" s="25">
        <v>28.672562239276729</v>
      </c>
      <c r="N20" s="9">
        <f t="shared" si="0"/>
        <v>28.67</v>
      </c>
      <c r="O20" s="6">
        <f t="shared" si="3"/>
        <v>28.790119744457762</v>
      </c>
      <c r="P20" s="6">
        <f t="shared" si="4"/>
        <v>29.236366600496858</v>
      </c>
      <c r="Q20" s="13">
        <f>P20*Index!$D$19</f>
        <v>35.923265585624627</v>
      </c>
      <c r="S20" s="25">
        <v>0.77711715254619096</v>
      </c>
      <c r="T20" s="6">
        <f t="shared" si="5"/>
        <v>0.78916246841065696</v>
      </c>
      <c r="U20" s="6">
        <f>T20*Index!$H$23</f>
        <v>0.84984166383329507</v>
      </c>
      <c r="W20" s="8">
        <v>36.770000000000003</v>
      </c>
      <c r="X20" s="9">
        <f t="shared" si="6"/>
        <v>36.770000000000003</v>
      </c>
      <c r="Y20" s="27"/>
    </row>
    <row r="21" spans="1:25" x14ac:dyDescent="0.25">
      <c r="A21" s="23" t="s">
        <v>1295</v>
      </c>
      <c r="B21" s="2">
        <v>4</v>
      </c>
      <c r="C21" s="2">
        <v>30</v>
      </c>
      <c r="D21" s="2" t="s">
        <v>55</v>
      </c>
      <c r="E21" s="2" t="s">
        <v>218</v>
      </c>
      <c r="F21" s="7">
        <v>30</v>
      </c>
      <c r="G21" s="26">
        <v>9.9371146350000004</v>
      </c>
      <c r="H21" s="39">
        <v>1.25571242978752</v>
      </c>
      <c r="I21" s="26">
        <f t="shared" si="1"/>
        <v>50.149531257018573</v>
      </c>
      <c r="J21" s="26">
        <f t="shared" si="2"/>
        <v>20.149531257018573</v>
      </c>
      <c r="K21" s="7">
        <v>30</v>
      </c>
      <c r="L21" s="25">
        <v>1.753596028</v>
      </c>
      <c r="M21" s="25">
        <v>21.985504705954767</v>
      </c>
      <c r="N21" s="9">
        <f t="shared" si="0"/>
        <v>21.99</v>
      </c>
      <c r="O21" s="6">
        <f t="shared" si="3"/>
        <v>22.075645275249183</v>
      </c>
      <c r="P21" s="6">
        <f t="shared" si="4"/>
        <v>22.417817777015546</v>
      </c>
      <c r="Q21" s="13">
        <f>P21*Index!$D$19</f>
        <v>27.545188253323534</v>
      </c>
      <c r="S21" s="25">
        <v>0.55588972215670696</v>
      </c>
      <c r="T21" s="6">
        <f t="shared" si="5"/>
        <v>0.56450601285013591</v>
      </c>
      <c r="U21" s="6">
        <f>T21*Index!$H$23</f>
        <v>0.60791123299444083</v>
      </c>
      <c r="W21" s="8">
        <v>28.15</v>
      </c>
      <c r="X21" s="9">
        <f t="shared" si="6"/>
        <v>28.15</v>
      </c>
      <c r="Y21" s="27"/>
    </row>
    <row r="22" spans="1:25" x14ac:dyDescent="0.25">
      <c r="A22" s="23" t="s">
        <v>1296</v>
      </c>
      <c r="B22" s="2">
        <v>4</v>
      </c>
      <c r="C22" s="2">
        <v>30</v>
      </c>
      <c r="D22" s="2" t="s">
        <v>56</v>
      </c>
      <c r="E22" s="2" t="s">
        <v>218</v>
      </c>
      <c r="F22" s="7">
        <v>30</v>
      </c>
      <c r="G22" s="26">
        <v>9.0604572769999994</v>
      </c>
      <c r="H22" s="39">
        <v>1.2107551050865299</v>
      </c>
      <c r="I22" s="26">
        <f t="shared" si="1"/>
        <v>47.292648055142045</v>
      </c>
      <c r="J22" s="26">
        <f t="shared" si="2"/>
        <v>17.292648055142045</v>
      </c>
      <c r="K22" s="7">
        <v>30</v>
      </c>
      <c r="L22" s="25">
        <v>1.663620635</v>
      </c>
      <c r="M22" s="25">
        <v>19.669256295420602</v>
      </c>
      <c r="N22" s="9">
        <f t="shared" si="0"/>
        <v>19.670000000000002</v>
      </c>
      <c r="O22" s="6">
        <f t="shared" si="3"/>
        <v>19.749900246231828</v>
      </c>
      <c r="P22" s="6">
        <f t="shared" si="4"/>
        <v>20.056023700048424</v>
      </c>
      <c r="Q22" s="13">
        <f>P22*Index!$D$19</f>
        <v>24.643208091260469</v>
      </c>
      <c r="S22" s="25">
        <v>0.69336342573890697</v>
      </c>
      <c r="T22" s="6">
        <f t="shared" si="5"/>
        <v>0.70411055883786011</v>
      </c>
      <c r="U22" s="6">
        <f>T22*Index!$H$23</f>
        <v>0.75825005977600235</v>
      </c>
      <c r="W22" s="8">
        <v>25.4</v>
      </c>
      <c r="X22" s="9">
        <f t="shared" si="6"/>
        <v>25.4</v>
      </c>
      <c r="Y22" s="27"/>
    </row>
    <row r="23" spans="1:25" x14ac:dyDescent="0.25">
      <c r="A23" s="23" t="s">
        <v>1297</v>
      </c>
      <c r="B23" s="2">
        <v>4</v>
      </c>
      <c r="C23" s="2">
        <v>30</v>
      </c>
      <c r="D23" s="2" t="s">
        <v>57</v>
      </c>
      <c r="E23" s="2" t="s">
        <v>218</v>
      </c>
      <c r="F23" s="7">
        <v>30</v>
      </c>
      <c r="G23" s="26">
        <v>10.030654009999999</v>
      </c>
      <c r="H23" s="39">
        <v>1.2785588466736499</v>
      </c>
      <c r="I23" s="26">
        <f t="shared" si="1"/>
        <v>51.18154682261752</v>
      </c>
      <c r="J23" s="26">
        <f t="shared" si="2"/>
        <v>21.18154682261752</v>
      </c>
      <c r="K23" s="7">
        <v>30</v>
      </c>
      <c r="L23" s="25">
        <v>1.86161088</v>
      </c>
      <c r="M23" s="25">
        <v>23.820031103186206</v>
      </c>
      <c r="N23" s="9">
        <f t="shared" si="0"/>
        <v>23.82</v>
      </c>
      <c r="O23" s="6">
        <f t="shared" si="3"/>
        <v>23.917693230709268</v>
      </c>
      <c r="P23" s="6">
        <f t="shared" si="4"/>
        <v>24.288417475785263</v>
      </c>
      <c r="Q23" s="13">
        <f>P23*Index!$D$19</f>
        <v>29.843628777808952</v>
      </c>
      <c r="S23" s="25">
        <v>0.71053914299955101</v>
      </c>
      <c r="T23" s="6">
        <f t="shared" si="5"/>
        <v>0.72155249971604407</v>
      </c>
      <c r="U23" s="6">
        <f>T23*Index!$H$23</f>
        <v>0.77703312238952293</v>
      </c>
      <c r="W23" s="8">
        <v>30.62</v>
      </c>
      <c r="X23" s="9">
        <f t="shared" si="6"/>
        <v>30.62</v>
      </c>
      <c r="Y23" s="27"/>
    </row>
    <row r="24" spans="1:25" x14ac:dyDescent="0.25">
      <c r="A24" s="23" t="s">
        <v>1298</v>
      </c>
      <c r="B24" s="2">
        <v>4</v>
      </c>
      <c r="C24" s="2">
        <v>30</v>
      </c>
      <c r="D24" s="2" t="s">
        <v>58</v>
      </c>
      <c r="E24" s="2" t="s">
        <v>218</v>
      </c>
      <c r="F24" s="7">
        <v>30</v>
      </c>
      <c r="G24" s="26">
        <v>10.3042952</v>
      </c>
      <c r="H24" s="39">
        <v>1.1938866276461499</v>
      </c>
      <c r="I24" s="26">
        <f t="shared" si="1"/>
        <v>48.118759075982908</v>
      </c>
      <c r="J24" s="26">
        <f t="shared" si="2"/>
        <v>18.118759075982908</v>
      </c>
      <c r="K24" s="7">
        <v>30</v>
      </c>
      <c r="L24" s="25">
        <v>2.0546733000000001</v>
      </c>
      <c r="M24" s="25">
        <v>24.717082376116434</v>
      </c>
      <c r="N24" s="9">
        <f t="shared" si="0"/>
        <v>24.72</v>
      </c>
      <c r="O24" s="6">
        <f t="shared" si="3"/>
        <v>24.81842241385851</v>
      </c>
      <c r="P24" s="6">
        <f t="shared" si="4"/>
        <v>25.203107961273318</v>
      </c>
      <c r="Q24" s="13">
        <f>P24*Index!$D$19</f>
        <v>30.967525932603586</v>
      </c>
      <c r="S24" s="25">
        <v>0.69558586254570198</v>
      </c>
      <c r="T24" s="6">
        <f t="shared" si="5"/>
        <v>0.70636744341516045</v>
      </c>
      <c r="U24" s="6">
        <f>T24*Index!$H$23</f>
        <v>0.76068047761900415</v>
      </c>
      <c r="W24" s="8">
        <v>31.73</v>
      </c>
      <c r="X24" s="9">
        <f t="shared" si="6"/>
        <v>31.73</v>
      </c>
      <c r="Y24" s="27"/>
    </row>
    <row r="25" spans="1:25" x14ac:dyDescent="0.25">
      <c r="A25" s="23" t="s">
        <v>1299</v>
      </c>
      <c r="B25" s="2">
        <v>4</v>
      </c>
      <c r="C25" s="2">
        <v>30</v>
      </c>
      <c r="D25" s="2" t="s">
        <v>59</v>
      </c>
      <c r="E25" s="2" t="s">
        <v>218</v>
      </c>
      <c r="F25" s="7">
        <v>30</v>
      </c>
      <c r="G25" s="26">
        <v>9.2484475019999994</v>
      </c>
      <c r="H25" s="39">
        <v>1.2405944429037701</v>
      </c>
      <c r="I25" s="26">
        <f t="shared" si="1"/>
        <v>48.691405863581551</v>
      </c>
      <c r="J25" s="26">
        <f t="shared" si="2"/>
        <v>18.691405863581551</v>
      </c>
      <c r="K25" s="7">
        <v>30</v>
      </c>
      <c r="L25" s="25">
        <v>1.6861766389999999</v>
      </c>
      <c r="M25" s="25">
        <v>20.525577772480283</v>
      </c>
      <c r="N25" s="9">
        <f t="shared" si="0"/>
        <v>20.53</v>
      </c>
      <c r="O25" s="6">
        <f t="shared" si="3"/>
        <v>20.609732641347453</v>
      </c>
      <c r="P25" s="6">
        <f t="shared" si="4"/>
        <v>20.929183497288339</v>
      </c>
      <c r="Q25" s="13">
        <f>P25*Index!$D$19</f>
        <v>25.716075719565776</v>
      </c>
      <c r="S25" s="25">
        <v>0.57315690195315205</v>
      </c>
      <c r="T25" s="6">
        <f t="shared" si="5"/>
        <v>0.58204083393342598</v>
      </c>
      <c r="U25" s="6">
        <f>T25*Index!$H$23</f>
        <v>0.62679431743008829</v>
      </c>
      <c r="W25" s="8">
        <v>26.34</v>
      </c>
      <c r="X25" s="9">
        <f t="shared" si="6"/>
        <v>26.34</v>
      </c>
      <c r="Y25" s="27"/>
    </row>
    <row r="26" spans="1:25" x14ac:dyDescent="0.25">
      <c r="A26" s="23" t="s">
        <v>1300</v>
      </c>
      <c r="B26" s="2">
        <v>5</v>
      </c>
      <c r="C26" s="2">
        <v>30</v>
      </c>
      <c r="D26" s="2" t="s">
        <v>52</v>
      </c>
      <c r="E26" s="2" t="s">
        <v>218</v>
      </c>
      <c r="F26" s="7">
        <v>30</v>
      </c>
      <c r="G26" s="26">
        <v>10.11467298</v>
      </c>
      <c r="H26" s="39">
        <v>1.25399518663101</v>
      </c>
      <c r="I26" s="26">
        <f t="shared" si="1"/>
        <v>50.303606830197033</v>
      </c>
      <c r="J26" s="26">
        <f t="shared" si="2"/>
        <v>20.303606830197033</v>
      </c>
      <c r="K26" s="7">
        <v>30</v>
      </c>
      <c r="L26" s="25">
        <v>1.570409545</v>
      </c>
      <c r="M26" s="25">
        <v>15.799452868523639</v>
      </c>
      <c r="N26" s="9">
        <f t="shared" si="0"/>
        <v>15.8</v>
      </c>
      <c r="O26" s="6">
        <f t="shared" si="3"/>
        <v>15.864230625284586</v>
      </c>
      <c r="P26" s="6">
        <f t="shared" si="4"/>
        <v>16.110126199976499</v>
      </c>
      <c r="Q26" s="13">
        <f>P26*Index!$D$19</f>
        <v>19.794810689295783</v>
      </c>
      <c r="S26" s="25">
        <v>0.59915800153478904</v>
      </c>
      <c r="T26" s="6">
        <f t="shared" si="5"/>
        <v>0.60844495055857828</v>
      </c>
      <c r="U26" s="6">
        <f>T26*Index!$H$23</f>
        <v>0.6552286630851214</v>
      </c>
      <c r="W26" s="8">
        <v>20.45</v>
      </c>
      <c r="X26" s="9">
        <f t="shared" si="6"/>
        <v>20.45</v>
      </c>
      <c r="Y26" s="27"/>
    </row>
    <row r="27" spans="1:25" x14ac:dyDescent="0.25">
      <c r="A27" s="23" t="s">
        <v>1301</v>
      </c>
      <c r="B27" s="2">
        <v>5</v>
      </c>
      <c r="C27" s="2">
        <v>30</v>
      </c>
      <c r="D27" s="2" t="s">
        <v>53</v>
      </c>
      <c r="E27" s="2" t="s">
        <v>218</v>
      </c>
      <c r="F27" s="7">
        <v>30</v>
      </c>
      <c r="G27" s="26">
        <v>9.3393108700000003</v>
      </c>
      <c r="H27" s="39">
        <v>1.22173504226406</v>
      </c>
      <c r="I27" s="26">
        <f t="shared" si="1"/>
        <v>48.062214628398443</v>
      </c>
      <c r="J27" s="26">
        <f t="shared" si="2"/>
        <v>18.062214628398443</v>
      </c>
      <c r="K27" s="7">
        <v>30</v>
      </c>
      <c r="L27" s="25">
        <v>2.8542445970000001</v>
      </c>
      <c r="M27" s="25">
        <v>27.436263280530991</v>
      </c>
      <c r="N27" s="9">
        <f t="shared" si="0"/>
        <v>27.44</v>
      </c>
      <c r="O27" s="6">
        <f t="shared" si="3"/>
        <v>27.548751959981168</v>
      </c>
      <c r="P27" s="6">
        <f t="shared" si="4"/>
        <v>27.975757615360877</v>
      </c>
      <c r="Q27" s="13">
        <f>P27*Index!$D$19</f>
        <v>34.374331958150719</v>
      </c>
      <c r="S27" s="25">
        <v>0.54510803384613005</v>
      </c>
      <c r="T27" s="6">
        <f t="shared" si="5"/>
        <v>0.55355720837074507</v>
      </c>
      <c r="U27" s="6">
        <f>T27*Index!$H$23</f>
        <v>0.59612056809562686</v>
      </c>
      <c r="W27" s="8">
        <v>34.97</v>
      </c>
      <c r="X27" s="9">
        <f t="shared" si="6"/>
        <v>34.97</v>
      </c>
      <c r="Y27" s="27"/>
    </row>
    <row r="28" spans="1:25" x14ac:dyDescent="0.25">
      <c r="A28" s="23" t="s">
        <v>1302</v>
      </c>
      <c r="B28" s="2">
        <v>5</v>
      </c>
      <c r="C28" s="2">
        <v>30</v>
      </c>
      <c r="D28" s="2" t="s">
        <v>54</v>
      </c>
      <c r="E28" s="2" t="s">
        <v>218</v>
      </c>
      <c r="F28" s="7">
        <v>30</v>
      </c>
      <c r="G28" s="26">
        <v>10.4705517</v>
      </c>
      <c r="H28" s="39">
        <v>1.24129927354717</v>
      </c>
      <c r="I28" s="26">
        <f t="shared" si="1"/>
        <v>50.236066425263189</v>
      </c>
      <c r="J28" s="26">
        <f t="shared" si="2"/>
        <v>20.236066425263189</v>
      </c>
      <c r="K28" s="7">
        <v>30</v>
      </c>
      <c r="L28" s="25">
        <v>2.2830260629999999</v>
      </c>
      <c r="M28" s="25">
        <v>22.938049791421381</v>
      </c>
      <c r="N28" s="9">
        <f t="shared" si="0"/>
        <v>22.94</v>
      </c>
      <c r="O28" s="6">
        <f t="shared" si="3"/>
        <v>23.03209579556621</v>
      </c>
      <c r="P28" s="6">
        <f t="shared" si="4"/>
        <v>23.389093280397489</v>
      </c>
      <c r="Q28" s="13">
        <f>P28*Index!$D$19</f>
        <v>28.738612468499706</v>
      </c>
      <c r="S28" s="25">
        <v>0.62169372203695294</v>
      </c>
      <c r="T28" s="6">
        <f t="shared" si="5"/>
        <v>0.63132997472852581</v>
      </c>
      <c r="U28" s="6">
        <f>T28*Index!$H$23</f>
        <v>0.67987333106663628</v>
      </c>
      <c r="W28" s="8">
        <v>29.42</v>
      </c>
      <c r="X28" s="9">
        <f t="shared" si="6"/>
        <v>29.42</v>
      </c>
      <c r="Y28" s="27"/>
    </row>
    <row r="29" spans="1:25" x14ac:dyDescent="0.25">
      <c r="A29" s="23" t="s">
        <v>1303</v>
      </c>
      <c r="B29" s="2">
        <v>5</v>
      </c>
      <c r="C29" s="2">
        <v>30</v>
      </c>
      <c r="D29" s="2" t="s">
        <v>55</v>
      </c>
      <c r="E29" s="2" t="s">
        <v>218</v>
      </c>
      <c r="F29" s="7">
        <v>30</v>
      </c>
      <c r="G29" s="26">
        <v>9.9371146350000004</v>
      </c>
      <c r="H29" s="39">
        <v>1.25571242978752</v>
      </c>
      <c r="I29" s="26">
        <f t="shared" si="1"/>
        <v>50.149531257018573</v>
      </c>
      <c r="J29" s="26">
        <f t="shared" si="2"/>
        <v>20.149531257018573</v>
      </c>
      <c r="K29" s="7">
        <v>30</v>
      </c>
      <c r="L29" s="25">
        <v>1.753596028</v>
      </c>
      <c r="M29" s="25">
        <v>17.588403764763839</v>
      </c>
      <c r="N29" s="9">
        <f t="shared" si="0"/>
        <v>17.59</v>
      </c>
      <c r="O29" s="6">
        <f t="shared" si="3"/>
        <v>17.660516220199369</v>
      </c>
      <c r="P29" s="6">
        <f t="shared" si="4"/>
        <v>17.934254221612459</v>
      </c>
      <c r="Q29" s="13">
        <f>P29*Index!$D$19</f>
        <v>22.036150602658854</v>
      </c>
      <c r="S29" s="25">
        <v>0.44471177772536602</v>
      </c>
      <c r="T29" s="6">
        <f t="shared" si="5"/>
        <v>0.45160481028010924</v>
      </c>
      <c r="U29" s="6">
        <f>T29*Index!$H$23</f>
        <v>0.48632898639555322</v>
      </c>
      <c r="W29" s="8">
        <v>22.52</v>
      </c>
      <c r="X29" s="9">
        <f t="shared" si="6"/>
        <v>22.52</v>
      </c>
      <c r="Y29" s="27"/>
    </row>
    <row r="30" spans="1:25" x14ac:dyDescent="0.25">
      <c r="A30" s="23" t="s">
        <v>1304</v>
      </c>
      <c r="B30" s="2">
        <v>5</v>
      </c>
      <c r="C30" s="2">
        <v>30</v>
      </c>
      <c r="D30" s="2" t="s">
        <v>56</v>
      </c>
      <c r="E30" s="2" t="s">
        <v>218</v>
      </c>
      <c r="F30" s="7">
        <v>30</v>
      </c>
      <c r="G30" s="26">
        <v>9.0604572769999994</v>
      </c>
      <c r="H30" s="39">
        <v>1.2107551050865299</v>
      </c>
      <c r="I30" s="26">
        <f t="shared" si="1"/>
        <v>47.292648055142045</v>
      </c>
      <c r="J30" s="26">
        <f t="shared" si="2"/>
        <v>17.292648055142045</v>
      </c>
      <c r="K30" s="7">
        <v>30</v>
      </c>
      <c r="L30" s="25">
        <v>1.663620635</v>
      </c>
      <c r="M30" s="25">
        <v>15.735405036336434</v>
      </c>
      <c r="N30" s="9">
        <f t="shared" si="0"/>
        <v>15.74</v>
      </c>
      <c r="O30" s="6">
        <f t="shared" si="3"/>
        <v>15.799920196985413</v>
      </c>
      <c r="P30" s="6">
        <f t="shared" si="4"/>
        <v>16.04481896003869</v>
      </c>
      <c r="Q30" s="13">
        <f>P30*Index!$D$19</f>
        <v>19.714566473008311</v>
      </c>
      <c r="S30" s="25">
        <v>0.554690740591126</v>
      </c>
      <c r="T30" s="6">
        <f t="shared" si="5"/>
        <v>0.56328844707028847</v>
      </c>
      <c r="U30" s="6">
        <f>T30*Index!$H$23</f>
        <v>0.60660004782080235</v>
      </c>
      <c r="W30" s="8">
        <v>20.32</v>
      </c>
      <c r="X30" s="9">
        <f t="shared" si="6"/>
        <v>20.32</v>
      </c>
      <c r="Y30" s="27"/>
    </row>
    <row r="31" spans="1:25" x14ac:dyDescent="0.25">
      <c r="A31" s="23" t="s">
        <v>1305</v>
      </c>
      <c r="B31" s="2">
        <v>5</v>
      </c>
      <c r="C31" s="2">
        <v>30</v>
      </c>
      <c r="D31" s="2" t="s">
        <v>57</v>
      </c>
      <c r="E31" s="2" t="s">
        <v>218</v>
      </c>
      <c r="F31" s="7">
        <v>30</v>
      </c>
      <c r="G31" s="26">
        <v>10.030654009999999</v>
      </c>
      <c r="H31" s="39">
        <v>1.2785588466736499</v>
      </c>
      <c r="I31" s="26">
        <f t="shared" si="1"/>
        <v>51.18154682261752</v>
      </c>
      <c r="J31" s="26">
        <f t="shared" si="2"/>
        <v>21.18154682261752</v>
      </c>
      <c r="K31" s="7">
        <v>30</v>
      </c>
      <c r="L31" s="25">
        <v>1.86161088</v>
      </c>
      <c r="M31" s="25">
        <v>19.05602488254894</v>
      </c>
      <c r="N31" s="9">
        <f t="shared" si="0"/>
        <v>19.059999999999999</v>
      </c>
      <c r="O31" s="6">
        <f t="shared" si="3"/>
        <v>19.134154584567391</v>
      </c>
      <c r="P31" s="6">
        <f t="shared" si="4"/>
        <v>19.430733980628187</v>
      </c>
      <c r="Q31" s="13">
        <f>P31*Index!$D$19</f>
        <v>23.874903022247132</v>
      </c>
      <c r="S31" s="25">
        <v>0.56843131439964001</v>
      </c>
      <c r="T31" s="6">
        <f t="shared" si="5"/>
        <v>0.57724199977283441</v>
      </c>
      <c r="U31" s="6">
        <f>T31*Index!$H$23</f>
        <v>0.62162649791161739</v>
      </c>
      <c r="W31" s="8">
        <v>24.5</v>
      </c>
      <c r="X31" s="9">
        <f t="shared" si="6"/>
        <v>24.5</v>
      </c>
      <c r="Y31" s="27"/>
    </row>
    <row r="32" spans="1:25" x14ac:dyDescent="0.25">
      <c r="A32" s="23" t="s">
        <v>1306</v>
      </c>
      <c r="B32" s="2">
        <v>5</v>
      </c>
      <c r="C32" s="2">
        <v>30</v>
      </c>
      <c r="D32" s="2" t="s">
        <v>58</v>
      </c>
      <c r="E32" s="2" t="s">
        <v>218</v>
      </c>
      <c r="F32" s="7">
        <v>30</v>
      </c>
      <c r="G32" s="26">
        <v>10.3042952</v>
      </c>
      <c r="H32" s="39">
        <v>1.1938866276461499</v>
      </c>
      <c r="I32" s="26">
        <f t="shared" si="1"/>
        <v>48.118759075982908</v>
      </c>
      <c r="J32" s="26">
        <f t="shared" si="2"/>
        <v>18.118759075982908</v>
      </c>
      <c r="K32" s="7">
        <v>30</v>
      </c>
      <c r="L32" s="25">
        <v>2.0546733000000001</v>
      </c>
      <c r="M32" s="25">
        <v>19.773665900893196</v>
      </c>
      <c r="N32" s="9">
        <f t="shared" si="0"/>
        <v>19.77</v>
      </c>
      <c r="O32" s="6">
        <f t="shared" si="3"/>
        <v>19.854737931086859</v>
      </c>
      <c r="P32" s="6">
        <f t="shared" si="4"/>
        <v>20.162486369018708</v>
      </c>
      <c r="Q32" s="13">
        <f>P32*Index!$D$19</f>
        <v>24.774020746082936</v>
      </c>
      <c r="S32" s="25">
        <v>0.55646869003656196</v>
      </c>
      <c r="T32" s="6">
        <f t="shared" si="5"/>
        <v>0.56509395473212876</v>
      </c>
      <c r="U32" s="6">
        <f>T32*Index!$H$23</f>
        <v>0.60854438209520378</v>
      </c>
      <c r="W32" s="8">
        <v>25.38</v>
      </c>
      <c r="X32" s="9">
        <f t="shared" si="6"/>
        <v>25.38</v>
      </c>
      <c r="Y32" s="27"/>
    </row>
    <row r="33" spans="1:25" x14ac:dyDescent="0.25">
      <c r="A33" s="23" t="s">
        <v>1307</v>
      </c>
      <c r="B33" s="2">
        <v>5</v>
      </c>
      <c r="C33" s="2">
        <v>30</v>
      </c>
      <c r="D33" s="2" t="s">
        <v>59</v>
      </c>
      <c r="E33" s="2" t="s">
        <v>218</v>
      </c>
      <c r="F33" s="7">
        <v>30</v>
      </c>
      <c r="G33" s="26">
        <v>9.2484475019999994</v>
      </c>
      <c r="H33" s="39">
        <v>1.2405944429037701</v>
      </c>
      <c r="I33" s="26">
        <f t="shared" si="1"/>
        <v>48.691405863581551</v>
      </c>
      <c r="J33" s="26">
        <f t="shared" si="2"/>
        <v>18.691405863581551</v>
      </c>
      <c r="K33" s="7">
        <v>30</v>
      </c>
      <c r="L33" s="25">
        <v>1.6861766389999999</v>
      </c>
      <c r="M33" s="25">
        <v>16.420462217984124</v>
      </c>
      <c r="N33" s="9">
        <f t="shared" si="0"/>
        <v>16.420000000000002</v>
      </c>
      <c r="O33" s="6">
        <f t="shared" si="3"/>
        <v>16.48778611307786</v>
      </c>
      <c r="P33" s="6">
        <f t="shared" si="4"/>
        <v>16.743346797830569</v>
      </c>
      <c r="Q33" s="13">
        <f>P33*Index!$D$19</f>
        <v>20.572860575652495</v>
      </c>
      <c r="S33" s="25">
        <v>0.45852552156252202</v>
      </c>
      <c r="T33" s="6">
        <f t="shared" si="5"/>
        <v>0.46563266714674112</v>
      </c>
      <c r="U33" s="6">
        <f>T33*Index!$H$23</f>
        <v>0.50143545394407096</v>
      </c>
      <c r="W33" s="8">
        <v>21.07</v>
      </c>
      <c r="X33" s="9">
        <f t="shared" si="6"/>
        <v>21.07</v>
      </c>
      <c r="Y33" s="27"/>
    </row>
    <row r="34" spans="1:25" x14ac:dyDescent="0.25">
      <c r="A34" s="23" t="s">
        <v>1308</v>
      </c>
      <c r="B34" s="2">
        <v>6</v>
      </c>
      <c r="C34" s="2">
        <v>30</v>
      </c>
      <c r="D34" s="2" t="s">
        <v>52</v>
      </c>
      <c r="E34" s="2" t="s">
        <v>218</v>
      </c>
      <c r="F34" s="7">
        <v>30</v>
      </c>
      <c r="G34" s="26">
        <v>10.11467298</v>
      </c>
      <c r="H34" s="39">
        <v>1.25399518663101</v>
      </c>
      <c r="I34" s="26">
        <f t="shared" si="1"/>
        <v>50.303606830197033</v>
      </c>
      <c r="J34" s="26">
        <f t="shared" si="2"/>
        <v>20.303606830197033</v>
      </c>
      <c r="K34" s="7">
        <v>30</v>
      </c>
      <c r="L34" s="25">
        <v>1.570409545</v>
      </c>
      <c r="M34" s="25">
        <v>13.16621072376968</v>
      </c>
      <c r="N34" s="9">
        <f t="shared" ref="N34:N65" si="7">ROUND(L34*I34/B34,2)</f>
        <v>13.17</v>
      </c>
      <c r="O34" s="6">
        <f t="shared" si="3"/>
        <v>13.220192187737135</v>
      </c>
      <c r="P34" s="6">
        <f t="shared" si="4"/>
        <v>13.425105166647061</v>
      </c>
      <c r="Q34" s="13">
        <f>P34*Index!$D$19</f>
        <v>16.495675574413127</v>
      </c>
      <c r="S34" s="25">
        <v>0.49929833461232398</v>
      </c>
      <c r="T34" s="6">
        <f t="shared" si="5"/>
        <v>0.50703745879881501</v>
      </c>
      <c r="U34" s="6">
        <f>T34*Index!$H$23</f>
        <v>0.54602388590426754</v>
      </c>
      <c r="W34" s="8">
        <v>17.04</v>
      </c>
      <c r="X34" s="9">
        <f t="shared" si="6"/>
        <v>17.04</v>
      </c>
      <c r="Y34" s="27"/>
    </row>
    <row r="35" spans="1:25" x14ac:dyDescent="0.25">
      <c r="A35" s="23" t="s">
        <v>1309</v>
      </c>
      <c r="B35" s="2">
        <v>6</v>
      </c>
      <c r="C35" s="2">
        <v>30</v>
      </c>
      <c r="D35" s="2" t="s">
        <v>53</v>
      </c>
      <c r="E35" s="2" t="s">
        <v>218</v>
      </c>
      <c r="F35" s="7">
        <v>30</v>
      </c>
      <c r="G35" s="26">
        <v>9.3393108700000003</v>
      </c>
      <c r="H35" s="39">
        <v>1.22173504226406</v>
      </c>
      <c r="I35" s="26">
        <f t="shared" si="1"/>
        <v>48.062214628398443</v>
      </c>
      <c r="J35" s="26">
        <f t="shared" si="2"/>
        <v>18.062214628398443</v>
      </c>
      <c r="K35" s="7">
        <v>30</v>
      </c>
      <c r="L35" s="25">
        <v>2.8542445970000001</v>
      </c>
      <c r="M35" s="25">
        <v>22.863552733775844</v>
      </c>
      <c r="N35" s="9">
        <f t="shared" si="7"/>
        <v>22.86</v>
      </c>
      <c r="O35" s="6">
        <f t="shared" si="3"/>
        <v>22.957293299984325</v>
      </c>
      <c r="P35" s="6">
        <f t="shared" si="4"/>
        <v>23.313131346134085</v>
      </c>
      <c r="Q35" s="13">
        <f>P35*Index!$D$19</f>
        <v>28.645276631792292</v>
      </c>
      <c r="S35" s="25">
        <v>0.454256694871775</v>
      </c>
      <c r="T35" s="6">
        <f t="shared" si="5"/>
        <v>0.46129767364228752</v>
      </c>
      <c r="U35" s="6">
        <f>T35*Index!$H$23</f>
        <v>0.49676714007968897</v>
      </c>
      <c r="W35" s="8">
        <v>29.14</v>
      </c>
      <c r="X35" s="9">
        <f t="shared" si="6"/>
        <v>29.14</v>
      </c>
      <c r="Y35" s="27"/>
    </row>
    <row r="36" spans="1:25" x14ac:dyDescent="0.25">
      <c r="A36" s="23" t="s">
        <v>1310</v>
      </c>
      <c r="B36" s="2">
        <v>6</v>
      </c>
      <c r="C36" s="2">
        <v>30</v>
      </c>
      <c r="D36" s="2" t="s">
        <v>54</v>
      </c>
      <c r="E36" s="2" t="s">
        <v>218</v>
      </c>
      <c r="F36" s="7">
        <v>30</v>
      </c>
      <c r="G36" s="26">
        <v>10.4705517</v>
      </c>
      <c r="H36" s="39">
        <v>1.24129927354717</v>
      </c>
      <c r="I36" s="26">
        <f t="shared" si="1"/>
        <v>50.236066425263189</v>
      </c>
      <c r="J36" s="26">
        <f t="shared" si="2"/>
        <v>20.236066425263189</v>
      </c>
      <c r="K36" s="7">
        <v>30</v>
      </c>
      <c r="L36" s="25">
        <v>2.2830260629999999</v>
      </c>
      <c r="M36" s="25">
        <v>19.115041492851194</v>
      </c>
      <c r="N36" s="9">
        <f t="shared" si="7"/>
        <v>19.12</v>
      </c>
      <c r="O36" s="6">
        <f t="shared" si="3"/>
        <v>19.193413162971883</v>
      </c>
      <c r="P36" s="6">
        <f t="shared" si="4"/>
        <v>19.490911066997949</v>
      </c>
      <c r="Q36" s="13">
        <f>P36*Index!$D$19</f>
        <v>23.948843723749803</v>
      </c>
      <c r="S36" s="25">
        <v>0.51807810169746105</v>
      </c>
      <c r="T36" s="6">
        <f t="shared" si="5"/>
        <v>0.52610831227377175</v>
      </c>
      <c r="U36" s="6">
        <f>T36*Index!$H$23</f>
        <v>0.56656110922219716</v>
      </c>
      <c r="W36" s="8">
        <v>24.52</v>
      </c>
      <c r="X36" s="9">
        <f t="shared" si="6"/>
        <v>24.52</v>
      </c>
      <c r="Y36" s="27"/>
    </row>
    <row r="37" spans="1:25" x14ac:dyDescent="0.25">
      <c r="A37" s="23" t="s">
        <v>1311</v>
      </c>
      <c r="B37" s="2">
        <v>6</v>
      </c>
      <c r="C37" s="2">
        <v>30</v>
      </c>
      <c r="D37" s="2" t="s">
        <v>55</v>
      </c>
      <c r="E37" s="2" t="s">
        <v>218</v>
      </c>
      <c r="F37" s="7">
        <v>30</v>
      </c>
      <c r="G37" s="26">
        <v>9.9371146350000004</v>
      </c>
      <c r="H37" s="39">
        <v>1.25571242978752</v>
      </c>
      <c r="I37" s="26">
        <f t="shared" si="1"/>
        <v>50.149531257018573</v>
      </c>
      <c r="J37" s="26">
        <f t="shared" si="2"/>
        <v>20.149531257018573</v>
      </c>
      <c r="K37" s="7">
        <v>30</v>
      </c>
      <c r="L37" s="25">
        <v>1.753596028</v>
      </c>
      <c r="M37" s="25">
        <v>14.657003137303178</v>
      </c>
      <c r="N37" s="9">
        <f t="shared" si="7"/>
        <v>14.66</v>
      </c>
      <c r="O37" s="6">
        <f t="shared" si="3"/>
        <v>14.71709685016612</v>
      </c>
      <c r="P37" s="6">
        <f t="shared" si="4"/>
        <v>14.945211851343696</v>
      </c>
      <c r="Q37" s="13">
        <f>P37*Index!$D$19</f>
        <v>18.363458835549022</v>
      </c>
      <c r="S37" s="25">
        <v>0.37059314810447103</v>
      </c>
      <c r="T37" s="6">
        <f t="shared" si="5"/>
        <v>0.37633734190009033</v>
      </c>
      <c r="U37" s="6">
        <f>T37*Index!$H$23</f>
        <v>0.40527415532962691</v>
      </c>
      <c r="W37" s="8">
        <v>18.77</v>
      </c>
      <c r="X37" s="9">
        <f t="shared" si="6"/>
        <v>18.77</v>
      </c>
      <c r="Y37" s="27"/>
    </row>
    <row r="38" spans="1:25" x14ac:dyDescent="0.25">
      <c r="A38" s="23" t="s">
        <v>1312</v>
      </c>
      <c r="B38" s="2">
        <v>6</v>
      </c>
      <c r="C38" s="2">
        <v>30</v>
      </c>
      <c r="D38" s="2" t="s">
        <v>56</v>
      </c>
      <c r="E38" s="2" t="s">
        <v>218</v>
      </c>
      <c r="F38" s="7">
        <v>30</v>
      </c>
      <c r="G38" s="26">
        <v>9.0604572769999994</v>
      </c>
      <c r="H38" s="39">
        <v>1.2107551050865299</v>
      </c>
      <c r="I38" s="26">
        <f t="shared" si="1"/>
        <v>47.292648055142045</v>
      </c>
      <c r="J38" s="26">
        <f t="shared" si="2"/>
        <v>17.292648055142045</v>
      </c>
      <c r="K38" s="7">
        <v>30</v>
      </c>
      <c r="L38" s="25">
        <v>1.663620635</v>
      </c>
      <c r="M38" s="25">
        <v>13.112837530280363</v>
      </c>
      <c r="N38" s="9">
        <f t="shared" si="7"/>
        <v>13.11</v>
      </c>
      <c r="O38" s="6">
        <f t="shared" si="3"/>
        <v>13.166600164154511</v>
      </c>
      <c r="P38" s="6">
        <f t="shared" si="4"/>
        <v>13.370682466698907</v>
      </c>
      <c r="Q38" s="13">
        <f>P38*Index!$D$19</f>
        <v>16.428805394173594</v>
      </c>
      <c r="S38" s="25">
        <v>0.46224228382593802</v>
      </c>
      <c r="T38" s="6">
        <f t="shared" si="5"/>
        <v>0.46940703922524007</v>
      </c>
      <c r="U38" s="6">
        <f>T38*Index!$H$23</f>
        <v>0.50550003985066827</v>
      </c>
      <c r="W38" s="8">
        <v>16.93</v>
      </c>
      <c r="X38" s="9">
        <f t="shared" si="6"/>
        <v>16.93</v>
      </c>
      <c r="Y38" s="27"/>
    </row>
    <row r="39" spans="1:25" x14ac:dyDescent="0.25">
      <c r="A39" s="23" t="s">
        <v>1313</v>
      </c>
      <c r="B39" s="2">
        <v>6</v>
      </c>
      <c r="C39" s="2">
        <v>30</v>
      </c>
      <c r="D39" s="2" t="s">
        <v>57</v>
      </c>
      <c r="E39" s="2" t="s">
        <v>218</v>
      </c>
      <c r="F39" s="7">
        <v>30</v>
      </c>
      <c r="G39" s="26">
        <v>10.030654009999999</v>
      </c>
      <c r="H39" s="39">
        <v>1.2785588466736499</v>
      </c>
      <c r="I39" s="26">
        <f t="shared" si="1"/>
        <v>51.18154682261752</v>
      </c>
      <c r="J39" s="26">
        <f t="shared" si="2"/>
        <v>21.18154682261752</v>
      </c>
      <c r="K39" s="7">
        <v>30</v>
      </c>
      <c r="L39" s="25">
        <v>1.86161088</v>
      </c>
      <c r="M39" s="25">
        <v>15.880020735457428</v>
      </c>
      <c r="N39" s="9">
        <f t="shared" si="7"/>
        <v>15.88</v>
      </c>
      <c r="O39" s="6">
        <f t="shared" si="3"/>
        <v>15.945128820472803</v>
      </c>
      <c r="P39" s="6">
        <f t="shared" si="4"/>
        <v>16.192278317190134</v>
      </c>
      <c r="Q39" s="13">
        <f>P39*Index!$D$19</f>
        <v>19.895752518539251</v>
      </c>
      <c r="S39" s="25">
        <v>0.47369276199970001</v>
      </c>
      <c r="T39" s="6">
        <f t="shared" si="5"/>
        <v>0.48103499981069536</v>
      </c>
      <c r="U39" s="6">
        <f>T39*Index!$H$23</f>
        <v>0.51802208159301455</v>
      </c>
      <c r="W39" s="8">
        <v>20.41</v>
      </c>
      <c r="X39" s="9">
        <f t="shared" si="6"/>
        <v>20.41</v>
      </c>
      <c r="Y39" s="27"/>
    </row>
    <row r="40" spans="1:25" x14ac:dyDescent="0.25">
      <c r="A40" s="23" t="s">
        <v>1314</v>
      </c>
      <c r="B40" s="2">
        <v>6</v>
      </c>
      <c r="C40" s="2">
        <v>30</v>
      </c>
      <c r="D40" s="2" t="s">
        <v>58</v>
      </c>
      <c r="E40" s="2" t="s">
        <v>218</v>
      </c>
      <c r="F40" s="7">
        <v>30</v>
      </c>
      <c r="G40" s="26">
        <v>10.3042952</v>
      </c>
      <c r="H40" s="39">
        <v>1.1938866276461499</v>
      </c>
      <c r="I40" s="26">
        <f t="shared" si="1"/>
        <v>48.118759075982908</v>
      </c>
      <c r="J40" s="26">
        <f t="shared" si="2"/>
        <v>18.118759075982908</v>
      </c>
      <c r="K40" s="7">
        <v>30</v>
      </c>
      <c r="L40" s="25">
        <v>2.0546733000000001</v>
      </c>
      <c r="M40" s="25">
        <v>16.478054917411036</v>
      </c>
      <c r="N40" s="9">
        <f t="shared" si="7"/>
        <v>16.48</v>
      </c>
      <c r="O40" s="6">
        <f t="shared" si="3"/>
        <v>16.545614942572421</v>
      </c>
      <c r="P40" s="6">
        <f t="shared" si="4"/>
        <v>16.802071974182294</v>
      </c>
      <c r="Q40" s="13">
        <f>P40*Index!$D$19</f>
        <v>20.645017288402492</v>
      </c>
      <c r="S40" s="25">
        <v>0.46372390836380201</v>
      </c>
      <c r="T40" s="6">
        <f t="shared" si="5"/>
        <v>0.47091162894344096</v>
      </c>
      <c r="U40" s="6">
        <f>T40*Index!$H$23</f>
        <v>0.50712031841267013</v>
      </c>
      <c r="W40" s="8">
        <v>21.15</v>
      </c>
      <c r="X40" s="9">
        <f t="shared" si="6"/>
        <v>21.15</v>
      </c>
      <c r="Y40" s="27"/>
    </row>
    <row r="41" spans="1:25" x14ac:dyDescent="0.25">
      <c r="A41" s="23" t="s">
        <v>1315</v>
      </c>
      <c r="B41" s="2">
        <v>6</v>
      </c>
      <c r="C41" s="2">
        <v>30</v>
      </c>
      <c r="D41" s="2" t="s">
        <v>59</v>
      </c>
      <c r="E41" s="2" t="s">
        <v>218</v>
      </c>
      <c r="F41" s="7">
        <v>30</v>
      </c>
      <c r="G41" s="26">
        <v>9.2484475019999994</v>
      </c>
      <c r="H41" s="39">
        <v>1.2405944429037701</v>
      </c>
      <c r="I41" s="26">
        <f t="shared" si="1"/>
        <v>48.691405863581551</v>
      </c>
      <c r="J41" s="26">
        <f t="shared" si="2"/>
        <v>18.691405863581551</v>
      </c>
      <c r="K41" s="7">
        <v>30</v>
      </c>
      <c r="L41" s="25">
        <v>1.6861766389999999</v>
      </c>
      <c r="M41" s="25">
        <v>13.683718514986854</v>
      </c>
      <c r="N41" s="9">
        <f t="shared" si="7"/>
        <v>13.68</v>
      </c>
      <c r="O41" s="6">
        <f t="shared" si="3"/>
        <v>13.7398217608983</v>
      </c>
      <c r="P41" s="6">
        <f t="shared" si="4"/>
        <v>13.952788998192224</v>
      </c>
      <c r="Q41" s="13">
        <f>P41*Index!$D$19</f>
        <v>17.144050479710515</v>
      </c>
      <c r="S41" s="25">
        <v>0.382104601302102</v>
      </c>
      <c r="T41" s="6">
        <f t="shared" si="5"/>
        <v>0.38802722262228462</v>
      </c>
      <c r="U41" s="6">
        <f>T41*Index!$H$23</f>
        <v>0.41786287828672619</v>
      </c>
      <c r="W41" s="8">
        <v>17.559999999999999</v>
      </c>
      <c r="X41" s="9">
        <f t="shared" si="6"/>
        <v>17.559999999999999</v>
      </c>
      <c r="Y41" s="27"/>
    </row>
    <row r="42" spans="1:25" x14ac:dyDescent="0.25">
      <c r="A42" s="23" t="s">
        <v>1316</v>
      </c>
      <c r="B42" s="2">
        <v>7</v>
      </c>
      <c r="C42" s="2">
        <v>30</v>
      </c>
      <c r="D42" s="2" t="s">
        <v>52</v>
      </c>
      <c r="E42" s="2" t="s">
        <v>218</v>
      </c>
      <c r="F42" s="7">
        <v>30</v>
      </c>
      <c r="G42" s="26">
        <v>10.11467298</v>
      </c>
      <c r="H42" s="39">
        <v>1.25399518663101</v>
      </c>
      <c r="I42" s="26">
        <f t="shared" si="1"/>
        <v>50.303606830197033</v>
      </c>
      <c r="J42" s="26">
        <f t="shared" si="2"/>
        <v>20.303606830197033</v>
      </c>
      <c r="K42" s="7">
        <v>30</v>
      </c>
      <c r="L42" s="25">
        <v>1.570409545</v>
      </c>
      <c r="M42" s="25">
        <v>11.285323477516851</v>
      </c>
      <c r="N42" s="9">
        <f t="shared" si="7"/>
        <v>11.29</v>
      </c>
      <c r="O42" s="6">
        <f t="shared" si="3"/>
        <v>11.331593303774669</v>
      </c>
      <c r="P42" s="6">
        <f t="shared" si="4"/>
        <v>11.507232999983177</v>
      </c>
      <c r="Q42" s="13">
        <f>P42*Index!$D$19</f>
        <v>14.139150492354085</v>
      </c>
      <c r="S42" s="25">
        <v>0.42797000109627797</v>
      </c>
      <c r="T42" s="6">
        <f t="shared" si="5"/>
        <v>0.43460353611327029</v>
      </c>
      <c r="U42" s="6">
        <f>T42*Index!$H$23</f>
        <v>0.46802047363222965</v>
      </c>
      <c r="W42" s="8">
        <v>14.61</v>
      </c>
      <c r="X42" s="9">
        <f t="shared" si="6"/>
        <v>14.61</v>
      </c>
      <c r="Y42" s="27"/>
    </row>
    <row r="43" spans="1:25" x14ac:dyDescent="0.25">
      <c r="A43" s="23" t="s">
        <v>1317</v>
      </c>
      <c r="B43" s="2">
        <v>7</v>
      </c>
      <c r="C43" s="2">
        <v>30</v>
      </c>
      <c r="D43" s="2" t="s">
        <v>53</v>
      </c>
      <c r="E43" s="2" t="s">
        <v>218</v>
      </c>
      <c r="F43" s="7">
        <v>30</v>
      </c>
      <c r="G43" s="26">
        <v>9.3393108700000003</v>
      </c>
      <c r="H43" s="39">
        <v>1.22173504226406</v>
      </c>
      <c r="I43" s="26">
        <f t="shared" si="1"/>
        <v>48.062214628398443</v>
      </c>
      <c r="J43" s="26">
        <f t="shared" si="2"/>
        <v>18.062214628398443</v>
      </c>
      <c r="K43" s="7">
        <v>30</v>
      </c>
      <c r="L43" s="25">
        <v>2.8542445970000001</v>
      </c>
      <c r="M43" s="25">
        <v>19.597330914664905</v>
      </c>
      <c r="N43" s="9">
        <f t="shared" si="7"/>
        <v>19.600000000000001</v>
      </c>
      <c r="O43" s="6">
        <f t="shared" si="3"/>
        <v>19.677679971415031</v>
      </c>
      <c r="P43" s="6">
        <f t="shared" si="4"/>
        <v>19.982684010971965</v>
      </c>
      <c r="Q43" s="13">
        <f>P43*Index!$D$19</f>
        <v>24.553094255821833</v>
      </c>
      <c r="S43" s="25">
        <v>0.38936288131866398</v>
      </c>
      <c r="T43" s="6">
        <f t="shared" si="5"/>
        <v>0.3953980059791033</v>
      </c>
      <c r="U43" s="6">
        <f>T43*Index!$H$23</f>
        <v>0.42580040578259026</v>
      </c>
      <c r="W43" s="8">
        <v>24.98</v>
      </c>
      <c r="X43" s="9">
        <f t="shared" si="6"/>
        <v>24.98</v>
      </c>
      <c r="Y43" s="27"/>
    </row>
    <row r="44" spans="1:25" x14ac:dyDescent="0.25">
      <c r="A44" s="23" t="s">
        <v>1318</v>
      </c>
      <c r="B44" s="2">
        <v>7</v>
      </c>
      <c r="C44" s="2">
        <v>30</v>
      </c>
      <c r="D44" s="2" t="s">
        <v>54</v>
      </c>
      <c r="E44" s="2" t="s">
        <v>218</v>
      </c>
      <c r="F44" s="7">
        <v>30</v>
      </c>
      <c r="G44" s="26">
        <v>10.4705517</v>
      </c>
      <c r="H44" s="39">
        <v>1.24129927354717</v>
      </c>
      <c r="I44" s="26">
        <f t="shared" si="1"/>
        <v>50.236066425263189</v>
      </c>
      <c r="J44" s="26">
        <f t="shared" si="2"/>
        <v>20.236066425263189</v>
      </c>
      <c r="K44" s="7">
        <v>30</v>
      </c>
      <c r="L44" s="25">
        <v>2.2830260629999999</v>
      </c>
      <c r="M44" s="25">
        <v>16.384321279586633</v>
      </c>
      <c r="N44" s="9">
        <f t="shared" si="7"/>
        <v>16.38</v>
      </c>
      <c r="O44" s="6">
        <f t="shared" si="3"/>
        <v>16.451496996832937</v>
      </c>
      <c r="P44" s="6">
        <f t="shared" si="4"/>
        <v>16.706495200283847</v>
      </c>
      <c r="Q44" s="13">
        <f>P44*Index!$D$19</f>
        <v>20.527580334642554</v>
      </c>
      <c r="S44" s="25">
        <v>0.44406694431210902</v>
      </c>
      <c r="T44" s="6">
        <f t="shared" si="5"/>
        <v>0.45094998194894675</v>
      </c>
      <c r="U44" s="6">
        <f>T44*Index!$H$23</f>
        <v>0.48562380790473991</v>
      </c>
      <c r="W44" s="8">
        <v>21.01</v>
      </c>
      <c r="X44" s="9">
        <f t="shared" si="6"/>
        <v>21.01</v>
      </c>
      <c r="Y44" s="27"/>
    </row>
    <row r="45" spans="1:25" x14ac:dyDescent="0.25">
      <c r="A45" s="23" t="s">
        <v>1319</v>
      </c>
      <c r="B45" s="2">
        <v>7</v>
      </c>
      <c r="C45" s="2">
        <v>30</v>
      </c>
      <c r="D45" s="2" t="s">
        <v>55</v>
      </c>
      <c r="E45" s="2" t="s">
        <v>218</v>
      </c>
      <c r="F45" s="7">
        <v>30</v>
      </c>
      <c r="G45" s="26">
        <v>9.9371146350000004</v>
      </c>
      <c r="H45" s="39">
        <v>1.25571242978752</v>
      </c>
      <c r="I45" s="26">
        <f t="shared" si="1"/>
        <v>50.149531257018573</v>
      </c>
      <c r="J45" s="26">
        <f t="shared" si="2"/>
        <v>20.149531257018573</v>
      </c>
      <c r="K45" s="7">
        <v>30</v>
      </c>
      <c r="L45" s="25">
        <v>1.753596028</v>
      </c>
      <c r="M45" s="25">
        <v>12.563145546259831</v>
      </c>
      <c r="N45" s="9">
        <f t="shared" si="7"/>
        <v>12.56</v>
      </c>
      <c r="O45" s="6">
        <f t="shared" si="3"/>
        <v>12.614654442999496</v>
      </c>
      <c r="P45" s="6">
        <f t="shared" si="4"/>
        <v>12.810181586865989</v>
      </c>
      <c r="Q45" s="13">
        <f>P45*Index!$D$19</f>
        <v>15.740107573327688</v>
      </c>
      <c r="S45" s="25">
        <v>0.31765126980383201</v>
      </c>
      <c r="T45" s="6">
        <f t="shared" si="5"/>
        <v>0.32257486448579142</v>
      </c>
      <c r="U45" s="6">
        <f>T45*Index!$H$23</f>
        <v>0.34737784742539418</v>
      </c>
      <c r="W45" s="8">
        <v>16.09</v>
      </c>
      <c r="X45" s="9">
        <f t="shared" si="6"/>
        <v>16.09</v>
      </c>
      <c r="Y45" s="27"/>
    </row>
    <row r="46" spans="1:25" x14ac:dyDescent="0.25">
      <c r="A46" s="23" t="s">
        <v>1320</v>
      </c>
      <c r="B46" s="2">
        <v>7</v>
      </c>
      <c r="C46" s="2">
        <v>30</v>
      </c>
      <c r="D46" s="2" t="s">
        <v>56</v>
      </c>
      <c r="E46" s="2" t="s">
        <v>218</v>
      </c>
      <c r="F46" s="7">
        <v>30</v>
      </c>
      <c r="G46" s="26">
        <v>9.0604572769999994</v>
      </c>
      <c r="H46" s="39">
        <v>1.2107551050865299</v>
      </c>
      <c r="I46" s="26">
        <f t="shared" si="1"/>
        <v>47.292648055142045</v>
      </c>
      <c r="J46" s="26">
        <f t="shared" si="2"/>
        <v>17.292648055142045</v>
      </c>
      <c r="K46" s="7">
        <v>30</v>
      </c>
      <c r="L46" s="25">
        <v>1.663620635</v>
      </c>
      <c r="M46" s="25">
        <v>11.239575025954625</v>
      </c>
      <c r="N46" s="9">
        <f t="shared" si="7"/>
        <v>11.24</v>
      </c>
      <c r="O46" s="6">
        <f t="shared" si="3"/>
        <v>11.28565728356104</v>
      </c>
      <c r="P46" s="6">
        <f t="shared" si="4"/>
        <v>11.460584971456237</v>
      </c>
      <c r="Q46" s="13">
        <f>P46*Index!$D$19</f>
        <v>14.081833195005975</v>
      </c>
      <c r="S46" s="25">
        <v>0.39620767185080402</v>
      </c>
      <c r="T46" s="6">
        <f t="shared" si="5"/>
        <v>0.40234889076449148</v>
      </c>
      <c r="U46" s="6">
        <f>T46*Index!$H$23</f>
        <v>0.43328574844342993</v>
      </c>
      <c r="W46" s="8">
        <v>14.52</v>
      </c>
      <c r="X46" s="9">
        <f t="shared" si="6"/>
        <v>14.52</v>
      </c>
      <c r="Y46" s="27"/>
    </row>
    <row r="47" spans="1:25" x14ac:dyDescent="0.25">
      <c r="A47" s="23" t="s">
        <v>1321</v>
      </c>
      <c r="B47" s="2">
        <v>7</v>
      </c>
      <c r="C47" s="2">
        <v>30</v>
      </c>
      <c r="D47" s="2" t="s">
        <v>57</v>
      </c>
      <c r="E47" s="2" t="s">
        <v>218</v>
      </c>
      <c r="F47" s="7">
        <v>30</v>
      </c>
      <c r="G47" s="26">
        <v>10.030654009999999</v>
      </c>
      <c r="H47" s="39">
        <v>1.2785588466736499</v>
      </c>
      <c r="I47" s="26">
        <f t="shared" si="1"/>
        <v>51.18154682261752</v>
      </c>
      <c r="J47" s="26">
        <f t="shared" si="2"/>
        <v>21.18154682261752</v>
      </c>
      <c r="K47" s="7">
        <v>30</v>
      </c>
      <c r="L47" s="25">
        <v>1.86161088</v>
      </c>
      <c r="M47" s="25">
        <v>13.611446344677761</v>
      </c>
      <c r="N47" s="9">
        <f t="shared" si="7"/>
        <v>13.61</v>
      </c>
      <c r="O47" s="6">
        <f t="shared" si="3"/>
        <v>13.667253274690939</v>
      </c>
      <c r="P47" s="6">
        <f t="shared" si="4"/>
        <v>13.87909570044865</v>
      </c>
      <c r="Q47" s="13">
        <f>P47*Index!$D$19</f>
        <v>17.053502158747882</v>
      </c>
      <c r="S47" s="25">
        <v>0.40602236742831499</v>
      </c>
      <c r="T47" s="6">
        <f t="shared" si="5"/>
        <v>0.41231571412345391</v>
      </c>
      <c r="U47" s="6">
        <f>T47*Index!$H$23</f>
        <v>0.44401892707972757</v>
      </c>
      <c r="W47" s="8">
        <v>17.5</v>
      </c>
      <c r="X47" s="9">
        <f t="shared" si="6"/>
        <v>17.5</v>
      </c>
      <c r="Y47" s="27"/>
    </row>
    <row r="48" spans="1:25" x14ac:dyDescent="0.25">
      <c r="A48" s="23" t="s">
        <v>1322</v>
      </c>
      <c r="B48" s="2">
        <v>7</v>
      </c>
      <c r="C48" s="2">
        <v>30</v>
      </c>
      <c r="D48" s="2" t="s">
        <v>58</v>
      </c>
      <c r="E48" s="2" t="s">
        <v>218</v>
      </c>
      <c r="F48" s="7">
        <v>30</v>
      </c>
      <c r="G48" s="26">
        <v>10.3042952</v>
      </c>
      <c r="H48" s="39">
        <v>1.1938866276461499</v>
      </c>
      <c r="I48" s="26">
        <f t="shared" si="1"/>
        <v>48.118759075982908</v>
      </c>
      <c r="J48" s="26">
        <f t="shared" si="2"/>
        <v>18.118759075982908</v>
      </c>
      <c r="K48" s="7">
        <v>30</v>
      </c>
      <c r="L48" s="25">
        <v>2.0546733000000001</v>
      </c>
      <c r="M48" s="25">
        <v>14.124047072066551</v>
      </c>
      <c r="N48" s="9">
        <f t="shared" si="7"/>
        <v>14.12</v>
      </c>
      <c r="O48" s="6">
        <f t="shared" si="3"/>
        <v>14.181955665062024</v>
      </c>
      <c r="P48" s="6">
        <f t="shared" si="4"/>
        <v>14.401775977870486</v>
      </c>
      <c r="Q48" s="13">
        <f>P48*Index!$D$19</f>
        <v>17.695729104344931</v>
      </c>
      <c r="S48" s="25">
        <v>0.39747763574040101</v>
      </c>
      <c r="T48" s="6">
        <f t="shared" si="5"/>
        <v>0.40363853909437725</v>
      </c>
      <c r="U48" s="6">
        <f>T48*Index!$H$23</f>
        <v>0.43467455863943077</v>
      </c>
      <c r="W48" s="8">
        <v>18.13</v>
      </c>
      <c r="X48" s="9">
        <f t="shared" si="6"/>
        <v>18.13</v>
      </c>
      <c r="Y48" s="27"/>
    </row>
    <row r="49" spans="1:25" x14ac:dyDescent="0.25">
      <c r="A49" s="23" t="s">
        <v>1323</v>
      </c>
      <c r="B49" s="2">
        <v>7</v>
      </c>
      <c r="C49" s="2">
        <v>30</v>
      </c>
      <c r="D49" s="2" t="s">
        <v>59</v>
      </c>
      <c r="E49" s="2" t="s">
        <v>218</v>
      </c>
      <c r="F49" s="7">
        <v>30</v>
      </c>
      <c r="G49" s="26">
        <v>9.2484475019999994</v>
      </c>
      <c r="H49" s="39">
        <v>1.2405944429037701</v>
      </c>
      <c r="I49" s="26">
        <f t="shared" si="1"/>
        <v>48.691405863581551</v>
      </c>
      <c r="J49" s="26">
        <f t="shared" si="2"/>
        <v>18.691405863581551</v>
      </c>
      <c r="K49" s="7">
        <v>30</v>
      </c>
      <c r="L49" s="25">
        <v>1.6861766389999999</v>
      </c>
      <c r="M49" s="25">
        <v>11.728901584274404</v>
      </c>
      <c r="N49" s="9">
        <f t="shared" si="7"/>
        <v>11.73</v>
      </c>
      <c r="O49" s="6">
        <f t="shared" si="3"/>
        <v>11.776990080769929</v>
      </c>
      <c r="P49" s="6">
        <f t="shared" si="4"/>
        <v>11.959533427021864</v>
      </c>
      <c r="Q49" s="13">
        <f>P49*Index!$D$19</f>
        <v>14.694900411180388</v>
      </c>
      <c r="S49" s="25">
        <v>0.32751822968751598</v>
      </c>
      <c r="T49" s="6">
        <f t="shared" si="5"/>
        <v>0.33259476224767248</v>
      </c>
      <c r="U49" s="6">
        <f>T49*Index!$H$23</f>
        <v>0.35816818138862239</v>
      </c>
      <c r="W49" s="8">
        <v>15.05</v>
      </c>
      <c r="X49" s="9">
        <f t="shared" si="6"/>
        <v>15.05</v>
      </c>
      <c r="Y49" s="27"/>
    </row>
    <row r="50" spans="1:25" x14ac:dyDescent="0.25">
      <c r="A50" s="23" t="s">
        <v>1324</v>
      </c>
      <c r="B50" s="2">
        <v>8</v>
      </c>
      <c r="C50" s="2">
        <v>30</v>
      </c>
      <c r="D50" s="2" t="s">
        <v>52</v>
      </c>
      <c r="E50" s="2" t="s">
        <v>218</v>
      </c>
      <c r="F50" s="7">
        <v>30</v>
      </c>
      <c r="G50" s="26">
        <v>10.11467298</v>
      </c>
      <c r="H50" s="39">
        <v>1.25399518663101</v>
      </c>
      <c r="I50" s="26">
        <f t="shared" si="1"/>
        <v>50.303606830197033</v>
      </c>
      <c r="J50" s="26">
        <f t="shared" si="2"/>
        <v>20.303606830197033</v>
      </c>
      <c r="K50" s="7">
        <v>30</v>
      </c>
      <c r="L50" s="25">
        <v>1.570409545</v>
      </c>
      <c r="M50" s="25">
        <v>9.8746580428272477</v>
      </c>
      <c r="N50" s="9">
        <f t="shared" si="7"/>
        <v>9.8699999999999992</v>
      </c>
      <c r="O50" s="6">
        <f t="shared" si="3"/>
        <v>9.9151441408028393</v>
      </c>
      <c r="P50" s="6">
        <f t="shared" si="4"/>
        <v>10.068828874985284</v>
      </c>
      <c r="Q50" s="13">
        <f>P50*Index!$D$19</f>
        <v>12.371756680809829</v>
      </c>
      <c r="S50" s="25">
        <v>0.37447375095924301</v>
      </c>
      <c r="T50" s="6">
        <f t="shared" si="5"/>
        <v>0.38027809409911129</v>
      </c>
      <c r="U50" s="6">
        <f>T50*Index!$H$23</f>
        <v>0.40951791442820074</v>
      </c>
      <c r="W50" s="8">
        <v>12.78</v>
      </c>
      <c r="X50" s="9">
        <f t="shared" si="6"/>
        <v>12.78</v>
      </c>
      <c r="Y50" s="27"/>
    </row>
    <row r="51" spans="1:25" x14ac:dyDescent="0.25">
      <c r="A51" s="23" t="s">
        <v>1325</v>
      </c>
      <c r="B51" s="2">
        <v>8</v>
      </c>
      <c r="C51" s="2">
        <v>30</v>
      </c>
      <c r="D51" s="2" t="s">
        <v>53</v>
      </c>
      <c r="E51" s="2" t="s">
        <v>218</v>
      </c>
      <c r="F51" s="7">
        <v>30</v>
      </c>
      <c r="G51" s="26">
        <v>9.3393108700000003</v>
      </c>
      <c r="H51" s="39">
        <v>1.22173504226406</v>
      </c>
      <c r="I51" s="26">
        <f t="shared" si="1"/>
        <v>48.062214628398443</v>
      </c>
      <c r="J51" s="26">
        <f t="shared" si="2"/>
        <v>18.062214628398443</v>
      </c>
      <c r="K51" s="7">
        <v>30</v>
      </c>
      <c r="L51" s="25">
        <v>2.8542445970000001</v>
      </c>
      <c r="M51" s="25">
        <v>17.14766455033179</v>
      </c>
      <c r="N51" s="9">
        <f t="shared" si="7"/>
        <v>17.149999999999999</v>
      </c>
      <c r="O51" s="6">
        <f t="shared" si="3"/>
        <v>17.217969974988151</v>
      </c>
      <c r="P51" s="6">
        <f t="shared" si="4"/>
        <v>17.484848509600468</v>
      </c>
      <c r="Q51" s="13">
        <f>P51*Index!$D$19</f>
        <v>21.4839574738441</v>
      </c>
      <c r="S51" s="25">
        <v>0.34069252115383097</v>
      </c>
      <c r="T51" s="6">
        <f t="shared" si="5"/>
        <v>0.3459732552317154</v>
      </c>
      <c r="U51" s="6">
        <f>T51*Index!$H$23</f>
        <v>0.37257535505976647</v>
      </c>
      <c r="W51" s="8">
        <v>21.86</v>
      </c>
      <c r="X51" s="9">
        <f t="shared" si="6"/>
        <v>21.86</v>
      </c>
      <c r="Y51" s="27"/>
    </row>
    <row r="52" spans="1:25" x14ac:dyDescent="0.25">
      <c r="A52" s="23" t="s">
        <v>1326</v>
      </c>
      <c r="B52" s="2">
        <v>8</v>
      </c>
      <c r="C52" s="2">
        <v>30</v>
      </c>
      <c r="D52" s="2" t="s">
        <v>54</v>
      </c>
      <c r="E52" s="2" t="s">
        <v>218</v>
      </c>
      <c r="F52" s="7">
        <v>30</v>
      </c>
      <c r="G52" s="26">
        <v>10.4705517</v>
      </c>
      <c r="H52" s="39">
        <v>1.24129927354717</v>
      </c>
      <c r="I52" s="26">
        <f t="shared" si="1"/>
        <v>50.236066425263189</v>
      </c>
      <c r="J52" s="26">
        <f t="shared" si="2"/>
        <v>20.236066425263189</v>
      </c>
      <c r="K52" s="7">
        <v>30</v>
      </c>
      <c r="L52" s="25">
        <v>2.2830260629999999</v>
      </c>
      <c r="M52" s="25">
        <v>14.336281119638302</v>
      </c>
      <c r="N52" s="9">
        <f t="shared" si="7"/>
        <v>14.34</v>
      </c>
      <c r="O52" s="6">
        <f t="shared" si="3"/>
        <v>14.395059872228819</v>
      </c>
      <c r="P52" s="6">
        <f t="shared" si="4"/>
        <v>14.618183300248367</v>
      </c>
      <c r="Q52" s="13">
        <f>P52*Index!$D$19</f>
        <v>17.961632792812235</v>
      </c>
      <c r="S52" s="25">
        <v>0.38855857627309598</v>
      </c>
      <c r="T52" s="6">
        <f t="shared" si="5"/>
        <v>0.39458123420532898</v>
      </c>
      <c r="U52" s="6">
        <f>T52*Index!$H$23</f>
        <v>0.42492083191664803</v>
      </c>
      <c r="W52" s="8">
        <v>18.39</v>
      </c>
      <c r="X52" s="9">
        <f t="shared" si="6"/>
        <v>18.39</v>
      </c>
      <c r="Y52" s="27"/>
    </row>
    <row r="53" spans="1:25" x14ac:dyDescent="0.25">
      <c r="A53" s="23" t="s">
        <v>1327</v>
      </c>
      <c r="B53" s="2">
        <v>8</v>
      </c>
      <c r="C53" s="2">
        <v>30</v>
      </c>
      <c r="D53" s="2" t="s">
        <v>55</v>
      </c>
      <c r="E53" s="2" t="s">
        <v>218</v>
      </c>
      <c r="F53" s="7">
        <v>30</v>
      </c>
      <c r="G53" s="26">
        <v>9.9371146350000004</v>
      </c>
      <c r="H53" s="39">
        <v>1.25571242978752</v>
      </c>
      <c r="I53" s="26">
        <f t="shared" si="1"/>
        <v>50.149531257018573</v>
      </c>
      <c r="J53" s="26">
        <f t="shared" si="2"/>
        <v>20.149531257018573</v>
      </c>
      <c r="K53" s="7">
        <v>30</v>
      </c>
      <c r="L53" s="25">
        <v>1.753596028</v>
      </c>
      <c r="M53" s="25">
        <v>10.992752352977408</v>
      </c>
      <c r="N53" s="9">
        <f t="shared" si="7"/>
        <v>10.99</v>
      </c>
      <c r="O53" s="6">
        <f t="shared" si="3"/>
        <v>11.037822637624616</v>
      </c>
      <c r="P53" s="6">
        <f t="shared" si="4"/>
        <v>11.208908888507798</v>
      </c>
      <c r="Q53" s="13">
        <f>P53*Index!$D$19</f>
        <v>13.772594126661797</v>
      </c>
      <c r="S53" s="25">
        <v>0.27794486107835298</v>
      </c>
      <c r="T53" s="6">
        <f t="shared" si="5"/>
        <v>0.28225300642506745</v>
      </c>
      <c r="U53" s="6">
        <f>T53*Index!$H$23</f>
        <v>0.30395561649721986</v>
      </c>
      <c r="W53" s="8">
        <v>14.08</v>
      </c>
      <c r="X53" s="9">
        <f t="shared" si="6"/>
        <v>14.08</v>
      </c>
      <c r="Y53" s="27"/>
    </row>
    <row r="54" spans="1:25" x14ac:dyDescent="0.25">
      <c r="A54" s="23" t="s">
        <v>1328</v>
      </c>
      <c r="B54" s="2">
        <v>8</v>
      </c>
      <c r="C54" s="2">
        <v>30</v>
      </c>
      <c r="D54" s="2" t="s">
        <v>56</v>
      </c>
      <c r="E54" s="2" t="s">
        <v>218</v>
      </c>
      <c r="F54" s="7">
        <v>30</v>
      </c>
      <c r="G54" s="26">
        <v>9.0604572769999994</v>
      </c>
      <c r="H54" s="39">
        <v>1.2107551050865299</v>
      </c>
      <c r="I54" s="26">
        <f t="shared" si="1"/>
        <v>47.292648055142045</v>
      </c>
      <c r="J54" s="26">
        <f t="shared" si="2"/>
        <v>17.292648055142045</v>
      </c>
      <c r="K54" s="7">
        <v>30</v>
      </c>
      <c r="L54" s="25">
        <v>1.663620635</v>
      </c>
      <c r="M54" s="25">
        <v>9.8346281477103012</v>
      </c>
      <c r="N54" s="9">
        <f t="shared" si="7"/>
        <v>9.83</v>
      </c>
      <c r="O54" s="6">
        <f t="shared" si="3"/>
        <v>9.874950123115914</v>
      </c>
      <c r="P54" s="6">
        <f t="shared" si="4"/>
        <v>10.028011850024212</v>
      </c>
      <c r="Q54" s="13">
        <f>P54*Index!$D$19</f>
        <v>12.321604045630234</v>
      </c>
      <c r="S54" s="25">
        <v>0.34668171286945398</v>
      </c>
      <c r="T54" s="6">
        <f t="shared" si="5"/>
        <v>0.35205527941893056</v>
      </c>
      <c r="U54" s="6">
        <f>T54*Index!$H$23</f>
        <v>0.37912502988800173</v>
      </c>
      <c r="W54" s="8">
        <v>12.7</v>
      </c>
      <c r="X54" s="9">
        <f t="shared" si="6"/>
        <v>12.7</v>
      </c>
      <c r="Y54" s="27"/>
    </row>
    <row r="55" spans="1:25" x14ac:dyDescent="0.25">
      <c r="A55" s="23" t="s">
        <v>1329</v>
      </c>
      <c r="B55" s="2">
        <v>8</v>
      </c>
      <c r="C55" s="2">
        <v>30</v>
      </c>
      <c r="D55" s="2" t="s">
        <v>57</v>
      </c>
      <c r="E55" s="2" t="s">
        <v>218</v>
      </c>
      <c r="F55" s="7">
        <v>30</v>
      </c>
      <c r="G55" s="26">
        <v>10.030654009999999</v>
      </c>
      <c r="H55" s="39">
        <v>1.2785588466736499</v>
      </c>
      <c r="I55" s="26">
        <f t="shared" si="1"/>
        <v>51.18154682261752</v>
      </c>
      <c r="J55" s="26">
        <f t="shared" si="2"/>
        <v>21.18154682261752</v>
      </c>
      <c r="K55" s="7">
        <v>30</v>
      </c>
      <c r="L55" s="25">
        <v>1.86161088</v>
      </c>
      <c r="M55" s="25">
        <v>11.910015551593089</v>
      </c>
      <c r="N55" s="9">
        <f t="shared" si="7"/>
        <v>11.91</v>
      </c>
      <c r="O55" s="6">
        <f t="shared" si="3"/>
        <v>11.95884661535462</v>
      </c>
      <c r="P55" s="6">
        <f t="shared" si="4"/>
        <v>12.144208737892617</v>
      </c>
      <c r="Q55" s="13">
        <f>P55*Index!$D$19</f>
        <v>14.921814388904458</v>
      </c>
      <c r="S55" s="25">
        <v>0.35526957149977501</v>
      </c>
      <c r="T55" s="6">
        <f t="shared" si="5"/>
        <v>0.36077624985802154</v>
      </c>
      <c r="U55" s="6">
        <f>T55*Index!$H$23</f>
        <v>0.38851656119476091</v>
      </c>
      <c r="W55" s="8">
        <v>15.31</v>
      </c>
      <c r="X55" s="9">
        <f t="shared" si="6"/>
        <v>15.31</v>
      </c>
      <c r="Y55" s="27"/>
    </row>
    <row r="56" spans="1:25" x14ac:dyDescent="0.25">
      <c r="A56" s="23" t="s">
        <v>1330</v>
      </c>
      <c r="B56" s="2">
        <v>8</v>
      </c>
      <c r="C56" s="2">
        <v>30</v>
      </c>
      <c r="D56" s="2" t="s">
        <v>58</v>
      </c>
      <c r="E56" s="2" t="s">
        <v>218</v>
      </c>
      <c r="F56" s="7">
        <v>30</v>
      </c>
      <c r="G56" s="26">
        <v>10.3042952</v>
      </c>
      <c r="H56" s="39">
        <v>1.1938866276461499</v>
      </c>
      <c r="I56" s="26">
        <f t="shared" si="1"/>
        <v>48.118759075982908</v>
      </c>
      <c r="J56" s="26">
        <f t="shared" si="2"/>
        <v>18.118759075982908</v>
      </c>
      <c r="K56" s="7">
        <v>30</v>
      </c>
      <c r="L56" s="25">
        <v>2.0546733000000001</v>
      </c>
      <c r="M56" s="25">
        <v>12.358541188058277</v>
      </c>
      <c r="N56" s="9">
        <f t="shared" si="7"/>
        <v>12.36</v>
      </c>
      <c r="O56" s="6">
        <f t="shared" si="3"/>
        <v>12.409211206929315</v>
      </c>
      <c r="P56" s="6">
        <f t="shared" si="4"/>
        <v>12.601553980636721</v>
      </c>
      <c r="Q56" s="13">
        <f>P56*Index!$D$19</f>
        <v>15.483762966301869</v>
      </c>
      <c r="S56" s="25">
        <v>0.34779293127285099</v>
      </c>
      <c r="T56" s="6">
        <f t="shared" si="5"/>
        <v>0.35318372170758022</v>
      </c>
      <c r="U56" s="6">
        <f>T56*Index!$H$23</f>
        <v>0.38034023880950207</v>
      </c>
      <c r="W56" s="8">
        <v>15.86</v>
      </c>
      <c r="X56" s="9">
        <f t="shared" si="6"/>
        <v>15.86</v>
      </c>
      <c r="Y56" s="27"/>
    </row>
    <row r="57" spans="1:25" x14ac:dyDescent="0.25">
      <c r="A57" s="23" t="s">
        <v>1331</v>
      </c>
      <c r="B57" s="2">
        <v>8</v>
      </c>
      <c r="C57" s="2">
        <v>30</v>
      </c>
      <c r="D57" s="2" t="s">
        <v>59</v>
      </c>
      <c r="E57" s="2" t="s">
        <v>218</v>
      </c>
      <c r="F57" s="7">
        <v>30</v>
      </c>
      <c r="G57" s="26">
        <v>9.2484475019999994</v>
      </c>
      <c r="H57" s="39">
        <v>1.2405944429037701</v>
      </c>
      <c r="I57" s="26">
        <f t="shared" si="1"/>
        <v>48.691405863581551</v>
      </c>
      <c r="J57" s="26">
        <f t="shared" si="2"/>
        <v>18.691405863581551</v>
      </c>
      <c r="K57" s="7">
        <v>30</v>
      </c>
      <c r="L57" s="25">
        <v>1.6861766389999999</v>
      </c>
      <c r="M57" s="25">
        <v>10.262788886240116</v>
      </c>
      <c r="N57" s="9">
        <f t="shared" si="7"/>
        <v>10.26</v>
      </c>
      <c r="O57" s="6">
        <f t="shared" si="3"/>
        <v>10.304866320673701</v>
      </c>
      <c r="P57" s="6">
        <f t="shared" si="4"/>
        <v>10.464591748644144</v>
      </c>
      <c r="Q57" s="13">
        <f>P57*Index!$D$19</f>
        <v>12.858037859782858</v>
      </c>
      <c r="S57" s="25">
        <v>0.28657845097657603</v>
      </c>
      <c r="T57" s="6">
        <f t="shared" si="5"/>
        <v>0.29102041696671299</v>
      </c>
      <c r="U57" s="6">
        <f>T57*Index!$H$23</f>
        <v>0.31339715871504414</v>
      </c>
      <c r="W57" s="8">
        <v>13.17</v>
      </c>
      <c r="X57" s="9">
        <f t="shared" si="6"/>
        <v>13.17</v>
      </c>
      <c r="Y57" s="27"/>
    </row>
    <row r="58" spans="1:25" x14ac:dyDescent="0.25">
      <c r="A58" s="23" t="s">
        <v>1332</v>
      </c>
      <c r="B58" s="2">
        <v>9</v>
      </c>
      <c r="C58" s="2">
        <v>30</v>
      </c>
      <c r="D58" s="2" t="s">
        <v>52</v>
      </c>
      <c r="E58" s="2" t="s">
        <v>218</v>
      </c>
      <c r="F58" s="7">
        <v>30</v>
      </c>
      <c r="G58" s="26">
        <v>10.11467298</v>
      </c>
      <c r="H58" s="39">
        <v>1.25399518663101</v>
      </c>
      <c r="I58" s="26">
        <f t="shared" si="1"/>
        <v>50.303606830197033</v>
      </c>
      <c r="J58" s="26">
        <f t="shared" si="2"/>
        <v>20.303606830197033</v>
      </c>
      <c r="K58" s="7">
        <v>30</v>
      </c>
      <c r="L58" s="25">
        <v>1.570409545</v>
      </c>
      <c r="M58" s="25">
        <v>8.7774738158464451</v>
      </c>
      <c r="N58" s="9">
        <f t="shared" si="7"/>
        <v>8.7799999999999994</v>
      </c>
      <c r="O58" s="6">
        <f t="shared" si="3"/>
        <v>8.8134614584914157</v>
      </c>
      <c r="P58" s="6">
        <f t="shared" si="4"/>
        <v>8.9500701110980341</v>
      </c>
      <c r="Q58" s="13">
        <f>P58*Index!$D$19</f>
        <v>10.997117049608743</v>
      </c>
      <c r="S58" s="25">
        <v>0.33286555640821602</v>
      </c>
      <c r="T58" s="6">
        <f t="shared" si="5"/>
        <v>0.33802497253254338</v>
      </c>
      <c r="U58" s="6">
        <f>T58*Index!$H$23</f>
        <v>0.36401592393617843</v>
      </c>
      <c r="W58" s="8">
        <v>11.36</v>
      </c>
      <c r="X58" s="9">
        <f t="shared" si="6"/>
        <v>11.36</v>
      </c>
      <c r="Y58" s="27"/>
    </row>
    <row r="59" spans="1:25" x14ac:dyDescent="0.25">
      <c r="A59" s="23" t="s">
        <v>1333</v>
      </c>
      <c r="B59" s="2">
        <v>9</v>
      </c>
      <c r="C59" s="2">
        <v>30</v>
      </c>
      <c r="D59" s="2" t="s">
        <v>53</v>
      </c>
      <c r="E59" s="2" t="s">
        <v>218</v>
      </c>
      <c r="F59" s="7">
        <v>30</v>
      </c>
      <c r="G59" s="26">
        <v>9.3393108700000003</v>
      </c>
      <c r="H59" s="39">
        <v>1.22173504226406</v>
      </c>
      <c r="I59" s="26">
        <f t="shared" si="1"/>
        <v>48.062214628398443</v>
      </c>
      <c r="J59" s="26">
        <f t="shared" si="2"/>
        <v>18.062214628398443</v>
      </c>
      <c r="K59" s="7">
        <v>30</v>
      </c>
      <c r="L59" s="25">
        <v>2.8542445970000001</v>
      </c>
      <c r="M59" s="25">
        <v>15.242368489183814</v>
      </c>
      <c r="N59" s="9">
        <f t="shared" si="7"/>
        <v>15.24</v>
      </c>
      <c r="O59" s="6">
        <f t="shared" si="3"/>
        <v>15.304862199989469</v>
      </c>
      <c r="P59" s="6">
        <f t="shared" si="4"/>
        <v>15.542087564089305</v>
      </c>
      <c r="Q59" s="13">
        <f>P59*Index!$D$19</f>
        <v>19.096851087861424</v>
      </c>
      <c r="S59" s="25">
        <v>0.30283779658118298</v>
      </c>
      <c r="T59" s="6">
        <f t="shared" si="5"/>
        <v>0.30753178242819135</v>
      </c>
      <c r="U59" s="6">
        <f>T59*Index!$H$23</f>
        <v>0.33117809338645898</v>
      </c>
      <c r="W59" s="8">
        <v>19.43</v>
      </c>
      <c r="X59" s="9">
        <f t="shared" si="6"/>
        <v>19.43</v>
      </c>
      <c r="Y59" s="27"/>
    </row>
    <row r="60" spans="1:25" x14ac:dyDescent="0.25">
      <c r="A60" s="23" t="s">
        <v>1334</v>
      </c>
      <c r="B60" s="2">
        <v>9</v>
      </c>
      <c r="C60" s="2">
        <v>30</v>
      </c>
      <c r="D60" s="2" t="s">
        <v>54</v>
      </c>
      <c r="E60" s="2" t="s">
        <v>218</v>
      </c>
      <c r="F60" s="7">
        <v>30</v>
      </c>
      <c r="G60" s="26">
        <v>10.4705517</v>
      </c>
      <c r="H60" s="39">
        <v>1.24129927354717</v>
      </c>
      <c r="I60" s="26">
        <f t="shared" si="1"/>
        <v>50.236066425263189</v>
      </c>
      <c r="J60" s="26">
        <f t="shared" si="2"/>
        <v>20.236066425263189</v>
      </c>
      <c r="K60" s="7">
        <v>30</v>
      </c>
      <c r="L60" s="25">
        <v>2.2830260629999999</v>
      </c>
      <c r="M60" s="25">
        <v>12.743360995234088</v>
      </c>
      <c r="N60" s="9">
        <f t="shared" si="7"/>
        <v>12.74</v>
      </c>
      <c r="O60" s="6">
        <f t="shared" si="3"/>
        <v>12.795608775314548</v>
      </c>
      <c r="P60" s="6">
        <f t="shared" si="4"/>
        <v>12.993940711331925</v>
      </c>
      <c r="Q60" s="13">
        <f>P60*Index!$D$19</f>
        <v>15.965895815833154</v>
      </c>
      <c r="S60" s="25">
        <v>0.34538540113164001</v>
      </c>
      <c r="T60" s="6">
        <f t="shared" si="5"/>
        <v>0.35073887484918048</v>
      </c>
      <c r="U60" s="6">
        <f>T60*Index!$H$23</f>
        <v>0.3777074061481307</v>
      </c>
      <c r="W60" s="8">
        <v>16.34</v>
      </c>
      <c r="X60" s="9">
        <f t="shared" si="6"/>
        <v>16.34</v>
      </c>
      <c r="Y60" s="27"/>
    </row>
    <row r="61" spans="1:25" x14ac:dyDescent="0.25">
      <c r="A61" s="23" t="s">
        <v>1335</v>
      </c>
      <c r="B61" s="2">
        <v>9</v>
      </c>
      <c r="C61" s="2">
        <v>30</v>
      </c>
      <c r="D61" s="2" t="s">
        <v>55</v>
      </c>
      <c r="E61" s="2" t="s">
        <v>218</v>
      </c>
      <c r="F61" s="7">
        <v>30</v>
      </c>
      <c r="G61" s="26">
        <v>9.9371146350000004</v>
      </c>
      <c r="H61" s="39">
        <v>1.25571242978752</v>
      </c>
      <c r="I61" s="26">
        <f t="shared" si="1"/>
        <v>50.149531257018573</v>
      </c>
      <c r="J61" s="26">
        <f t="shared" si="2"/>
        <v>20.149531257018573</v>
      </c>
      <c r="K61" s="7">
        <v>30</v>
      </c>
      <c r="L61" s="25">
        <v>1.753596028</v>
      </c>
      <c r="M61" s="25">
        <v>9.7713354248688056</v>
      </c>
      <c r="N61" s="9">
        <f t="shared" si="7"/>
        <v>9.77</v>
      </c>
      <c r="O61" s="6">
        <f t="shared" si="3"/>
        <v>9.8113979001107676</v>
      </c>
      <c r="P61" s="6">
        <f t="shared" si="4"/>
        <v>9.9634745675624856</v>
      </c>
      <c r="Q61" s="13">
        <f>P61*Index!$D$19</f>
        <v>12.24230589036604</v>
      </c>
      <c r="S61" s="25">
        <v>0.24706209873631399</v>
      </c>
      <c r="T61" s="6">
        <f t="shared" si="5"/>
        <v>0.25089156126672685</v>
      </c>
      <c r="U61" s="6">
        <f>T61*Index!$H$23</f>
        <v>0.27018277021975123</v>
      </c>
      <c r="W61" s="8">
        <v>12.51</v>
      </c>
      <c r="X61" s="9">
        <f t="shared" si="6"/>
        <v>12.51</v>
      </c>
      <c r="Y61" s="27"/>
    </row>
    <row r="62" spans="1:25" x14ac:dyDescent="0.25">
      <c r="A62" s="23" t="s">
        <v>1336</v>
      </c>
      <c r="B62" s="2">
        <v>9</v>
      </c>
      <c r="C62" s="2">
        <v>30</v>
      </c>
      <c r="D62" s="2" t="s">
        <v>56</v>
      </c>
      <c r="E62" s="2" t="s">
        <v>218</v>
      </c>
      <c r="F62" s="7">
        <v>30</v>
      </c>
      <c r="G62" s="26">
        <v>9.0604572769999994</v>
      </c>
      <c r="H62" s="39">
        <v>1.2107551050865299</v>
      </c>
      <c r="I62" s="26">
        <f t="shared" si="1"/>
        <v>47.292648055142045</v>
      </c>
      <c r="J62" s="26">
        <f t="shared" si="2"/>
        <v>17.292648055142045</v>
      </c>
      <c r="K62" s="7">
        <v>30</v>
      </c>
      <c r="L62" s="25">
        <v>1.663620635</v>
      </c>
      <c r="M62" s="25">
        <v>8.7418916868535899</v>
      </c>
      <c r="N62" s="9">
        <f t="shared" si="7"/>
        <v>8.74</v>
      </c>
      <c r="O62" s="6">
        <f t="shared" si="3"/>
        <v>8.7777334427696889</v>
      </c>
      <c r="P62" s="6">
        <f t="shared" si="4"/>
        <v>8.9137883111326204</v>
      </c>
      <c r="Q62" s="13">
        <f>P62*Index!$D$19</f>
        <v>10.952536929449082</v>
      </c>
      <c r="S62" s="25">
        <v>0.30816152255062601</v>
      </c>
      <c r="T62" s="6">
        <f t="shared" si="5"/>
        <v>0.31293802615016075</v>
      </c>
      <c r="U62" s="6">
        <f>T62*Index!$H$23</f>
        <v>0.33700002656711292</v>
      </c>
      <c r="W62" s="8">
        <v>11.29</v>
      </c>
      <c r="X62" s="9">
        <f t="shared" si="6"/>
        <v>11.29</v>
      </c>
      <c r="Y62" s="27"/>
    </row>
    <row r="63" spans="1:25" x14ac:dyDescent="0.25">
      <c r="A63" s="23" t="s">
        <v>1337</v>
      </c>
      <c r="B63" s="2">
        <v>9</v>
      </c>
      <c r="C63" s="2">
        <v>30</v>
      </c>
      <c r="D63" s="2" t="s">
        <v>57</v>
      </c>
      <c r="E63" s="2" t="s">
        <v>218</v>
      </c>
      <c r="F63" s="7">
        <v>30</v>
      </c>
      <c r="G63" s="26">
        <v>10.030654009999999</v>
      </c>
      <c r="H63" s="39">
        <v>1.2785588466736499</v>
      </c>
      <c r="I63" s="26">
        <f t="shared" si="1"/>
        <v>51.18154682261752</v>
      </c>
      <c r="J63" s="26">
        <f t="shared" si="2"/>
        <v>21.18154682261752</v>
      </c>
      <c r="K63" s="7">
        <v>30</v>
      </c>
      <c r="L63" s="25">
        <v>1.86161088</v>
      </c>
      <c r="M63" s="25">
        <v>10.586680490304973</v>
      </c>
      <c r="N63" s="9">
        <f t="shared" si="7"/>
        <v>10.59</v>
      </c>
      <c r="O63" s="6">
        <f t="shared" si="3"/>
        <v>10.630085880315223</v>
      </c>
      <c r="P63" s="6">
        <f t="shared" si="4"/>
        <v>10.794852211460109</v>
      </c>
      <c r="Q63" s="13">
        <f>P63*Index!$D$19</f>
        <v>13.263835012359523</v>
      </c>
      <c r="S63" s="25">
        <v>0.315795174666467</v>
      </c>
      <c r="T63" s="6">
        <f t="shared" si="5"/>
        <v>0.32068999987379726</v>
      </c>
      <c r="U63" s="6">
        <f>T63*Index!$H$23</f>
        <v>0.34534805439534344</v>
      </c>
      <c r="W63" s="8">
        <v>13.61</v>
      </c>
      <c r="X63" s="9">
        <f t="shared" si="6"/>
        <v>13.61</v>
      </c>
      <c r="Y63" s="27"/>
    </row>
    <row r="64" spans="1:25" x14ac:dyDescent="0.25">
      <c r="A64" s="23" t="s">
        <v>1338</v>
      </c>
      <c r="B64" s="2">
        <v>9</v>
      </c>
      <c r="C64" s="2">
        <v>30</v>
      </c>
      <c r="D64" s="2" t="s">
        <v>58</v>
      </c>
      <c r="E64" s="2" t="s">
        <v>218</v>
      </c>
      <c r="F64" s="7">
        <v>30</v>
      </c>
      <c r="G64" s="26">
        <v>10.3042952</v>
      </c>
      <c r="H64" s="39">
        <v>1.1938866276461499</v>
      </c>
      <c r="I64" s="26">
        <f t="shared" si="1"/>
        <v>48.118759075982908</v>
      </c>
      <c r="J64" s="26">
        <f t="shared" si="2"/>
        <v>18.118759075982908</v>
      </c>
      <c r="K64" s="7">
        <v>30</v>
      </c>
      <c r="L64" s="25">
        <v>2.0546733000000001</v>
      </c>
      <c r="M64" s="25">
        <v>10.985369944940656</v>
      </c>
      <c r="N64" s="9">
        <f t="shared" si="7"/>
        <v>10.99</v>
      </c>
      <c r="O64" s="6">
        <f t="shared" si="3"/>
        <v>11.030409961714913</v>
      </c>
      <c r="P64" s="6">
        <f t="shared" si="4"/>
        <v>11.201381316121495</v>
      </c>
      <c r="Q64" s="13">
        <f>P64*Index!$D$19</f>
        <v>13.763344858934952</v>
      </c>
      <c r="S64" s="25">
        <v>0.30914927224253402</v>
      </c>
      <c r="T64" s="6">
        <f t="shared" si="5"/>
        <v>0.31394108596229331</v>
      </c>
      <c r="U64" s="6">
        <f>T64*Index!$H$23</f>
        <v>0.33808021227511276</v>
      </c>
      <c r="W64" s="8">
        <v>14.1</v>
      </c>
      <c r="X64" s="9">
        <f t="shared" si="6"/>
        <v>14.1</v>
      </c>
      <c r="Y64" s="27"/>
    </row>
    <row r="65" spans="1:25" x14ac:dyDescent="0.25">
      <c r="A65" s="23" t="s">
        <v>1339</v>
      </c>
      <c r="B65" s="2">
        <v>9</v>
      </c>
      <c r="C65" s="2">
        <v>30</v>
      </c>
      <c r="D65" s="2" t="s">
        <v>59</v>
      </c>
      <c r="E65" s="2" t="s">
        <v>218</v>
      </c>
      <c r="F65" s="7">
        <v>30</v>
      </c>
      <c r="G65" s="26">
        <v>9.2484475019999994</v>
      </c>
      <c r="H65" s="39">
        <v>1.2405944429037701</v>
      </c>
      <c r="I65" s="26">
        <f t="shared" si="1"/>
        <v>48.691405863581551</v>
      </c>
      <c r="J65" s="26">
        <f t="shared" si="2"/>
        <v>18.691405863581551</v>
      </c>
      <c r="K65" s="7">
        <v>30</v>
      </c>
      <c r="L65" s="25">
        <v>1.6861766389999999</v>
      </c>
      <c r="M65" s="25">
        <v>9.1224790099912099</v>
      </c>
      <c r="N65" s="9">
        <f t="shared" si="7"/>
        <v>9.1199999999999992</v>
      </c>
      <c r="O65" s="6">
        <f t="shared" si="3"/>
        <v>9.1598811739321739</v>
      </c>
      <c r="P65" s="6">
        <f t="shared" si="4"/>
        <v>9.3018593321281227</v>
      </c>
      <c r="Q65" s="13">
        <f>P65*Index!$D$19</f>
        <v>11.429366986473644</v>
      </c>
      <c r="S65" s="25">
        <v>0.25473640086806798</v>
      </c>
      <c r="T65" s="6">
        <f t="shared" si="5"/>
        <v>0.25868481508152308</v>
      </c>
      <c r="U65" s="6">
        <f>T65*Index!$H$23</f>
        <v>0.27857525219115076</v>
      </c>
      <c r="W65" s="8">
        <v>11.71</v>
      </c>
      <c r="X65" s="9">
        <f t="shared" si="6"/>
        <v>11.71</v>
      </c>
      <c r="Y65" s="27"/>
    </row>
    <row r="66" spans="1:25" x14ac:dyDescent="0.25">
      <c r="A66" s="23" t="s">
        <v>1340</v>
      </c>
      <c r="B66" s="2">
        <v>10</v>
      </c>
      <c r="C66" s="2">
        <v>30</v>
      </c>
      <c r="D66" s="2" t="s">
        <v>52</v>
      </c>
      <c r="E66" s="2" t="s">
        <v>218</v>
      </c>
      <c r="F66" s="7">
        <v>30</v>
      </c>
      <c r="G66" s="26">
        <v>10.11467298</v>
      </c>
      <c r="H66" s="39">
        <v>1.25399518663101</v>
      </c>
      <c r="I66" s="26">
        <f t="shared" si="1"/>
        <v>50.303606830197033</v>
      </c>
      <c r="J66" s="26">
        <f t="shared" si="2"/>
        <v>20.303606830197033</v>
      </c>
      <c r="K66" s="7">
        <v>30</v>
      </c>
      <c r="L66" s="25">
        <v>1.570409545</v>
      </c>
      <c r="M66" s="25">
        <v>7.8997264342617957</v>
      </c>
      <c r="N66" s="9">
        <f t="shared" ref="N66:N73" si="8">ROUND(L66*I66/B66,2)</f>
        <v>7.9</v>
      </c>
      <c r="O66" s="6">
        <f t="shared" si="3"/>
        <v>7.932115312642269</v>
      </c>
      <c r="P66" s="6">
        <f t="shared" si="4"/>
        <v>8.0550630999882245</v>
      </c>
      <c r="Q66" s="13">
        <f>P66*Index!$D$19</f>
        <v>9.8974053446478614</v>
      </c>
      <c r="S66" s="25">
        <v>0.29957900076739502</v>
      </c>
      <c r="T66" s="6">
        <f t="shared" si="5"/>
        <v>0.30422247527928964</v>
      </c>
      <c r="U66" s="6">
        <f>T66*Index!$H$23</f>
        <v>0.32761433154256125</v>
      </c>
      <c r="W66" s="8">
        <v>10.23</v>
      </c>
      <c r="X66" s="9">
        <f t="shared" si="6"/>
        <v>10.23</v>
      </c>
      <c r="Y66" s="27"/>
    </row>
    <row r="67" spans="1:25" x14ac:dyDescent="0.25">
      <c r="A67" s="23" t="s">
        <v>1341</v>
      </c>
      <c r="B67" s="2">
        <v>10</v>
      </c>
      <c r="C67" s="2">
        <v>30</v>
      </c>
      <c r="D67" s="2" t="s">
        <v>53</v>
      </c>
      <c r="E67" s="2" t="s">
        <v>218</v>
      </c>
      <c r="F67" s="7">
        <v>30</v>
      </c>
      <c r="G67" s="26">
        <v>9.3393108700000003</v>
      </c>
      <c r="H67" s="39">
        <v>1.22173504226406</v>
      </c>
      <c r="I67" s="26">
        <f t="shared" ref="I67:I73" si="9">(F67+G67)*H67</f>
        <v>48.062214628398443</v>
      </c>
      <c r="J67" s="26">
        <f t="shared" ref="J67:J73" si="10">I67-F67</f>
        <v>18.062214628398443</v>
      </c>
      <c r="K67" s="7">
        <v>30</v>
      </c>
      <c r="L67" s="25">
        <v>2.8542445970000001</v>
      </c>
      <c r="M67" s="25">
        <v>13.718131640265433</v>
      </c>
      <c r="N67" s="9">
        <f t="shared" si="8"/>
        <v>13.72</v>
      </c>
      <c r="O67" s="6">
        <f t="shared" ref="O67:O73" si="11">M67*(1.0041)</f>
        <v>13.774375979990522</v>
      </c>
      <c r="P67" s="6">
        <f t="shared" ref="P67:P73" si="12">O67*(1.0155)</f>
        <v>13.987878807680376</v>
      </c>
      <c r="Q67" s="13">
        <f>P67*Index!$D$19</f>
        <v>17.187165979075285</v>
      </c>
      <c r="S67" s="25">
        <v>0.27255401692306502</v>
      </c>
      <c r="T67" s="6">
        <f t="shared" ref="T67:T73" si="13">S67*(1.0155)</f>
        <v>0.27677860418537253</v>
      </c>
      <c r="U67" s="6">
        <f>T67*Index!$H$23</f>
        <v>0.29806028404781343</v>
      </c>
      <c r="W67" s="8">
        <v>17.489999999999998</v>
      </c>
      <c r="X67" s="9">
        <f t="shared" ref="X67:X73" si="14">ROUND(Q67+U67,2)</f>
        <v>17.489999999999998</v>
      </c>
      <c r="Y67" s="27"/>
    </row>
    <row r="68" spans="1:25" x14ac:dyDescent="0.25">
      <c r="A68" s="23" t="s">
        <v>1342</v>
      </c>
      <c r="B68" s="2">
        <v>10</v>
      </c>
      <c r="C68" s="2">
        <v>30</v>
      </c>
      <c r="D68" s="2" t="s">
        <v>54</v>
      </c>
      <c r="E68" s="2" t="s">
        <v>218</v>
      </c>
      <c r="F68" s="7">
        <v>30</v>
      </c>
      <c r="G68" s="26">
        <v>10.4705517</v>
      </c>
      <c r="H68" s="39">
        <v>1.24129927354717</v>
      </c>
      <c r="I68" s="26">
        <f t="shared" si="9"/>
        <v>50.236066425263189</v>
      </c>
      <c r="J68" s="26">
        <f t="shared" si="10"/>
        <v>20.236066425263189</v>
      </c>
      <c r="K68" s="7">
        <v>30</v>
      </c>
      <c r="L68" s="25">
        <v>2.2830260629999999</v>
      </c>
      <c r="M68" s="25">
        <v>11.46902489571068</v>
      </c>
      <c r="N68" s="9">
        <f t="shared" si="8"/>
        <v>11.47</v>
      </c>
      <c r="O68" s="6">
        <f t="shared" si="11"/>
        <v>11.516047897783094</v>
      </c>
      <c r="P68" s="6">
        <f t="shared" si="12"/>
        <v>11.694546640198734</v>
      </c>
      <c r="Q68" s="13">
        <f>P68*Index!$D$19</f>
        <v>14.369306234249839</v>
      </c>
      <c r="S68" s="25">
        <v>0.31084686101847597</v>
      </c>
      <c r="T68" s="6">
        <f t="shared" si="13"/>
        <v>0.31566498736426235</v>
      </c>
      <c r="U68" s="6">
        <f>T68*Index!$H$23</f>
        <v>0.33993666553331753</v>
      </c>
      <c r="W68" s="8">
        <v>14.71</v>
      </c>
      <c r="X68" s="9">
        <f t="shared" si="14"/>
        <v>14.71</v>
      </c>
      <c r="Y68" s="27"/>
    </row>
    <row r="69" spans="1:25" x14ac:dyDescent="0.25">
      <c r="A69" s="23" t="s">
        <v>1343</v>
      </c>
      <c r="B69" s="2">
        <v>10</v>
      </c>
      <c r="C69" s="2">
        <v>30</v>
      </c>
      <c r="D69" s="2" t="s">
        <v>55</v>
      </c>
      <c r="E69" s="2" t="s">
        <v>218</v>
      </c>
      <c r="F69" s="7">
        <v>30</v>
      </c>
      <c r="G69" s="26">
        <v>9.9371146350000004</v>
      </c>
      <c r="H69" s="39">
        <v>1.25571242978752</v>
      </c>
      <c r="I69" s="26">
        <f t="shared" si="9"/>
        <v>50.149531257018573</v>
      </c>
      <c r="J69" s="26">
        <f t="shared" si="10"/>
        <v>20.149531257018573</v>
      </c>
      <c r="K69" s="7">
        <v>30</v>
      </c>
      <c r="L69" s="25">
        <v>1.753596028</v>
      </c>
      <c r="M69" s="25">
        <v>8.7942018823819197</v>
      </c>
      <c r="N69" s="9">
        <f t="shared" si="8"/>
        <v>8.7899999999999991</v>
      </c>
      <c r="O69" s="6">
        <f t="shared" si="11"/>
        <v>8.8302581100996846</v>
      </c>
      <c r="P69" s="6">
        <f t="shared" si="12"/>
        <v>8.9671271108062296</v>
      </c>
      <c r="Q69" s="13">
        <f>P69*Index!$D$19</f>
        <v>11.018075301329427</v>
      </c>
      <c r="S69" s="25">
        <v>0.22235588886268301</v>
      </c>
      <c r="T69" s="6">
        <f t="shared" si="13"/>
        <v>0.22580240514005462</v>
      </c>
      <c r="U69" s="6">
        <f>T69*Index!$H$23</f>
        <v>0.24316449319777661</v>
      </c>
      <c r="W69" s="8">
        <v>11.26</v>
      </c>
      <c r="X69" s="9">
        <f t="shared" si="14"/>
        <v>11.26</v>
      </c>
      <c r="Y69" s="27"/>
    </row>
    <row r="70" spans="1:25" x14ac:dyDescent="0.25">
      <c r="A70" s="23" t="s">
        <v>1344</v>
      </c>
      <c r="B70" s="2">
        <v>10</v>
      </c>
      <c r="C70" s="2">
        <v>30</v>
      </c>
      <c r="D70" s="2" t="s">
        <v>56</v>
      </c>
      <c r="E70" s="2" t="s">
        <v>218</v>
      </c>
      <c r="F70" s="7">
        <v>30</v>
      </c>
      <c r="G70" s="26">
        <v>9.0604572769999994</v>
      </c>
      <c r="H70" s="39">
        <v>1.2107551050865299</v>
      </c>
      <c r="I70" s="26">
        <f t="shared" si="9"/>
        <v>47.292648055142045</v>
      </c>
      <c r="J70" s="26">
        <f t="shared" si="10"/>
        <v>17.292648055142045</v>
      </c>
      <c r="K70" s="7">
        <v>30</v>
      </c>
      <c r="L70" s="25">
        <v>1.663620635</v>
      </c>
      <c r="M70" s="25">
        <v>7.8677025181682412</v>
      </c>
      <c r="N70" s="9">
        <f t="shared" si="8"/>
        <v>7.87</v>
      </c>
      <c r="O70" s="6">
        <f t="shared" si="11"/>
        <v>7.8999600984927305</v>
      </c>
      <c r="P70" s="6">
        <f t="shared" si="12"/>
        <v>8.0224094800193679</v>
      </c>
      <c r="Q70" s="13">
        <f>P70*Index!$D$19</f>
        <v>9.857283236504184</v>
      </c>
      <c r="S70" s="25">
        <v>0.277345370295563</v>
      </c>
      <c r="T70" s="6">
        <f t="shared" si="13"/>
        <v>0.28164422353514423</v>
      </c>
      <c r="U70" s="6">
        <f>T70*Index!$H$23</f>
        <v>0.30330002391040117</v>
      </c>
      <c r="W70" s="8">
        <v>10.16</v>
      </c>
      <c r="X70" s="9">
        <f t="shared" si="14"/>
        <v>10.16</v>
      </c>
      <c r="Y70" s="27"/>
    </row>
    <row r="71" spans="1:25" x14ac:dyDescent="0.25">
      <c r="A71" s="23" t="s">
        <v>1345</v>
      </c>
      <c r="B71" s="2">
        <v>10</v>
      </c>
      <c r="C71" s="2">
        <v>30</v>
      </c>
      <c r="D71" s="2" t="s">
        <v>57</v>
      </c>
      <c r="E71" s="2" t="s">
        <v>218</v>
      </c>
      <c r="F71" s="7">
        <v>30</v>
      </c>
      <c r="G71" s="26">
        <v>10.030654009999999</v>
      </c>
      <c r="H71" s="39">
        <v>1.2785588466736499</v>
      </c>
      <c r="I71" s="26">
        <f t="shared" si="9"/>
        <v>51.18154682261752</v>
      </c>
      <c r="J71" s="26">
        <f t="shared" si="10"/>
        <v>21.18154682261752</v>
      </c>
      <c r="K71" s="7">
        <v>30</v>
      </c>
      <c r="L71" s="25">
        <v>1.86161088</v>
      </c>
      <c r="M71" s="25">
        <v>9.5280124412744698</v>
      </c>
      <c r="N71" s="9">
        <f t="shared" si="8"/>
        <v>9.5299999999999994</v>
      </c>
      <c r="O71" s="6">
        <f t="shared" si="11"/>
        <v>9.5670772922836953</v>
      </c>
      <c r="P71" s="6">
        <f t="shared" si="12"/>
        <v>9.7153669903140933</v>
      </c>
      <c r="Q71" s="13">
        <f>P71*Index!$D$19</f>
        <v>11.937451511123566</v>
      </c>
      <c r="S71" s="25">
        <v>0.28421565719982</v>
      </c>
      <c r="T71" s="6">
        <f t="shared" si="13"/>
        <v>0.28862099988641721</v>
      </c>
      <c r="U71" s="6">
        <f>T71*Index!$H$23</f>
        <v>0.3108132489558087</v>
      </c>
      <c r="W71" s="8">
        <v>12.25</v>
      </c>
      <c r="X71" s="9">
        <f t="shared" si="14"/>
        <v>12.25</v>
      </c>
      <c r="Y71" s="27"/>
    </row>
    <row r="72" spans="1:25" x14ac:dyDescent="0.25">
      <c r="A72" s="23" t="s">
        <v>1346</v>
      </c>
      <c r="B72" s="2">
        <v>10</v>
      </c>
      <c r="C72" s="2">
        <v>30</v>
      </c>
      <c r="D72" s="2" t="s">
        <v>58</v>
      </c>
      <c r="E72" s="2" t="s">
        <v>218</v>
      </c>
      <c r="F72" s="7">
        <v>30</v>
      </c>
      <c r="G72" s="26">
        <v>10.3042952</v>
      </c>
      <c r="H72" s="39">
        <v>1.1938866276461499</v>
      </c>
      <c r="I72" s="26">
        <f t="shared" si="9"/>
        <v>48.118759075982908</v>
      </c>
      <c r="J72" s="26">
        <f t="shared" si="10"/>
        <v>18.118759075982908</v>
      </c>
      <c r="K72" s="7">
        <v>30</v>
      </c>
      <c r="L72" s="25">
        <v>2.0546733000000001</v>
      </c>
      <c r="M72" s="25">
        <v>9.8868329504465979</v>
      </c>
      <c r="N72" s="9">
        <f t="shared" si="8"/>
        <v>9.89</v>
      </c>
      <c r="O72" s="6">
        <f t="shared" si="11"/>
        <v>9.9273689655434296</v>
      </c>
      <c r="P72" s="6">
        <f t="shared" si="12"/>
        <v>10.081243184509354</v>
      </c>
      <c r="Q72" s="13">
        <f>P72*Index!$D$19</f>
        <v>12.387010373041468</v>
      </c>
      <c r="S72" s="25">
        <v>0.27823434501828098</v>
      </c>
      <c r="T72" s="6">
        <f t="shared" si="13"/>
        <v>0.28254697736606438</v>
      </c>
      <c r="U72" s="6">
        <f>T72*Index!$H$23</f>
        <v>0.30427219104760189</v>
      </c>
      <c r="W72" s="8">
        <v>12.69</v>
      </c>
      <c r="X72" s="9">
        <f t="shared" si="14"/>
        <v>12.69</v>
      </c>
      <c r="Y72" s="27"/>
    </row>
    <row r="73" spans="1:25" x14ac:dyDescent="0.25">
      <c r="A73" s="23" t="s">
        <v>1347</v>
      </c>
      <c r="B73" s="2">
        <v>10</v>
      </c>
      <c r="C73" s="2">
        <v>30</v>
      </c>
      <c r="D73" s="2" t="s">
        <v>59</v>
      </c>
      <c r="E73" s="2" t="s">
        <v>218</v>
      </c>
      <c r="F73" s="7">
        <v>30</v>
      </c>
      <c r="G73" s="26">
        <v>9.2484475019999994</v>
      </c>
      <c r="H73" s="39">
        <v>1.2405944429037701</v>
      </c>
      <c r="I73" s="26">
        <f t="shared" si="9"/>
        <v>48.691405863581551</v>
      </c>
      <c r="J73" s="26">
        <f t="shared" si="10"/>
        <v>18.691405863581551</v>
      </c>
      <c r="K73" s="7">
        <v>30</v>
      </c>
      <c r="L73" s="25">
        <v>1.6861766389999999</v>
      </c>
      <c r="M73" s="25">
        <v>8.2102311089920867</v>
      </c>
      <c r="N73" s="9">
        <f t="shared" si="8"/>
        <v>8.2100000000000009</v>
      </c>
      <c r="O73" s="6">
        <f t="shared" si="11"/>
        <v>8.2438930565389548</v>
      </c>
      <c r="P73" s="6">
        <f t="shared" si="12"/>
        <v>8.3716733989153091</v>
      </c>
      <c r="Q73" s="13">
        <f>P73*Index!$D$19</f>
        <v>10.286430287826278</v>
      </c>
      <c r="S73" s="25">
        <v>0.22926276078126101</v>
      </c>
      <c r="T73" s="6">
        <f t="shared" si="13"/>
        <v>0.23281633357337056</v>
      </c>
      <c r="U73" s="6">
        <f>T73*Index!$H$23</f>
        <v>0.25071772697203548</v>
      </c>
      <c r="W73" s="8">
        <v>10.54</v>
      </c>
      <c r="X73" s="9">
        <f t="shared" si="14"/>
        <v>10.54</v>
      </c>
      <c r="Y73" s="27"/>
    </row>
  </sheetData>
  <autoFilter ref="A1:Q73"/>
  <conditionalFormatting sqref="X2:X73">
    <cfRule type="cellIs" dxfId="35" priority="19" operator="notEqual">
      <formula>ROUND($W2,2)</formula>
    </cfRule>
    <cfRule type="cellIs" dxfId="34" priority="20" operator="equal">
      <formula>ROUND($W2,2)</formula>
    </cfRule>
  </conditionalFormatting>
  <conditionalFormatting sqref="N2 N40:N73">
    <cfRule type="cellIs" dxfId="33" priority="13" operator="notEqual">
      <formula>ROUND($M2,2)</formula>
    </cfRule>
    <cfRule type="cellIs" dxfId="32" priority="14" operator="equal">
      <formula>ROUND($M2,2)</formula>
    </cfRule>
  </conditionalFormatting>
  <conditionalFormatting sqref="N3">
    <cfRule type="cellIs" dxfId="31" priority="7" operator="notEqual">
      <formula>ROUND($M3,2)</formula>
    </cfRule>
    <cfRule type="cellIs" dxfId="30" priority="8" operator="equal">
      <formula>ROUND($M3,2)</formula>
    </cfRule>
  </conditionalFormatting>
  <conditionalFormatting sqref="N4:N38">
    <cfRule type="cellIs" dxfId="29" priority="3" operator="notEqual">
      <formula>ROUND($M4,2)</formula>
    </cfRule>
    <cfRule type="cellIs" dxfId="28" priority="4" operator="equal">
      <formula>ROUND($M4,2)</formula>
    </cfRule>
  </conditionalFormatting>
  <conditionalFormatting sqref="N39">
    <cfRule type="cellIs" dxfId="27" priority="1" operator="notEqual">
      <formula>ROUND($M39,2)</formula>
    </cfRule>
    <cfRule type="cellIs" dxfId="26" priority="2" operator="equal">
      <formula>ROUND($M39,2)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zoomScaleNormal="100" workbookViewId="0">
      <pane xSplit="5" ySplit="1" topLeftCell="AF2" activePane="bottomRight" state="frozen"/>
      <selection pane="topRight" activeCell="F1" sqref="F1"/>
      <selection pane="bottomLeft" activeCell="A2" sqref="A2"/>
      <selection pane="bottomRight" activeCell="AM2" sqref="AM2:AM59"/>
    </sheetView>
  </sheetViews>
  <sheetFormatPr defaultRowHeight="15" x14ac:dyDescent="0.25"/>
  <cols>
    <col min="1" max="1" width="14" bestFit="1" customWidth="1"/>
    <col min="2" max="2" width="31.28515625" style="16" bestFit="1" customWidth="1"/>
    <col min="3" max="3" width="17.85546875" bestFit="1" customWidth="1"/>
    <col min="4" max="4" width="18.85546875" bestFit="1" customWidth="1"/>
    <col min="5" max="5" width="20.42578125" bestFit="1" customWidth="1"/>
    <col min="6" max="6" width="24.7109375" bestFit="1" customWidth="1"/>
    <col min="7" max="7" width="25" bestFit="1" customWidth="1"/>
    <col min="8" max="8" width="28.140625" bestFit="1" customWidth="1"/>
    <col min="9" max="9" width="23.140625" bestFit="1" customWidth="1"/>
    <col min="10" max="10" width="2.85546875" style="16" customWidth="1"/>
    <col min="11" max="11" width="29.140625" style="16" bestFit="1" customWidth="1"/>
    <col min="12" max="12" width="28.140625" style="16" bestFit="1" customWidth="1"/>
    <col min="13" max="13" width="23.140625" style="16" bestFit="1" customWidth="1"/>
    <col min="14" max="14" width="2.85546875" style="16" customWidth="1"/>
    <col min="15" max="15" width="24.28515625" bestFit="1" customWidth="1"/>
    <col min="16" max="16" width="26.28515625" bestFit="1" customWidth="1"/>
    <col min="17" max="17" width="20.7109375" style="16" bestFit="1" customWidth="1"/>
    <col min="18" max="18" width="27" style="16" bestFit="1" customWidth="1"/>
    <col min="19" max="19" width="25" bestFit="1" customWidth="1"/>
    <col min="20" max="20" width="28.140625" bestFit="1" customWidth="1"/>
    <col min="21" max="21" width="23.140625" bestFit="1" customWidth="1"/>
    <col min="22" max="22" width="2.85546875" style="16" customWidth="1"/>
    <col min="23" max="23" width="29.140625" style="16" bestFit="1" customWidth="1"/>
    <col min="24" max="24" width="28.140625" style="16" bestFit="1" customWidth="1"/>
    <col min="25" max="25" width="23.140625" style="16" bestFit="1" customWidth="1"/>
    <col min="26" max="26" width="2.85546875" style="16" customWidth="1"/>
    <col min="27" max="27" width="27.5703125" bestFit="1" customWidth="1"/>
    <col min="28" max="28" width="43.5703125" bestFit="1" customWidth="1"/>
    <col min="29" max="29" width="20.7109375" style="16" bestFit="1" customWidth="1"/>
    <col min="30" max="30" width="27" style="16" bestFit="1" customWidth="1"/>
    <col min="31" max="31" width="25" bestFit="1" customWidth="1"/>
    <col min="32" max="32" width="28.140625" bestFit="1" customWidth="1"/>
    <col min="33" max="33" width="23.140625" bestFit="1" customWidth="1"/>
    <col min="34" max="34" width="2.85546875" style="16" customWidth="1"/>
    <col min="35" max="35" width="29.140625" style="16" bestFit="1" customWidth="1"/>
    <col min="36" max="36" width="28.140625" style="16" bestFit="1" customWidth="1"/>
    <col min="37" max="37" width="23.140625" style="16" bestFit="1" customWidth="1"/>
    <col min="38" max="38" width="2.85546875" style="16" customWidth="1"/>
    <col min="39" max="39" width="10.85546875" style="16" bestFit="1" customWidth="1"/>
    <col min="40" max="40" width="12.5703125" style="16" bestFit="1" customWidth="1"/>
  </cols>
  <sheetData>
    <row r="1" spans="1:40" x14ac:dyDescent="0.25">
      <c r="A1" s="18" t="s">
        <v>1551</v>
      </c>
      <c r="B1" s="18" t="s">
        <v>70</v>
      </c>
      <c r="C1" s="18" t="s">
        <v>36</v>
      </c>
      <c r="D1" s="18" t="s">
        <v>37</v>
      </c>
      <c r="E1" s="18" t="s">
        <v>38</v>
      </c>
      <c r="F1" s="3" t="s">
        <v>45</v>
      </c>
      <c r="G1" s="5" t="s">
        <v>10</v>
      </c>
      <c r="H1" s="5" t="s">
        <v>11</v>
      </c>
      <c r="I1" s="14" t="s">
        <v>1560</v>
      </c>
      <c r="K1" s="3" t="s">
        <v>42</v>
      </c>
      <c r="L1" s="5" t="s">
        <v>11</v>
      </c>
      <c r="M1" s="14" t="s">
        <v>1564</v>
      </c>
      <c r="O1" s="3" t="s">
        <v>43</v>
      </c>
      <c r="P1" s="3" t="s">
        <v>44</v>
      </c>
      <c r="Q1" s="3" t="s">
        <v>48</v>
      </c>
      <c r="R1" s="3" t="s">
        <v>49</v>
      </c>
      <c r="S1" s="5" t="s">
        <v>10</v>
      </c>
      <c r="T1" s="5" t="s">
        <v>11</v>
      </c>
      <c r="U1" s="14" t="s">
        <v>1560</v>
      </c>
      <c r="W1" s="3" t="s">
        <v>226</v>
      </c>
      <c r="X1" s="5" t="s">
        <v>11</v>
      </c>
      <c r="Y1" s="14" t="s">
        <v>1564</v>
      </c>
      <c r="AA1" s="3" t="s">
        <v>46</v>
      </c>
      <c r="AB1" s="3" t="s">
        <v>47</v>
      </c>
      <c r="AC1" s="3" t="s">
        <v>50</v>
      </c>
      <c r="AD1" s="3" t="s">
        <v>223</v>
      </c>
      <c r="AE1" s="5" t="s">
        <v>10</v>
      </c>
      <c r="AF1" s="5" t="s">
        <v>11</v>
      </c>
      <c r="AG1" s="14" t="s">
        <v>1560</v>
      </c>
      <c r="AI1" s="3" t="s">
        <v>224</v>
      </c>
      <c r="AJ1" s="5" t="s">
        <v>11</v>
      </c>
      <c r="AK1" s="14" t="s">
        <v>1564</v>
      </c>
      <c r="AM1" s="3" t="s">
        <v>31</v>
      </c>
      <c r="AN1" s="3" t="s">
        <v>32</v>
      </c>
    </row>
    <row r="2" spans="1:40" x14ac:dyDescent="0.25">
      <c r="A2" s="23" t="s">
        <v>1348</v>
      </c>
      <c r="B2" s="23" t="s">
        <v>71</v>
      </c>
      <c r="C2" s="2" t="s">
        <v>39</v>
      </c>
      <c r="D2" s="2"/>
      <c r="E2" s="2" t="s">
        <v>40</v>
      </c>
      <c r="F2" s="8">
        <v>80.482919999999993</v>
      </c>
      <c r="G2" s="6">
        <f>F2*(1.0041)</f>
        <v>80.812899971999997</v>
      </c>
      <c r="H2" s="6">
        <f>G2*(1.0155)</f>
        <v>82.065499921566001</v>
      </c>
      <c r="I2" s="13">
        <f>H2*Index!$D$19</f>
        <v>100.83540097111012</v>
      </c>
      <c r="K2" s="8">
        <v>38.03</v>
      </c>
      <c r="L2" s="6">
        <f>K2*(1.0155)</f>
        <v>38.619465000000005</v>
      </c>
      <c r="M2" s="6">
        <f>L2*Index!$H$23</f>
        <v>41.588939801015627</v>
      </c>
      <c r="O2" s="28">
        <v>2.049408562</v>
      </c>
      <c r="P2" s="8">
        <v>22.64954058</v>
      </c>
      <c r="Q2" s="8">
        <v>46.4181624</v>
      </c>
      <c r="R2" s="9">
        <f>ROUND(O2*P2,2)</f>
        <v>46.42</v>
      </c>
      <c r="S2" s="6">
        <f>(Q2)*(1.0041)</f>
        <v>46.608476865839997</v>
      </c>
      <c r="T2" s="6">
        <f>S2*(1.0155)</f>
        <v>47.330908257260518</v>
      </c>
      <c r="U2" s="13">
        <f>T2*Index!$D$19</f>
        <v>58.156364331042006</v>
      </c>
      <c r="W2" s="8">
        <v>6.8207891270000003</v>
      </c>
      <c r="X2" s="6">
        <f>W2*(1.0155)</f>
        <v>6.9265113584685007</v>
      </c>
      <c r="Y2" s="6">
        <f>X2*Index!$H$23</f>
        <v>7.4590951458907417</v>
      </c>
      <c r="AA2" s="29">
        <v>4.1591854440000002</v>
      </c>
      <c r="AB2" s="8">
        <v>1.5818306900000001</v>
      </c>
      <c r="AC2" s="8">
        <v>6.5791271809999996</v>
      </c>
      <c r="AD2" s="9">
        <f>ROUND(AA2*AB2,2)</f>
        <v>6.58</v>
      </c>
      <c r="AE2" s="6">
        <f>(AA2*AB2)*(1.0041)</f>
        <v>6.6061016021614316</v>
      </c>
      <c r="AF2" s="6">
        <f>AE2*(1.0155)</f>
        <v>6.7084961769949345</v>
      </c>
      <c r="AG2" s="13">
        <f>AF2*Index!$D$19</f>
        <v>8.2428536055585298</v>
      </c>
      <c r="AI2" s="8">
        <v>0.97651698200000003</v>
      </c>
      <c r="AJ2" s="6">
        <f>AI2*(1.0155)</f>
        <v>0.99165299522100014</v>
      </c>
      <c r="AK2" s="6">
        <f>AJ2*Index!$H$23</f>
        <v>1.0679018138066647</v>
      </c>
      <c r="AM2" s="8">
        <v>217.35</v>
      </c>
      <c r="AN2" s="9">
        <f>ROUND(I2+M2+U2+Y2+AG2+AK2,2)</f>
        <v>217.35</v>
      </c>
    </row>
    <row r="3" spans="1:40" x14ac:dyDescent="0.25">
      <c r="A3" s="23" t="s">
        <v>1349</v>
      </c>
      <c r="B3" s="23" t="s">
        <v>71</v>
      </c>
      <c r="C3" s="2" t="s">
        <v>39</v>
      </c>
      <c r="D3" s="2">
        <v>1</v>
      </c>
      <c r="E3" s="2" t="s">
        <v>41</v>
      </c>
      <c r="F3" s="8">
        <v>71.690970800000002</v>
      </c>
      <c r="G3" s="6">
        <f t="shared" ref="G3:G59" si="0">F3*(1.0041)</f>
        <v>71.984903780280007</v>
      </c>
      <c r="H3" s="6">
        <f t="shared" ref="H3:H59" si="1">G3*(1.0155)</f>
        <v>73.100669788874356</v>
      </c>
      <c r="I3" s="13">
        <f>H3*Index!$D$19</f>
        <v>89.82014800936831</v>
      </c>
      <c r="K3" s="8">
        <v>37.159999999999997</v>
      </c>
      <c r="L3" s="6">
        <f t="shared" ref="L3:L59" si="2">K3*(1.0155)</f>
        <v>37.735979999999998</v>
      </c>
      <c r="M3" s="6">
        <f>L3*Index!$H$23</f>
        <v>40.637523087187496</v>
      </c>
      <c r="O3" s="28">
        <v>3.0917537749999999</v>
      </c>
      <c r="P3" s="8">
        <v>27.733980840000001</v>
      </c>
      <c r="Q3" s="8">
        <v>85.746639959999996</v>
      </c>
      <c r="R3" s="9">
        <f t="shared" ref="R3:R59" si="3">ROUND(O3*P3,2)</f>
        <v>85.75</v>
      </c>
      <c r="S3" s="6">
        <f t="shared" ref="S3:S59" si="4">(Q3)*(1.0041)</f>
        <v>86.098201183835997</v>
      </c>
      <c r="T3" s="6">
        <f t="shared" ref="T3:T59" si="5">S3*(1.0155)</f>
        <v>87.432723302185465</v>
      </c>
      <c r="U3" s="13">
        <f>T3*Index!$D$19</f>
        <v>107.43020782908988</v>
      </c>
      <c r="W3" s="8">
        <v>10.40245618</v>
      </c>
      <c r="X3" s="6">
        <f t="shared" ref="X3:X59" si="6">W3*(1.0155)</f>
        <v>10.56369425079</v>
      </c>
      <c r="Y3" s="6">
        <f>X3*Index!$H$23</f>
        <v>11.375943304042149</v>
      </c>
      <c r="AA3" s="29">
        <v>4.2147039959999999</v>
      </c>
      <c r="AB3" s="8">
        <v>1.754979472</v>
      </c>
      <c r="AC3" s="8">
        <v>7.3967189920000003</v>
      </c>
      <c r="AD3" s="9">
        <f t="shared" ref="AD3:AD59" si="7">ROUND(AA3*AB3,2)</f>
        <v>7.4</v>
      </c>
      <c r="AE3" s="6">
        <f t="shared" ref="AE3:AE59" si="8">(AA3*AB3)*(1.0041)</f>
        <v>7.4270455414098695</v>
      </c>
      <c r="AF3" s="6">
        <f t="shared" ref="AF3:AF59" si="9">AE3*(1.0155)</f>
        <v>7.5421647473017233</v>
      </c>
      <c r="AG3" s="13">
        <f>AF3*Index!$D$19</f>
        <v>9.2671976312970017</v>
      </c>
      <c r="AI3" s="8">
        <v>0.88877678400000004</v>
      </c>
      <c r="AJ3" s="6">
        <f t="shared" ref="AJ3:AJ59" si="10">AI3*(1.0155)</f>
        <v>0.90255282415200011</v>
      </c>
      <c r="AK3" s="6">
        <f>AJ3*Index!$H$23</f>
        <v>0.97195067489656239</v>
      </c>
      <c r="AM3" s="8">
        <v>259.5</v>
      </c>
      <c r="AN3" s="9">
        <f t="shared" ref="AN3:AN57" si="11">ROUND(I3+M3+U3+Y3+AG3+AK3,2)</f>
        <v>259.5</v>
      </c>
    </row>
    <row r="4" spans="1:40" x14ac:dyDescent="0.25">
      <c r="A4" s="23" t="s">
        <v>1350</v>
      </c>
      <c r="B4" s="23" t="s">
        <v>71</v>
      </c>
      <c r="C4" s="2" t="s">
        <v>39</v>
      </c>
      <c r="D4" s="2">
        <v>2</v>
      </c>
      <c r="E4" s="2" t="s">
        <v>40</v>
      </c>
      <c r="F4" s="8">
        <v>80.482919999999993</v>
      </c>
      <c r="G4" s="6">
        <f t="shared" si="0"/>
        <v>80.812899971999997</v>
      </c>
      <c r="H4" s="6">
        <f t="shared" si="1"/>
        <v>82.065499921566001</v>
      </c>
      <c r="I4" s="13">
        <f>H4*Index!$D$19</f>
        <v>100.83540097111012</v>
      </c>
      <c r="K4" s="8">
        <v>46.51</v>
      </c>
      <c r="L4" s="6">
        <f t="shared" si="2"/>
        <v>47.230905</v>
      </c>
      <c r="M4" s="6">
        <f>L4*Index!$H$23</f>
        <v>50.862518804765621</v>
      </c>
      <c r="O4" s="28">
        <v>3.0917537749999999</v>
      </c>
      <c r="P4" s="8">
        <v>27.733980840000001</v>
      </c>
      <c r="Q4" s="8">
        <v>85.746639959999996</v>
      </c>
      <c r="R4" s="9">
        <f t="shared" si="3"/>
        <v>85.75</v>
      </c>
      <c r="S4" s="6">
        <f t="shared" si="4"/>
        <v>86.098201183835997</v>
      </c>
      <c r="T4" s="6">
        <f t="shared" si="5"/>
        <v>87.432723302185465</v>
      </c>
      <c r="U4" s="13">
        <f>T4*Index!$D$19</f>
        <v>107.43020782908988</v>
      </c>
      <c r="W4" s="8">
        <v>10.289895789999999</v>
      </c>
      <c r="X4" s="6">
        <f t="shared" si="6"/>
        <v>10.449389174745001</v>
      </c>
      <c r="Y4" s="6">
        <f>X4*Index!$H$23</f>
        <v>11.252849239259376</v>
      </c>
      <c r="AA4" s="29">
        <v>4.1591854440000002</v>
      </c>
      <c r="AB4" s="8">
        <v>1.5818306900000001</v>
      </c>
      <c r="AC4" s="8">
        <v>6.5791271809999996</v>
      </c>
      <c r="AD4" s="9">
        <f t="shared" si="7"/>
        <v>6.58</v>
      </c>
      <c r="AE4" s="6">
        <f t="shared" si="8"/>
        <v>6.6061016021614316</v>
      </c>
      <c r="AF4" s="6">
        <f t="shared" si="9"/>
        <v>6.7084961769949345</v>
      </c>
      <c r="AG4" s="13">
        <f>AF4*Index!$D$19</f>
        <v>8.2428536055585298</v>
      </c>
      <c r="AI4" s="8">
        <v>0.97651698200000003</v>
      </c>
      <c r="AJ4" s="6">
        <f t="shared" si="10"/>
        <v>0.99165299522100014</v>
      </c>
      <c r="AK4" s="6">
        <f>AJ4*Index!$H$23</f>
        <v>1.0679018138066647</v>
      </c>
      <c r="AM4" s="8">
        <v>279.69</v>
      </c>
      <c r="AN4" s="9">
        <f t="shared" si="11"/>
        <v>279.69</v>
      </c>
    </row>
    <row r="5" spans="1:40" x14ac:dyDescent="0.25">
      <c r="A5" s="23" t="s">
        <v>1351</v>
      </c>
      <c r="B5" s="23" t="s">
        <v>71</v>
      </c>
      <c r="C5" s="2" t="s">
        <v>39</v>
      </c>
      <c r="D5" s="2">
        <v>2</v>
      </c>
      <c r="E5" s="2" t="s">
        <v>41</v>
      </c>
      <c r="F5" s="8">
        <v>87.012616100000002</v>
      </c>
      <c r="G5" s="6">
        <f t="shared" si="0"/>
        <v>87.369367826010006</v>
      </c>
      <c r="H5" s="6">
        <f t="shared" si="1"/>
        <v>88.723593027313171</v>
      </c>
      <c r="I5" s="13">
        <f>H5*Index!$D$19</f>
        <v>109.01632338872365</v>
      </c>
      <c r="K5" s="8">
        <v>46.51</v>
      </c>
      <c r="L5" s="6">
        <f t="shared" si="2"/>
        <v>47.230905</v>
      </c>
      <c r="M5" s="6">
        <f>L5*Index!$H$23</f>
        <v>50.862518804765621</v>
      </c>
      <c r="O5" s="28">
        <v>3.0917537749999999</v>
      </c>
      <c r="P5" s="8">
        <v>27.733980840000001</v>
      </c>
      <c r="Q5" s="8">
        <v>85.746639959999996</v>
      </c>
      <c r="R5" s="9">
        <f t="shared" si="3"/>
        <v>85.75</v>
      </c>
      <c r="S5" s="6">
        <f t="shared" si="4"/>
        <v>86.098201183835997</v>
      </c>
      <c r="T5" s="6">
        <f t="shared" si="5"/>
        <v>87.432723302185465</v>
      </c>
      <c r="U5" s="13">
        <f>T5*Index!$D$19</f>
        <v>107.43020782908988</v>
      </c>
      <c r="W5" s="8">
        <v>10.40245618</v>
      </c>
      <c r="X5" s="6">
        <f t="shared" si="6"/>
        <v>10.56369425079</v>
      </c>
      <c r="Y5" s="6">
        <f>X5*Index!$H$23</f>
        <v>11.375943304042149</v>
      </c>
      <c r="AA5" s="29">
        <v>4.2147039959999999</v>
      </c>
      <c r="AB5" s="8">
        <v>1.754979472</v>
      </c>
      <c r="AC5" s="8">
        <v>7.3967189920000003</v>
      </c>
      <c r="AD5" s="9">
        <f t="shared" si="7"/>
        <v>7.4</v>
      </c>
      <c r="AE5" s="6">
        <f t="shared" si="8"/>
        <v>7.4270455414098695</v>
      </c>
      <c r="AF5" s="6">
        <f t="shared" si="9"/>
        <v>7.5421647473017233</v>
      </c>
      <c r="AG5" s="13">
        <f>AF5*Index!$D$19</f>
        <v>9.2671976312970017</v>
      </c>
      <c r="AI5" s="8">
        <v>0.88877678400000004</v>
      </c>
      <c r="AJ5" s="6">
        <f t="shared" si="10"/>
        <v>0.90255282415200011</v>
      </c>
      <c r="AK5" s="6">
        <f>AJ5*Index!$H$23</f>
        <v>0.97195067489656239</v>
      </c>
      <c r="AM5" s="8">
        <v>288.92</v>
      </c>
      <c r="AN5" s="9">
        <f t="shared" si="11"/>
        <v>288.92</v>
      </c>
    </row>
    <row r="6" spans="1:40" x14ac:dyDescent="0.25">
      <c r="A6" s="23" t="s">
        <v>1352</v>
      </c>
      <c r="B6" s="23" t="s">
        <v>71</v>
      </c>
      <c r="C6" s="2" t="s">
        <v>39</v>
      </c>
      <c r="D6" s="2">
        <v>3</v>
      </c>
      <c r="E6" s="2" t="s">
        <v>40</v>
      </c>
      <c r="F6" s="8">
        <v>80.482919999999993</v>
      </c>
      <c r="G6" s="6">
        <f t="shared" si="0"/>
        <v>80.812899971999997</v>
      </c>
      <c r="H6" s="6">
        <f t="shared" si="1"/>
        <v>82.065499921566001</v>
      </c>
      <c r="I6" s="13">
        <f>H6*Index!$D$19</f>
        <v>100.83540097111012</v>
      </c>
      <c r="K6" s="8">
        <v>61.64</v>
      </c>
      <c r="L6" s="6">
        <f t="shared" si="2"/>
        <v>62.595420000000004</v>
      </c>
      <c r="M6" s="6">
        <f>L6*Index!$H$23</f>
        <v>67.408420965937495</v>
      </c>
      <c r="O6" s="28">
        <v>3.0917537749999999</v>
      </c>
      <c r="P6" s="8">
        <v>27.733980840000001</v>
      </c>
      <c r="Q6" s="8">
        <v>85.746639959999996</v>
      </c>
      <c r="R6" s="9">
        <f t="shared" si="3"/>
        <v>85.75</v>
      </c>
      <c r="S6" s="6">
        <f t="shared" si="4"/>
        <v>86.098201183835997</v>
      </c>
      <c r="T6" s="6">
        <f t="shared" si="5"/>
        <v>87.432723302185465</v>
      </c>
      <c r="U6" s="13">
        <f>T6*Index!$D$19</f>
        <v>107.43020782908988</v>
      </c>
      <c r="W6" s="8">
        <v>10.289895789999999</v>
      </c>
      <c r="X6" s="6">
        <f t="shared" si="6"/>
        <v>10.449389174745001</v>
      </c>
      <c r="Y6" s="6">
        <f>X6*Index!$H$23</f>
        <v>11.252849239259376</v>
      </c>
      <c r="AA6" s="29">
        <v>4.1591854440000002</v>
      </c>
      <c r="AB6" s="8">
        <v>1.5818306900000001</v>
      </c>
      <c r="AC6" s="8">
        <v>6.5791271809999996</v>
      </c>
      <c r="AD6" s="9">
        <f t="shared" si="7"/>
        <v>6.58</v>
      </c>
      <c r="AE6" s="6">
        <f t="shared" si="8"/>
        <v>6.6061016021614316</v>
      </c>
      <c r="AF6" s="6">
        <f t="shared" si="9"/>
        <v>6.7084961769949345</v>
      </c>
      <c r="AG6" s="13">
        <f>AF6*Index!$D$19</f>
        <v>8.2428536055585298</v>
      </c>
      <c r="AI6" s="8">
        <v>0.97651698200000003</v>
      </c>
      <c r="AJ6" s="6">
        <f t="shared" si="10"/>
        <v>0.99165299522100014</v>
      </c>
      <c r="AK6" s="6">
        <f>AJ6*Index!$H$23</f>
        <v>1.0679018138066647</v>
      </c>
      <c r="AM6" s="8">
        <v>296.24</v>
      </c>
      <c r="AN6" s="9">
        <f t="shared" si="11"/>
        <v>296.24</v>
      </c>
    </row>
    <row r="7" spans="1:40" x14ac:dyDescent="0.25">
      <c r="A7" s="23" t="s">
        <v>1353</v>
      </c>
      <c r="B7" s="23" t="s">
        <v>71</v>
      </c>
      <c r="C7" s="2" t="s">
        <v>39</v>
      </c>
      <c r="D7" s="2">
        <v>3</v>
      </c>
      <c r="E7" s="2" t="s">
        <v>41</v>
      </c>
      <c r="F7" s="8">
        <v>102.3342614</v>
      </c>
      <c r="G7" s="6">
        <f t="shared" si="0"/>
        <v>102.75383187174</v>
      </c>
      <c r="H7" s="6">
        <f t="shared" si="1"/>
        <v>104.34651626575199</v>
      </c>
      <c r="I7" s="13">
        <f>H7*Index!$D$19</f>
        <v>128.21249876807897</v>
      </c>
      <c r="K7" s="8">
        <v>61.64</v>
      </c>
      <c r="L7" s="6">
        <f t="shared" si="2"/>
        <v>62.595420000000004</v>
      </c>
      <c r="M7" s="6">
        <f>L7*Index!$H$23</f>
        <v>67.408420965937495</v>
      </c>
      <c r="O7" s="28">
        <v>3.0917537749999999</v>
      </c>
      <c r="P7" s="8">
        <v>27.733980840000001</v>
      </c>
      <c r="Q7" s="8">
        <v>85.746639959999996</v>
      </c>
      <c r="R7" s="9">
        <f t="shared" si="3"/>
        <v>85.75</v>
      </c>
      <c r="S7" s="6">
        <f t="shared" si="4"/>
        <v>86.098201183835997</v>
      </c>
      <c r="T7" s="6">
        <f t="shared" si="5"/>
        <v>87.432723302185465</v>
      </c>
      <c r="U7" s="13">
        <f>T7*Index!$D$19</f>
        <v>107.43020782908988</v>
      </c>
      <c r="W7" s="8">
        <v>10.40245618</v>
      </c>
      <c r="X7" s="6">
        <f t="shared" si="6"/>
        <v>10.56369425079</v>
      </c>
      <c r="Y7" s="6">
        <f>X7*Index!$H$23</f>
        <v>11.375943304042149</v>
      </c>
      <c r="AA7" s="29">
        <v>4.2147039959999999</v>
      </c>
      <c r="AB7" s="8">
        <v>1.754979472</v>
      </c>
      <c r="AC7" s="8">
        <v>7.3967189920000003</v>
      </c>
      <c r="AD7" s="9">
        <f t="shared" si="7"/>
        <v>7.4</v>
      </c>
      <c r="AE7" s="6">
        <f t="shared" si="8"/>
        <v>7.4270455414098695</v>
      </c>
      <c r="AF7" s="6">
        <f t="shared" si="9"/>
        <v>7.5421647473017233</v>
      </c>
      <c r="AG7" s="13">
        <f>AF7*Index!$D$19</f>
        <v>9.2671976312970017</v>
      </c>
      <c r="AI7" s="8">
        <v>0.88877678400000004</v>
      </c>
      <c r="AJ7" s="6">
        <f t="shared" si="10"/>
        <v>0.90255282415200011</v>
      </c>
      <c r="AK7" s="6">
        <f>AJ7*Index!$H$23</f>
        <v>0.97195067489656239</v>
      </c>
      <c r="AM7" s="8">
        <v>324.67</v>
      </c>
      <c r="AN7" s="9">
        <f t="shared" si="11"/>
        <v>324.67</v>
      </c>
    </row>
    <row r="8" spans="1:40" x14ac:dyDescent="0.25">
      <c r="A8" s="23" t="s">
        <v>1354</v>
      </c>
      <c r="B8" s="23" t="s">
        <v>71</v>
      </c>
      <c r="C8" s="2" t="s">
        <v>39</v>
      </c>
      <c r="D8" s="2">
        <v>4</v>
      </c>
      <c r="E8" s="2" t="s">
        <v>40</v>
      </c>
      <c r="F8" s="8">
        <v>80.482919999999993</v>
      </c>
      <c r="G8" s="6">
        <f t="shared" si="0"/>
        <v>80.812899971999997</v>
      </c>
      <c r="H8" s="6">
        <f t="shared" si="1"/>
        <v>82.065499921566001</v>
      </c>
      <c r="I8" s="13">
        <f>H8*Index!$D$19</f>
        <v>100.83540097111012</v>
      </c>
      <c r="K8" s="8">
        <v>74.900000000000006</v>
      </c>
      <c r="L8" s="6">
        <f t="shared" si="2"/>
        <v>76.060950000000005</v>
      </c>
      <c r="M8" s="6">
        <f>L8*Index!$H$23</f>
        <v>81.909323983593751</v>
      </c>
      <c r="O8" s="28">
        <v>3.7056012090000001</v>
      </c>
      <c r="P8" s="8">
        <v>27.62523157</v>
      </c>
      <c r="Q8" s="8">
        <v>102.36809150000001</v>
      </c>
      <c r="R8" s="9">
        <f t="shared" si="3"/>
        <v>102.37</v>
      </c>
      <c r="S8" s="6">
        <f t="shared" si="4"/>
        <v>102.78780067515001</v>
      </c>
      <c r="T8" s="6">
        <f t="shared" si="5"/>
        <v>104.38101158561484</v>
      </c>
      <c r="U8" s="13">
        <f>T8*Index!$D$19</f>
        <v>128.25488380702132</v>
      </c>
      <c r="W8" s="8">
        <v>12.33288711</v>
      </c>
      <c r="X8" s="6">
        <f t="shared" si="6"/>
        <v>12.524046860205001</v>
      </c>
      <c r="Y8" s="6">
        <f>X8*Index!$H$23</f>
        <v>13.48702865081545</v>
      </c>
      <c r="AA8" s="29">
        <v>4.1591854440000002</v>
      </c>
      <c r="AB8" s="8">
        <v>1.5818306900000001</v>
      </c>
      <c r="AC8" s="8">
        <v>6.5791271809999996</v>
      </c>
      <c r="AD8" s="9">
        <f t="shared" si="7"/>
        <v>6.58</v>
      </c>
      <c r="AE8" s="6">
        <f t="shared" si="8"/>
        <v>6.6061016021614316</v>
      </c>
      <c r="AF8" s="6">
        <f t="shared" si="9"/>
        <v>6.7084961769949345</v>
      </c>
      <c r="AG8" s="13">
        <f>AF8*Index!$D$19</f>
        <v>8.2428536055585298</v>
      </c>
      <c r="AI8" s="8">
        <v>0.97651698200000003</v>
      </c>
      <c r="AJ8" s="6">
        <f t="shared" si="10"/>
        <v>0.99165299522100014</v>
      </c>
      <c r="AK8" s="6">
        <f>AJ8*Index!$H$23</f>
        <v>1.0679018138066647</v>
      </c>
      <c r="AM8" s="8">
        <v>333.8</v>
      </c>
      <c r="AN8" s="9">
        <f t="shared" si="11"/>
        <v>333.8</v>
      </c>
    </row>
    <row r="9" spans="1:40" x14ac:dyDescent="0.25">
      <c r="A9" s="23" t="s">
        <v>1355</v>
      </c>
      <c r="B9" s="23" t="s">
        <v>71</v>
      </c>
      <c r="C9" s="2" t="s">
        <v>39</v>
      </c>
      <c r="D9" s="2">
        <v>4</v>
      </c>
      <c r="E9" s="2" t="s">
        <v>41</v>
      </c>
      <c r="F9" s="8">
        <v>117.6559067</v>
      </c>
      <c r="G9" s="6">
        <f t="shared" si="0"/>
        <v>118.13829591747</v>
      </c>
      <c r="H9" s="6">
        <f t="shared" si="1"/>
        <v>119.9694395041908</v>
      </c>
      <c r="I9" s="13">
        <f>H9*Index!$D$19</f>
        <v>147.40867414743431</v>
      </c>
      <c r="K9" s="8">
        <v>74.900000000000006</v>
      </c>
      <c r="L9" s="6">
        <f t="shared" si="2"/>
        <v>76.060950000000005</v>
      </c>
      <c r="M9" s="6">
        <f>L9*Index!$H$23</f>
        <v>81.909323983593751</v>
      </c>
      <c r="O9" s="28">
        <v>3.7056012090000001</v>
      </c>
      <c r="P9" s="8">
        <v>27.62523157</v>
      </c>
      <c r="Q9" s="8">
        <v>102.36809150000001</v>
      </c>
      <c r="R9" s="9">
        <f t="shared" si="3"/>
        <v>102.37</v>
      </c>
      <c r="S9" s="6">
        <f t="shared" si="4"/>
        <v>102.78780067515001</v>
      </c>
      <c r="T9" s="6">
        <f t="shared" si="5"/>
        <v>104.38101158561484</v>
      </c>
      <c r="U9" s="13">
        <f>T9*Index!$D$19</f>
        <v>128.25488380702132</v>
      </c>
      <c r="W9" s="8">
        <v>12.467795629999999</v>
      </c>
      <c r="X9" s="6">
        <f t="shared" si="6"/>
        <v>12.661046462265</v>
      </c>
      <c r="Y9" s="6">
        <f>X9*Index!$H$23</f>
        <v>13.634562237902594</v>
      </c>
      <c r="AA9" s="29">
        <v>4.2147039959999999</v>
      </c>
      <c r="AB9" s="8">
        <v>1.754979472</v>
      </c>
      <c r="AC9" s="8">
        <v>7.3967189920000003</v>
      </c>
      <c r="AD9" s="9">
        <f t="shared" si="7"/>
        <v>7.4</v>
      </c>
      <c r="AE9" s="6">
        <f t="shared" si="8"/>
        <v>7.4270455414098695</v>
      </c>
      <c r="AF9" s="6">
        <f t="shared" si="9"/>
        <v>7.5421647473017233</v>
      </c>
      <c r="AG9" s="13">
        <f>AF9*Index!$D$19</f>
        <v>9.2671976312970017</v>
      </c>
      <c r="AI9" s="8">
        <v>0.88877678400000004</v>
      </c>
      <c r="AJ9" s="6">
        <f t="shared" si="10"/>
        <v>0.90255282415200011</v>
      </c>
      <c r="AK9" s="6">
        <f>AJ9*Index!$H$23</f>
        <v>0.97195067489656239</v>
      </c>
      <c r="AM9" s="8">
        <v>381.45</v>
      </c>
      <c r="AN9" s="9">
        <f t="shared" si="11"/>
        <v>381.45</v>
      </c>
    </row>
    <row r="10" spans="1:40" x14ac:dyDescent="0.25">
      <c r="A10" s="23" t="s">
        <v>1356</v>
      </c>
      <c r="B10" s="23" t="s">
        <v>72</v>
      </c>
      <c r="C10" s="2" t="s">
        <v>64</v>
      </c>
      <c r="D10" s="2"/>
      <c r="E10" s="2" t="s">
        <v>40</v>
      </c>
      <c r="F10" s="8">
        <v>132.71879999999999</v>
      </c>
      <c r="G10" s="6">
        <f t="shared" si="0"/>
        <v>133.26294707999998</v>
      </c>
      <c r="H10" s="6">
        <f t="shared" si="1"/>
        <v>135.32852275974</v>
      </c>
      <c r="I10" s="13">
        <f>H10*Index!$D$19</f>
        <v>166.28066444911008</v>
      </c>
      <c r="K10" s="8">
        <v>37.159999999999997</v>
      </c>
      <c r="L10" s="6">
        <f t="shared" si="2"/>
        <v>37.735979999999998</v>
      </c>
      <c r="M10" s="6">
        <f>L10*Index!$H$23</f>
        <v>40.637523087187496</v>
      </c>
      <c r="O10" s="28">
        <v>1.1339509539999999</v>
      </c>
      <c r="P10" s="8">
        <v>22.6595054</v>
      </c>
      <c r="Q10" s="8">
        <v>25.694767769999999</v>
      </c>
      <c r="R10" s="9">
        <f t="shared" si="3"/>
        <v>25.69</v>
      </c>
      <c r="S10" s="6">
        <f t="shared" si="4"/>
        <v>25.800116317856997</v>
      </c>
      <c r="T10" s="6">
        <f t="shared" si="5"/>
        <v>26.200018120783781</v>
      </c>
      <c r="U10" s="13">
        <f>T10*Index!$D$19</f>
        <v>32.192447924944908</v>
      </c>
      <c r="W10" s="8">
        <v>3.7739865450000001</v>
      </c>
      <c r="X10" s="6">
        <f t="shared" si="6"/>
        <v>3.8324833364475004</v>
      </c>
      <c r="Y10" s="6">
        <f>X10*Index!$H$23</f>
        <v>4.1271653754890334</v>
      </c>
      <c r="AA10" s="29">
        <v>4.1591854440000002</v>
      </c>
      <c r="AB10" s="8">
        <v>1.5818306900000001</v>
      </c>
      <c r="AC10" s="8">
        <v>6.5791271809999996</v>
      </c>
      <c r="AD10" s="9">
        <f t="shared" si="7"/>
        <v>6.58</v>
      </c>
      <c r="AE10" s="6">
        <f t="shared" si="8"/>
        <v>6.6061016021614316</v>
      </c>
      <c r="AF10" s="6">
        <f t="shared" si="9"/>
        <v>6.7084961769949345</v>
      </c>
      <c r="AG10" s="13">
        <f>AF10*Index!$D$19</f>
        <v>8.2428536055585298</v>
      </c>
      <c r="AI10" s="8">
        <v>0.97651698200000003</v>
      </c>
      <c r="AJ10" s="6">
        <f t="shared" si="10"/>
        <v>0.99165299522100014</v>
      </c>
      <c r="AK10" s="6">
        <f>AJ10*Index!$H$23</f>
        <v>1.0679018138066647</v>
      </c>
      <c r="AM10" s="8">
        <v>252.55</v>
      </c>
      <c r="AN10" s="9">
        <f t="shared" si="11"/>
        <v>252.55</v>
      </c>
    </row>
    <row r="11" spans="1:40" x14ac:dyDescent="0.25">
      <c r="A11" s="23" t="s">
        <v>1357</v>
      </c>
      <c r="B11" s="23" t="s">
        <v>72</v>
      </c>
      <c r="C11" s="2" t="s">
        <v>64</v>
      </c>
      <c r="D11" s="2">
        <v>1</v>
      </c>
      <c r="E11" s="2" t="s">
        <v>41</v>
      </c>
      <c r="F11" s="8">
        <v>116.58481279999999</v>
      </c>
      <c r="G11" s="6">
        <f t="shared" si="0"/>
        <v>117.06281053248</v>
      </c>
      <c r="H11" s="6">
        <f t="shared" si="1"/>
        <v>118.87728409573344</v>
      </c>
      <c r="I11" s="13">
        <f>H11*Index!$D$19</f>
        <v>146.06672255218638</v>
      </c>
      <c r="K11" s="8">
        <v>37.159999999999997</v>
      </c>
      <c r="L11" s="6">
        <f t="shared" si="2"/>
        <v>37.735979999999998</v>
      </c>
      <c r="M11" s="6">
        <f>L11*Index!$H$23</f>
        <v>40.637523087187496</v>
      </c>
      <c r="O11" s="28">
        <v>1.6421703299999999</v>
      </c>
      <c r="P11" s="8">
        <v>27.733980840000001</v>
      </c>
      <c r="Q11" s="8">
        <v>45.543920460000002</v>
      </c>
      <c r="R11" s="9">
        <f t="shared" si="3"/>
        <v>45.54</v>
      </c>
      <c r="S11" s="6">
        <f t="shared" si="4"/>
        <v>45.730650533885999</v>
      </c>
      <c r="T11" s="6">
        <f t="shared" si="5"/>
        <v>46.439475617161236</v>
      </c>
      <c r="U11" s="13">
        <f>T11*Index!$D$19</f>
        <v>57.061044521998539</v>
      </c>
      <c r="W11" s="8">
        <v>5.5252151810000001</v>
      </c>
      <c r="X11" s="6">
        <f t="shared" si="6"/>
        <v>5.6108560163055001</v>
      </c>
      <c r="Y11" s="6">
        <f>X11*Index!$H$23</f>
        <v>6.0422782421842394</v>
      </c>
      <c r="AA11" s="29">
        <v>4.2147039959999999</v>
      </c>
      <c r="AB11" s="8">
        <v>1.754979472</v>
      </c>
      <c r="AC11" s="8">
        <v>7.3967189920000003</v>
      </c>
      <c r="AD11" s="9">
        <f t="shared" si="7"/>
        <v>7.4</v>
      </c>
      <c r="AE11" s="6">
        <f t="shared" si="8"/>
        <v>7.4270455414098695</v>
      </c>
      <c r="AF11" s="6">
        <f t="shared" si="9"/>
        <v>7.5421647473017233</v>
      </c>
      <c r="AG11" s="13">
        <f>AF11*Index!$D$19</f>
        <v>9.2671976312970017</v>
      </c>
      <c r="AI11" s="8">
        <v>0.88877678400000004</v>
      </c>
      <c r="AJ11" s="6">
        <f t="shared" si="10"/>
        <v>0.90255282415200011</v>
      </c>
      <c r="AK11" s="6">
        <f>AJ11*Index!$H$23</f>
        <v>0.97195067489656239</v>
      </c>
      <c r="AM11" s="8">
        <v>260.05</v>
      </c>
      <c r="AN11" s="9">
        <f t="shared" si="11"/>
        <v>260.05</v>
      </c>
    </row>
    <row r="12" spans="1:40" x14ac:dyDescent="0.25">
      <c r="A12" s="23" t="s">
        <v>1358</v>
      </c>
      <c r="B12" s="23" t="s">
        <v>72</v>
      </c>
      <c r="C12" s="2" t="s">
        <v>64</v>
      </c>
      <c r="D12" s="2">
        <v>2</v>
      </c>
      <c r="E12" s="2" t="s">
        <v>40</v>
      </c>
      <c r="F12" s="8">
        <v>132.71879999999999</v>
      </c>
      <c r="G12" s="6">
        <f t="shared" si="0"/>
        <v>133.26294707999998</v>
      </c>
      <c r="H12" s="6">
        <f t="shared" si="1"/>
        <v>135.32852275974</v>
      </c>
      <c r="I12" s="13">
        <f>H12*Index!$D$19</f>
        <v>166.28066444911008</v>
      </c>
      <c r="K12" s="8">
        <v>46.51</v>
      </c>
      <c r="L12" s="6">
        <f t="shared" si="2"/>
        <v>47.230905</v>
      </c>
      <c r="M12" s="6">
        <f>L12*Index!$H$23</f>
        <v>50.862518804765621</v>
      </c>
      <c r="O12" s="28">
        <v>1.6421703299999999</v>
      </c>
      <c r="P12" s="8">
        <v>27.733980840000001</v>
      </c>
      <c r="Q12" s="8">
        <v>45.543920460000002</v>
      </c>
      <c r="R12" s="9">
        <f t="shared" si="3"/>
        <v>45.54</v>
      </c>
      <c r="S12" s="6">
        <f t="shared" si="4"/>
        <v>45.730650533885999</v>
      </c>
      <c r="T12" s="6">
        <f t="shared" si="5"/>
        <v>46.439475617161236</v>
      </c>
      <c r="U12" s="13">
        <f>T12*Index!$D$19</f>
        <v>57.061044521998539</v>
      </c>
      <c r="W12" s="8">
        <v>5.4654292629999999</v>
      </c>
      <c r="X12" s="6">
        <f t="shared" si="6"/>
        <v>5.5501434165765007</v>
      </c>
      <c r="Y12" s="6">
        <f>X12*Index!$H$23</f>
        <v>5.9768974127167027</v>
      </c>
      <c r="AA12" s="29">
        <v>4.1591854440000002</v>
      </c>
      <c r="AB12" s="8">
        <v>1.5818306900000001</v>
      </c>
      <c r="AC12" s="8">
        <v>6.5791271809999996</v>
      </c>
      <c r="AD12" s="9">
        <f t="shared" si="7"/>
        <v>6.58</v>
      </c>
      <c r="AE12" s="6">
        <f t="shared" si="8"/>
        <v>6.6061016021614316</v>
      </c>
      <c r="AF12" s="6">
        <f t="shared" si="9"/>
        <v>6.7084961769949345</v>
      </c>
      <c r="AG12" s="13">
        <f>AF12*Index!$D$19</f>
        <v>8.2428536055585298</v>
      </c>
      <c r="AI12" s="8">
        <v>0.97651698200000003</v>
      </c>
      <c r="AJ12" s="6">
        <f t="shared" si="10"/>
        <v>0.99165299522100014</v>
      </c>
      <c r="AK12" s="6">
        <f>AJ12*Index!$H$23</f>
        <v>1.0679018138066647</v>
      </c>
      <c r="AM12" s="8">
        <v>289.49</v>
      </c>
      <c r="AN12" s="9">
        <f t="shared" si="11"/>
        <v>289.49</v>
      </c>
    </row>
    <row r="13" spans="1:40" x14ac:dyDescent="0.25">
      <c r="A13" s="23" t="s">
        <v>1359</v>
      </c>
      <c r="B13" s="23" t="s">
        <v>72</v>
      </c>
      <c r="C13" s="2" t="s">
        <v>64</v>
      </c>
      <c r="D13" s="2">
        <v>2</v>
      </c>
      <c r="E13" s="2" t="s">
        <v>41</v>
      </c>
      <c r="F13" s="8">
        <v>131.90645810000001</v>
      </c>
      <c r="G13" s="6">
        <f t="shared" si="0"/>
        <v>132.44727457821</v>
      </c>
      <c r="H13" s="6">
        <f t="shared" si="1"/>
        <v>134.50020733417227</v>
      </c>
      <c r="I13" s="13">
        <f>H13*Index!$D$19</f>
        <v>165.26289793154172</v>
      </c>
      <c r="K13" s="8">
        <v>46.51</v>
      </c>
      <c r="L13" s="6">
        <f t="shared" si="2"/>
        <v>47.230905</v>
      </c>
      <c r="M13" s="6">
        <f>L13*Index!$H$23</f>
        <v>50.862518804765621</v>
      </c>
      <c r="O13" s="28">
        <v>1.6421703299999999</v>
      </c>
      <c r="P13" s="8">
        <v>27.733980840000001</v>
      </c>
      <c r="Q13" s="8">
        <v>45.543920460000002</v>
      </c>
      <c r="R13" s="9">
        <f t="shared" si="3"/>
        <v>45.54</v>
      </c>
      <c r="S13" s="6">
        <f t="shared" si="4"/>
        <v>45.730650533885999</v>
      </c>
      <c r="T13" s="6">
        <f t="shared" si="5"/>
        <v>46.439475617161236</v>
      </c>
      <c r="U13" s="13">
        <f>T13*Index!$D$19</f>
        <v>57.061044521998539</v>
      </c>
      <c r="W13" s="8">
        <v>5.5252151810000001</v>
      </c>
      <c r="X13" s="6">
        <f t="shared" si="6"/>
        <v>5.6108560163055001</v>
      </c>
      <c r="Y13" s="6">
        <f>X13*Index!$H$23</f>
        <v>6.0422782421842394</v>
      </c>
      <c r="AA13" s="29">
        <v>4.2147039959999999</v>
      </c>
      <c r="AB13" s="8">
        <v>1.754979472</v>
      </c>
      <c r="AC13" s="8">
        <v>7.3967189920000003</v>
      </c>
      <c r="AD13" s="9">
        <f t="shared" si="7"/>
        <v>7.4</v>
      </c>
      <c r="AE13" s="6">
        <f t="shared" si="8"/>
        <v>7.4270455414098695</v>
      </c>
      <c r="AF13" s="6">
        <f t="shared" si="9"/>
        <v>7.5421647473017233</v>
      </c>
      <c r="AG13" s="13">
        <f>AF13*Index!$D$19</f>
        <v>9.2671976312970017</v>
      </c>
      <c r="AI13" s="8">
        <v>0.88877678400000004</v>
      </c>
      <c r="AJ13" s="6">
        <f t="shared" si="10"/>
        <v>0.90255282415200011</v>
      </c>
      <c r="AK13" s="6">
        <f>AJ13*Index!$H$23</f>
        <v>0.97195067489656239</v>
      </c>
      <c r="AM13" s="8">
        <v>289.47000000000003</v>
      </c>
      <c r="AN13" s="9">
        <f t="shared" si="11"/>
        <v>289.47000000000003</v>
      </c>
    </row>
    <row r="14" spans="1:40" x14ac:dyDescent="0.25">
      <c r="A14" s="23" t="s">
        <v>1360</v>
      </c>
      <c r="B14" s="23" t="s">
        <v>72</v>
      </c>
      <c r="C14" s="2" t="s">
        <v>64</v>
      </c>
      <c r="D14" s="2">
        <v>3</v>
      </c>
      <c r="E14" s="2" t="s">
        <v>40</v>
      </c>
      <c r="F14" s="8">
        <v>132.71879999999999</v>
      </c>
      <c r="G14" s="6">
        <f t="shared" si="0"/>
        <v>133.26294707999998</v>
      </c>
      <c r="H14" s="6">
        <f t="shared" si="1"/>
        <v>135.32852275974</v>
      </c>
      <c r="I14" s="13">
        <f>H14*Index!$D$19</f>
        <v>166.28066444911008</v>
      </c>
      <c r="K14" s="8">
        <v>61.64</v>
      </c>
      <c r="L14" s="6">
        <f t="shared" si="2"/>
        <v>62.595420000000004</v>
      </c>
      <c r="M14" s="6">
        <f>L14*Index!$H$23</f>
        <v>67.408420965937495</v>
      </c>
      <c r="O14" s="28">
        <v>1.6421703299999999</v>
      </c>
      <c r="P14" s="8">
        <v>27.733980840000001</v>
      </c>
      <c r="Q14" s="8">
        <v>45.543920460000002</v>
      </c>
      <c r="R14" s="9">
        <f t="shared" si="3"/>
        <v>45.54</v>
      </c>
      <c r="S14" s="6">
        <f t="shared" si="4"/>
        <v>45.730650533885999</v>
      </c>
      <c r="T14" s="6">
        <f t="shared" si="5"/>
        <v>46.439475617161236</v>
      </c>
      <c r="U14" s="13">
        <f>T14*Index!$D$19</f>
        <v>57.061044521998539</v>
      </c>
      <c r="W14" s="8">
        <v>5.4654292629999999</v>
      </c>
      <c r="X14" s="6">
        <f t="shared" si="6"/>
        <v>5.5501434165765007</v>
      </c>
      <c r="Y14" s="6">
        <f>X14*Index!$H$23</f>
        <v>5.9768974127167027</v>
      </c>
      <c r="AA14" s="29">
        <v>4.1591854440000002</v>
      </c>
      <c r="AB14" s="8">
        <v>1.5818306900000001</v>
      </c>
      <c r="AC14" s="8">
        <v>6.5791271809999996</v>
      </c>
      <c r="AD14" s="9">
        <f t="shared" si="7"/>
        <v>6.58</v>
      </c>
      <c r="AE14" s="6">
        <f t="shared" si="8"/>
        <v>6.6061016021614316</v>
      </c>
      <c r="AF14" s="6">
        <f t="shared" si="9"/>
        <v>6.7084961769949345</v>
      </c>
      <c r="AG14" s="13">
        <f>AF14*Index!$D$19</f>
        <v>8.2428536055585298</v>
      </c>
      <c r="AI14" s="8">
        <v>0.97651698200000003</v>
      </c>
      <c r="AJ14" s="6">
        <f t="shared" si="10"/>
        <v>0.99165299522100014</v>
      </c>
      <c r="AK14" s="6">
        <f>AJ14*Index!$H$23</f>
        <v>1.0679018138066647</v>
      </c>
      <c r="AM14" s="8">
        <v>306.04000000000002</v>
      </c>
      <c r="AN14" s="9">
        <f t="shared" si="11"/>
        <v>306.04000000000002</v>
      </c>
    </row>
    <row r="15" spans="1:40" x14ac:dyDescent="0.25">
      <c r="A15" s="23" t="s">
        <v>1361</v>
      </c>
      <c r="B15" s="23" t="s">
        <v>72</v>
      </c>
      <c r="C15" s="2" t="s">
        <v>64</v>
      </c>
      <c r="D15" s="2">
        <v>3</v>
      </c>
      <c r="E15" s="2" t="s">
        <v>41</v>
      </c>
      <c r="F15" s="8">
        <v>147.22810340000001</v>
      </c>
      <c r="G15" s="6">
        <f t="shared" si="0"/>
        <v>147.83173862394</v>
      </c>
      <c r="H15" s="6">
        <f t="shared" si="1"/>
        <v>150.12313057261107</v>
      </c>
      <c r="I15" s="13">
        <f>H15*Index!$D$19</f>
        <v>184.45907331089705</v>
      </c>
      <c r="K15" s="8">
        <v>61.64</v>
      </c>
      <c r="L15" s="6">
        <f t="shared" si="2"/>
        <v>62.595420000000004</v>
      </c>
      <c r="M15" s="6">
        <f>L15*Index!$H$23</f>
        <v>67.408420965937495</v>
      </c>
      <c r="O15" s="28">
        <v>1.6421703299999999</v>
      </c>
      <c r="P15" s="8">
        <v>27.733980840000001</v>
      </c>
      <c r="Q15" s="8">
        <v>45.543920460000002</v>
      </c>
      <c r="R15" s="9">
        <f t="shared" si="3"/>
        <v>45.54</v>
      </c>
      <c r="S15" s="6">
        <f t="shared" si="4"/>
        <v>45.730650533885999</v>
      </c>
      <c r="T15" s="6">
        <f t="shared" si="5"/>
        <v>46.439475617161236</v>
      </c>
      <c r="U15" s="13">
        <f>T15*Index!$D$19</f>
        <v>57.061044521998539</v>
      </c>
      <c r="W15" s="8">
        <v>5.5252151810000001</v>
      </c>
      <c r="X15" s="6">
        <f t="shared" si="6"/>
        <v>5.6108560163055001</v>
      </c>
      <c r="Y15" s="6">
        <f>X15*Index!$H$23</f>
        <v>6.0422782421842394</v>
      </c>
      <c r="AA15" s="29">
        <v>4.2147039959999999</v>
      </c>
      <c r="AB15" s="8">
        <v>1.754979472</v>
      </c>
      <c r="AC15" s="8">
        <v>7.3967189920000003</v>
      </c>
      <c r="AD15" s="9">
        <f t="shared" si="7"/>
        <v>7.4</v>
      </c>
      <c r="AE15" s="6">
        <f t="shared" si="8"/>
        <v>7.4270455414098695</v>
      </c>
      <c r="AF15" s="6">
        <f t="shared" si="9"/>
        <v>7.5421647473017233</v>
      </c>
      <c r="AG15" s="13">
        <f>AF15*Index!$D$19</f>
        <v>9.2671976312970017</v>
      </c>
      <c r="AI15" s="8">
        <v>0.88877678400000004</v>
      </c>
      <c r="AJ15" s="6">
        <f t="shared" si="10"/>
        <v>0.90255282415200011</v>
      </c>
      <c r="AK15" s="6">
        <f>AJ15*Index!$H$23</f>
        <v>0.97195067489656239</v>
      </c>
      <c r="AM15" s="8">
        <v>325.20999999999998</v>
      </c>
      <c r="AN15" s="9">
        <f t="shared" si="11"/>
        <v>325.20999999999998</v>
      </c>
    </row>
    <row r="16" spans="1:40" x14ac:dyDescent="0.25">
      <c r="A16" s="23" t="s">
        <v>1362</v>
      </c>
      <c r="B16" s="23" t="s">
        <v>72</v>
      </c>
      <c r="C16" s="2" t="s">
        <v>64</v>
      </c>
      <c r="D16" s="2">
        <v>4</v>
      </c>
      <c r="E16" s="2" t="s">
        <v>40</v>
      </c>
      <c r="F16" s="8">
        <v>132.71879999999999</v>
      </c>
      <c r="G16" s="6">
        <f t="shared" si="0"/>
        <v>133.26294707999998</v>
      </c>
      <c r="H16" s="6">
        <f t="shared" si="1"/>
        <v>135.32852275974</v>
      </c>
      <c r="I16" s="13">
        <f>H16*Index!$D$19</f>
        <v>166.28066444911008</v>
      </c>
      <c r="K16" s="8">
        <v>74.900000000000006</v>
      </c>
      <c r="L16" s="6">
        <f t="shared" si="2"/>
        <v>76.060950000000005</v>
      </c>
      <c r="M16" s="6">
        <f>L16*Index!$H$23</f>
        <v>81.909323983593751</v>
      </c>
      <c r="O16" s="28">
        <v>2.2560177640000001</v>
      </c>
      <c r="P16" s="8">
        <v>27.555355729999999</v>
      </c>
      <c r="Q16" s="8">
        <v>62.16537202</v>
      </c>
      <c r="R16" s="9">
        <f t="shared" si="3"/>
        <v>62.17</v>
      </c>
      <c r="S16" s="6">
        <f t="shared" si="4"/>
        <v>62.420250045281996</v>
      </c>
      <c r="T16" s="6">
        <f t="shared" si="5"/>
        <v>63.387763920983872</v>
      </c>
      <c r="U16" s="13">
        <f>T16*Index!$D$19</f>
        <v>77.885720524987534</v>
      </c>
      <c r="W16" s="8">
        <v>7.5084205839999996</v>
      </c>
      <c r="X16" s="6">
        <f t="shared" si="6"/>
        <v>7.6248011030520004</v>
      </c>
      <c r="Y16" s="6">
        <f>X16*Index!$H$23</f>
        <v>8.2110768253663569</v>
      </c>
      <c r="AA16" s="29">
        <v>4.1591854440000002</v>
      </c>
      <c r="AB16" s="8">
        <v>1.5818306900000001</v>
      </c>
      <c r="AC16" s="8">
        <v>6.5791271809999996</v>
      </c>
      <c r="AD16" s="9">
        <f t="shared" si="7"/>
        <v>6.58</v>
      </c>
      <c r="AE16" s="6">
        <f t="shared" si="8"/>
        <v>6.6061016021614316</v>
      </c>
      <c r="AF16" s="6">
        <f t="shared" si="9"/>
        <v>6.7084961769949345</v>
      </c>
      <c r="AG16" s="13">
        <f>AF16*Index!$D$19</f>
        <v>8.2428536055585298</v>
      </c>
      <c r="AI16" s="8">
        <v>0.97651698200000003</v>
      </c>
      <c r="AJ16" s="6">
        <f t="shared" si="10"/>
        <v>0.99165299522100014</v>
      </c>
      <c r="AK16" s="6">
        <f>AJ16*Index!$H$23</f>
        <v>1.0679018138066647</v>
      </c>
      <c r="AM16" s="8">
        <v>343.6</v>
      </c>
      <c r="AN16" s="9">
        <f t="shared" si="11"/>
        <v>343.6</v>
      </c>
    </row>
    <row r="17" spans="1:40" x14ac:dyDescent="0.25">
      <c r="A17" s="23" t="s">
        <v>1363</v>
      </c>
      <c r="B17" s="23" t="s">
        <v>72</v>
      </c>
      <c r="C17" s="2" t="s">
        <v>64</v>
      </c>
      <c r="D17" s="2">
        <v>4</v>
      </c>
      <c r="E17" s="2" t="s">
        <v>41</v>
      </c>
      <c r="F17" s="8">
        <v>162.54974870000001</v>
      </c>
      <c r="G17" s="6">
        <f t="shared" si="0"/>
        <v>163.21620266967</v>
      </c>
      <c r="H17" s="6">
        <f t="shared" si="1"/>
        <v>165.7460538110499</v>
      </c>
      <c r="I17" s="13">
        <f>H17*Index!$D$19</f>
        <v>203.65524869025239</v>
      </c>
      <c r="K17" s="8">
        <v>74.900000000000006</v>
      </c>
      <c r="L17" s="6">
        <f t="shared" si="2"/>
        <v>76.060950000000005</v>
      </c>
      <c r="M17" s="6">
        <f>L17*Index!$H$23</f>
        <v>81.909323983593751</v>
      </c>
      <c r="O17" s="28">
        <v>2.2560177640000001</v>
      </c>
      <c r="P17" s="8">
        <v>27.555355729999999</v>
      </c>
      <c r="Q17" s="8">
        <v>62.16537202</v>
      </c>
      <c r="R17" s="9">
        <f t="shared" si="3"/>
        <v>62.17</v>
      </c>
      <c r="S17" s="6">
        <f t="shared" si="4"/>
        <v>62.420250045281996</v>
      </c>
      <c r="T17" s="6">
        <f t="shared" si="5"/>
        <v>63.387763920983872</v>
      </c>
      <c r="U17" s="13">
        <f>T17*Index!$D$19</f>
        <v>77.885720524987534</v>
      </c>
      <c r="W17" s="8">
        <v>7.5905546289999997</v>
      </c>
      <c r="X17" s="6">
        <f t="shared" si="6"/>
        <v>7.7082082257494999</v>
      </c>
      <c r="Y17" s="6">
        <f>X17*Index!$H$23</f>
        <v>8.3008971738575195</v>
      </c>
      <c r="AA17" s="29">
        <v>4.2147039959999999</v>
      </c>
      <c r="AB17" s="8">
        <v>1.754979472</v>
      </c>
      <c r="AC17" s="8">
        <v>7.3967189920000003</v>
      </c>
      <c r="AD17" s="9">
        <f t="shared" si="7"/>
        <v>7.4</v>
      </c>
      <c r="AE17" s="6">
        <f t="shared" si="8"/>
        <v>7.4270455414098695</v>
      </c>
      <c r="AF17" s="6">
        <f t="shared" si="9"/>
        <v>7.5421647473017233</v>
      </c>
      <c r="AG17" s="13">
        <f>AF17*Index!$D$19</f>
        <v>9.2671976312970017</v>
      </c>
      <c r="AI17" s="8">
        <v>0.88877678400000004</v>
      </c>
      <c r="AJ17" s="6">
        <f t="shared" si="10"/>
        <v>0.90255282415200011</v>
      </c>
      <c r="AK17" s="6">
        <f>AJ17*Index!$H$23</f>
        <v>0.97195067489656239</v>
      </c>
      <c r="AM17" s="8">
        <v>381.99</v>
      </c>
      <c r="AN17" s="9">
        <f t="shared" si="11"/>
        <v>381.99</v>
      </c>
    </row>
    <row r="18" spans="1:40" x14ac:dyDescent="0.25">
      <c r="A18" s="23" t="s">
        <v>1364</v>
      </c>
      <c r="B18" s="23" t="s">
        <v>73</v>
      </c>
      <c r="C18" s="2" t="s">
        <v>65</v>
      </c>
      <c r="D18" s="2"/>
      <c r="E18" s="2" t="s">
        <v>40</v>
      </c>
      <c r="F18" s="8">
        <v>192.93090000000001</v>
      </c>
      <c r="G18" s="6">
        <f t="shared" si="0"/>
        <v>193.72191669</v>
      </c>
      <c r="H18" s="6">
        <f t="shared" si="1"/>
        <v>196.72460639869502</v>
      </c>
      <c r="I18" s="13">
        <f>H18*Index!$D$19</f>
        <v>241.71917049253619</v>
      </c>
      <c r="K18" s="8">
        <v>37.270000000000003</v>
      </c>
      <c r="L18" s="6">
        <f t="shared" si="2"/>
        <v>37.847685000000006</v>
      </c>
      <c r="M18" s="6">
        <f>L18*Index!$H$23</f>
        <v>40.757817154453129</v>
      </c>
      <c r="O18" s="28">
        <v>1.402625558</v>
      </c>
      <c r="P18" s="8">
        <v>22.65231421</v>
      </c>
      <c r="Q18" s="8">
        <v>31.772714860000001</v>
      </c>
      <c r="R18" s="9">
        <f t="shared" si="3"/>
        <v>31.77</v>
      </c>
      <c r="S18" s="6">
        <f t="shared" si="4"/>
        <v>31.902982990925999</v>
      </c>
      <c r="T18" s="6">
        <f t="shared" si="5"/>
        <v>32.397479227285352</v>
      </c>
      <c r="U18" s="13">
        <f>T18*Index!$D$19</f>
        <v>39.807383266522251</v>
      </c>
      <c r="W18" s="8">
        <v>4.668182485</v>
      </c>
      <c r="X18" s="6">
        <f t="shared" si="6"/>
        <v>4.7405393135175</v>
      </c>
      <c r="Y18" s="6">
        <f>X18*Index!$H$23</f>
        <v>5.1050423441709309</v>
      </c>
      <c r="AA18" s="29">
        <v>4.1591854440000002</v>
      </c>
      <c r="AB18" s="8">
        <v>1.5818306900000001</v>
      </c>
      <c r="AC18" s="8">
        <v>6.5791271809999996</v>
      </c>
      <c r="AD18" s="9">
        <f t="shared" si="7"/>
        <v>6.58</v>
      </c>
      <c r="AE18" s="6">
        <f t="shared" si="8"/>
        <v>6.6061016021614316</v>
      </c>
      <c r="AF18" s="6">
        <f t="shared" si="9"/>
        <v>6.7084961769949345</v>
      </c>
      <c r="AG18" s="13">
        <f>AF18*Index!$D$19</f>
        <v>8.2428536055585298</v>
      </c>
      <c r="AI18" s="8">
        <v>0.97651698200000003</v>
      </c>
      <c r="AJ18" s="6">
        <f t="shared" si="10"/>
        <v>0.99165299522100014</v>
      </c>
      <c r="AK18" s="6">
        <f>AJ18*Index!$H$23</f>
        <v>1.0679018138066647</v>
      </c>
      <c r="AM18" s="8">
        <v>336.7</v>
      </c>
      <c r="AN18" s="9">
        <f t="shared" si="11"/>
        <v>336.7</v>
      </c>
    </row>
    <row r="19" spans="1:40" x14ac:dyDescent="0.25">
      <c r="A19" s="23" t="s">
        <v>1365</v>
      </c>
      <c r="B19" s="23" t="s">
        <v>73</v>
      </c>
      <c r="C19" s="2" t="s">
        <v>65</v>
      </c>
      <c r="D19" s="2">
        <v>1</v>
      </c>
      <c r="E19" s="2" t="s">
        <v>41</v>
      </c>
      <c r="F19" s="8">
        <v>173.3246054</v>
      </c>
      <c r="G19" s="6">
        <f t="shared" si="0"/>
        <v>174.03523628214</v>
      </c>
      <c r="H19" s="6">
        <f t="shared" si="1"/>
        <v>176.73278244451319</v>
      </c>
      <c r="I19" s="13">
        <f>H19*Index!$D$19</f>
        <v>217.1548458190687</v>
      </c>
      <c r="K19" s="8">
        <v>37.159999999999997</v>
      </c>
      <c r="L19" s="6">
        <f t="shared" si="2"/>
        <v>37.735979999999998</v>
      </c>
      <c r="M19" s="6">
        <f>L19*Index!$H$23</f>
        <v>40.637523087187496</v>
      </c>
      <c r="O19" s="28">
        <v>1.716566982</v>
      </c>
      <c r="P19" s="8">
        <v>26.592037019999999</v>
      </c>
      <c r="Q19" s="8">
        <v>45.64701273</v>
      </c>
      <c r="R19" s="9">
        <f t="shared" si="3"/>
        <v>45.65</v>
      </c>
      <c r="S19" s="6">
        <f t="shared" si="4"/>
        <v>45.834165482193001</v>
      </c>
      <c r="T19" s="6">
        <f t="shared" si="5"/>
        <v>46.544595047166993</v>
      </c>
      <c r="U19" s="13">
        <f>T19*Index!$D$19</f>
        <v>57.19020671420617</v>
      </c>
      <c r="W19" s="8">
        <v>5.7755287470000001</v>
      </c>
      <c r="X19" s="6">
        <f t="shared" si="6"/>
        <v>5.8650494425785009</v>
      </c>
      <c r="Y19" s="6">
        <f>X19*Index!$H$23</f>
        <v>6.3160167598742625</v>
      </c>
      <c r="AA19" s="29">
        <v>4.2147039959999999</v>
      </c>
      <c r="AB19" s="8">
        <v>1.754979472</v>
      </c>
      <c r="AC19" s="8">
        <v>7.3967189920000003</v>
      </c>
      <c r="AD19" s="9">
        <f t="shared" si="7"/>
        <v>7.4</v>
      </c>
      <c r="AE19" s="6">
        <f t="shared" si="8"/>
        <v>7.4270455414098695</v>
      </c>
      <c r="AF19" s="6">
        <f t="shared" si="9"/>
        <v>7.5421647473017233</v>
      </c>
      <c r="AG19" s="13">
        <f>AF19*Index!$D$19</f>
        <v>9.2671976312970017</v>
      </c>
      <c r="AI19" s="8">
        <v>0.88877678400000004</v>
      </c>
      <c r="AJ19" s="6">
        <f t="shared" si="10"/>
        <v>0.90255282415200011</v>
      </c>
      <c r="AK19" s="6">
        <f>AJ19*Index!$H$23</f>
        <v>0.97195067489656239</v>
      </c>
      <c r="AM19" s="8">
        <v>331.54</v>
      </c>
      <c r="AN19" s="9">
        <f t="shared" si="11"/>
        <v>331.54</v>
      </c>
    </row>
    <row r="20" spans="1:40" x14ac:dyDescent="0.25">
      <c r="A20" s="23" t="s">
        <v>1366</v>
      </c>
      <c r="B20" s="23" t="s">
        <v>73</v>
      </c>
      <c r="C20" s="2" t="s">
        <v>65</v>
      </c>
      <c r="D20" s="2">
        <v>2</v>
      </c>
      <c r="E20" s="2" t="s">
        <v>40</v>
      </c>
      <c r="F20" s="8">
        <v>192.93090000000001</v>
      </c>
      <c r="G20" s="6">
        <f t="shared" si="0"/>
        <v>193.72191669</v>
      </c>
      <c r="H20" s="6">
        <f t="shared" si="1"/>
        <v>196.72460639869502</v>
      </c>
      <c r="I20" s="13">
        <f>H20*Index!$D$19</f>
        <v>241.71917049253619</v>
      </c>
      <c r="K20" s="8">
        <v>46.51</v>
      </c>
      <c r="L20" s="6">
        <f t="shared" si="2"/>
        <v>47.230905</v>
      </c>
      <c r="M20" s="6">
        <f>L20*Index!$H$23</f>
        <v>50.862518804765621</v>
      </c>
      <c r="O20" s="28">
        <v>1.716566982</v>
      </c>
      <c r="P20" s="8">
        <v>26.592037019999999</v>
      </c>
      <c r="Q20" s="8">
        <v>45.64701273</v>
      </c>
      <c r="R20" s="9">
        <f t="shared" si="3"/>
        <v>45.65</v>
      </c>
      <c r="S20" s="6">
        <f t="shared" si="4"/>
        <v>45.834165482193001</v>
      </c>
      <c r="T20" s="6">
        <f t="shared" si="5"/>
        <v>46.544595047166993</v>
      </c>
      <c r="U20" s="13">
        <f>T20*Index!$D$19</f>
        <v>57.19020671420617</v>
      </c>
      <c r="W20" s="8">
        <v>5.7130342970000001</v>
      </c>
      <c r="X20" s="6">
        <f t="shared" si="6"/>
        <v>5.8015863286035003</v>
      </c>
      <c r="Y20" s="6">
        <f>X20*Index!$H$23</f>
        <v>6.2476739274012782</v>
      </c>
      <c r="AA20" s="29">
        <v>4.1591854440000002</v>
      </c>
      <c r="AB20" s="8">
        <v>1.5818306900000001</v>
      </c>
      <c r="AC20" s="8">
        <v>6.5791271809999996</v>
      </c>
      <c r="AD20" s="9">
        <f t="shared" si="7"/>
        <v>6.58</v>
      </c>
      <c r="AE20" s="6">
        <f t="shared" si="8"/>
        <v>6.6061016021614316</v>
      </c>
      <c r="AF20" s="6">
        <f t="shared" si="9"/>
        <v>6.7084961769949345</v>
      </c>
      <c r="AG20" s="13">
        <f>AF20*Index!$D$19</f>
        <v>8.2428536055585298</v>
      </c>
      <c r="AI20" s="8">
        <v>0.97651698200000003</v>
      </c>
      <c r="AJ20" s="6">
        <f t="shared" si="10"/>
        <v>0.99165299522100014</v>
      </c>
      <c r="AK20" s="6">
        <f>AJ20*Index!$H$23</f>
        <v>1.0679018138066647</v>
      </c>
      <c r="AM20" s="8">
        <v>365.33</v>
      </c>
      <c r="AN20" s="9">
        <f t="shared" si="11"/>
        <v>365.33</v>
      </c>
    </row>
    <row r="21" spans="1:40" x14ac:dyDescent="0.25">
      <c r="A21" s="23" t="s">
        <v>1367</v>
      </c>
      <c r="B21" s="23" t="s">
        <v>73</v>
      </c>
      <c r="C21" s="2" t="s">
        <v>65</v>
      </c>
      <c r="D21" s="2">
        <v>2</v>
      </c>
      <c r="E21" s="2" t="s">
        <v>41</v>
      </c>
      <c r="F21" s="8">
        <v>182.33641890000001</v>
      </c>
      <c r="G21" s="6">
        <f t="shared" si="0"/>
        <v>183.08399821749001</v>
      </c>
      <c r="H21" s="6">
        <f t="shared" si="1"/>
        <v>185.9218001898611</v>
      </c>
      <c r="I21" s="13">
        <f>H21*Index!$D$19</f>
        <v>228.44556225616321</v>
      </c>
      <c r="K21" s="8">
        <v>46.51</v>
      </c>
      <c r="L21" s="6">
        <f t="shared" si="2"/>
        <v>47.230905</v>
      </c>
      <c r="M21" s="6">
        <f>L21*Index!$H$23</f>
        <v>50.862518804765621</v>
      </c>
      <c r="O21" s="28">
        <v>1.716566982</v>
      </c>
      <c r="P21" s="8">
        <v>26.592037019999999</v>
      </c>
      <c r="Q21" s="8">
        <v>45.64701273</v>
      </c>
      <c r="R21" s="9">
        <f t="shared" si="3"/>
        <v>45.65</v>
      </c>
      <c r="S21" s="6">
        <f t="shared" si="4"/>
        <v>45.834165482193001</v>
      </c>
      <c r="T21" s="6">
        <f t="shared" si="5"/>
        <v>46.544595047166993</v>
      </c>
      <c r="U21" s="13">
        <f>T21*Index!$D$19</f>
        <v>57.19020671420617</v>
      </c>
      <c r="W21" s="8">
        <v>5.7755287470000001</v>
      </c>
      <c r="X21" s="6">
        <f t="shared" si="6"/>
        <v>5.8650494425785009</v>
      </c>
      <c r="Y21" s="6">
        <f>X21*Index!$H$23</f>
        <v>6.3160167598742625</v>
      </c>
      <c r="AA21" s="29">
        <v>4.2147039959999999</v>
      </c>
      <c r="AB21" s="8">
        <v>1.754979472</v>
      </c>
      <c r="AC21" s="8">
        <v>7.3967189920000003</v>
      </c>
      <c r="AD21" s="9">
        <f t="shared" si="7"/>
        <v>7.4</v>
      </c>
      <c r="AE21" s="6">
        <f t="shared" si="8"/>
        <v>7.4270455414098695</v>
      </c>
      <c r="AF21" s="6">
        <f t="shared" si="9"/>
        <v>7.5421647473017233</v>
      </c>
      <c r="AG21" s="13">
        <f>AF21*Index!$D$19</f>
        <v>9.2671976312970017</v>
      </c>
      <c r="AI21" s="8">
        <v>0.88877678400000004</v>
      </c>
      <c r="AJ21" s="6">
        <f t="shared" si="10"/>
        <v>0.90255282415200011</v>
      </c>
      <c r="AK21" s="6">
        <f>AJ21*Index!$H$23</f>
        <v>0.97195067489656239</v>
      </c>
      <c r="AM21" s="8">
        <v>353.05</v>
      </c>
      <c r="AN21" s="9">
        <f t="shared" si="11"/>
        <v>353.05</v>
      </c>
    </row>
    <row r="22" spans="1:40" x14ac:dyDescent="0.25">
      <c r="A22" s="23" t="s">
        <v>1368</v>
      </c>
      <c r="B22" s="23" t="s">
        <v>73</v>
      </c>
      <c r="C22" s="2" t="s">
        <v>65</v>
      </c>
      <c r="D22" s="2">
        <v>3</v>
      </c>
      <c r="E22" s="2" t="s">
        <v>40</v>
      </c>
      <c r="F22" s="8">
        <v>192.93090000000001</v>
      </c>
      <c r="G22" s="6">
        <f t="shared" si="0"/>
        <v>193.72191669</v>
      </c>
      <c r="H22" s="6">
        <f t="shared" si="1"/>
        <v>196.72460639869502</v>
      </c>
      <c r="I22" s="13">
        <f>H22*Index!$D$19</f>
        <v>241.71917049253619</v>
      </c>
      <c r="K22" s="8">
        <v>61.64</v>
      </c>
      <c r="L22" s="6">
        <f t="shared" si="2"/>
        <v>62.595420000000004</v>
      </c>
      <c r="M22" s="6">
        <f>L22*Index!$H$23</f>
        <v>67.408420965937495</v>
      </c>
      <c r="O22" s="28">
        <v>1.716566982</v>
      </c>
      <c r="P22" s="8">
        <v>26.592037019999999</v>
      </c>
      <c r="Q22" s="8">
        <v>45.64701273</v>
      </c>
      <c r="R22" s="9">
        <f t="shared" si="3"/>
        <v>45.65</v>
      </c>
      <c r="S22" s="6">
        <f t="shared" si="4"/>
        <v>45.834165482193001</v>
      </c>
      <c r="T22" s="6">
        <f t="shared" si="5"/>
        <v>46.544595047166993</v>
      </c>
      <c r="U22" s="13">
        <f>T22*Index!$D$19</f>
        <v>57.19020671420617</v>
      </c>
      <c r="W22" s="8">
        <v>5.7130342970000001</v>
      </c>
      <c r="X22" s="6">
        <f t="shared" si="6"/>
        <v>5.8015863286035003</v>
      </c>
      <c r="Y22" s="6">
        <f>X22*Index!$H$23</f>
        <v>6.2476739274012782</v>
      </c>
      <c r="AA22" s="29">
        <v>4.1591854440000002</v>
      </c>
      <c r="AB22" s="8">
        <v>1.5818306900000001</v>
      </c>
      <c r="AC22" s="8">
        <v>6.5791271809999996</v>
      </c>
      <c r="AD22" s="9">
        <f t="shared" si="7"/>
        <v>6.58</v>
      </c>
      <c r="AE22" s="6">
        <f t="shared" si="8"/>
        <v>6.6061016021614316</v>
      </c>
      <c r="AF22" s="6">
        <f t="shared" si="9"/>
        <v>6.7084961769949345</v>
      </c>
      <c r="AG22" s="13">
        <f>AF22*Index!$D$19</f>
        <v>8.2428536055585298</v>
      </c>
      <c r="AI22" s="8">
        <v>0.97651698200000003</v>
      </c>
      <c r="AJ22" s="6">
        <f t="shared" si="10"/>
        <v>0.99165299522100014</v>
      </c>
      <c r="AK22" s="6">
        <f>AJ22*Index!$H$23</f>
        <v>1.0679018138066647</v>
      </c>
      <c r="AM22" s="8">
        <v>381.88</v>
      </c>
      <c r="AN22" s="9">
        <f t="shared" si="11"/>
        <v>381.88</v>
      </c>
    </row>
    <row r="23" spans="1:40" x14ac:dyDescent="0.25">
      <c r="A23" s="23" t="s">
        <v>1369</v>
      </c>
      <c r="B23" s="23" t="s">
        <v>73</v>
      </c>
      <c r="C23" s="2" t="s">
        <v>65</v>
      </c>
      <c r="D23" s="2">
        <v>3</v>
      </c>
      <c r="E23" s="2" t="s">
        <v>41</v>
      </c>
      <c r="F23" s="8">
        <v>204.6665552</v>
      </c>
      <c r="G23" s="6">
        <f t="shared" si="0"/>
        <v>205.50568807632001</v>
      </c>
      <c r="H23" s="6">
        <f t="shared" si="1"/>
        <v>208.69102624150298</v>
      </c>
      <c r="I23" s="13">
        <f>H23*Index!$D$19</f>
        <v>256.42253237044389</v>
      </c>
      <c r="K23" s="8">
        <v>61.64</v>
      </c>
      <c r="L23" s="6">
        <f t="shared" si="2"/>
        <v>62.595420000000004</v>
      </c>
      <c r="M23" s="6">
        <f>L23*Index!$H$23</f>
        <v>67.408420965937495</v>
      </c>
      <c r="O23" s="28">
        <v>1.716566982</v>
      </c>
      <c r="P23" s="8">
        <v>26.592037019999999</v>
      </c>
      <c r="Q23" s="8">
        <v>45.64701273</v>
      </c>
      <c r="R23" s="9">
        <f t="shared" si="3"/>
        <v>45.65</v>
      </c>
      <c r="S23" s="6">
        <f t="shared" si="4"/>
        <v>45.834165482193001</v>
      </c>
      <c r="T23" s="6">
        <f t="shared" si="5"/>
        <v>46.544595047166993</v>
      </c>
      <c r="U23" s="13">
        <f>T23*Index!$D$19</f>
        <v>57.19020671420617</v>
      </c>
      <c r="W23" s="8">
        <v>5.7755287470000001</v>
      </c>
      <c r="X23" s="6">
        <f t="shared" si="6"/>
        <v>5.8650494425785009</v>
      </c>
      <c r="Y23" s="6">
        <f>X23*Index!$H$23</f>
        <v>6.3160167598742625</v>
      </c>
      <c r="AA23" s="29">
        <v>4.2147039959999999</v>
      </c>
      <c r="AB23" s="8">
        <v>1.754979472</v>
      </c>
      <c r="AC23" s="8">
        <v>7.3967189920000003</v>
      </c>
      <c r="AD23" s="9">
        <f t="shared" si="7"/>
        <v>7.4</v>
      </c>
      <c r="AE23" s="6">
        <f t="shared" si="8"/>
        <v>7.4270455414098695</v>
      </c>
      <c r="AF23" s="6">
        <f t="shared" si="9"/>
        <v>7.5421647473017233</v>
      </c>
      <c r="AG23" s="13">
        <f>AF23*Index!$D$19</f>
        <v>9.2671976312970017</v>
      </c>
      <c r="AI23" s="8">
        <v>0.88877678400000004</v>
      </c>
      <c r="AJ23" s="6">
        <f t="shared" si="10"/>
        <v>0.90255282415200011</v>
      </c>
      <c r="AK23" s="6">
        <f>AJ23*Index!$H$23</f>
        <v>0.97195067489656239</v>
      </c>
      <c r="AM23" s="8">
        <v>397.58</v>
      </c>
      <c r="AN23" s="9">
        <f t="shared" si="11"/>
        <v>397.58</v>
      </c>
    </row>
    <row r="24" spans="1:40" x14ac:dyDescent="0.25">
      <c r="A24" s="23" t="s">
        <v>1370</v>
      </c>
      <c r="B24" s="23" t="s">
        <v>73</v>
      </c>
      <c r="C24" s="2" t="s">
        <v>65</v>
      </c>
      <c r="D24" s="2">
        <v>4</v>
      </c>
      <c r="E24" s="2" t="s">
        <v>40</v>
      </c>
      <c r="F24" s="8">
        <v>192.93090000000001</v>
      </c>
      <c r="G24" s="6">
        <f t="shared" si="0"/>
        <v>193.72191669</v>
      </c>
      <c r="H24" s="6">
        <f t="shared" si="1"/>
        <v>196.72460639869502</v>
      </c>
      <c r="I24" s="13">
        <f>H24*Index!$D$19</f>
        <v>241.71917049253619</v>
      </c>
      <c r="K24" s="8">
        <v>74.900000000000006</v>
      </c>
      <c r="L24" s="6">
        <f t="shared" si="2"/>
        <v>76.060950000000005</v>
      </c>
      <c r="M24" s="6">
        <f>L24*Index!$H$23</f>
        <v>81.909323983593751</v>
      </c>
      <c r="O24" s="28">
        <v>2.330414416</v>
      </c>
      <c r="P24" s="8">
        <v>26.719910349999999</v>
      </c>
      <c r="Q24" s="8">
        <v>62.268464280000003</v>
      </c>
      <c r="R24" s="9">
        <f t="shared" si="3"/>
        <v>62.27</v>
      </c>
      <c r="S24" s="6">
        <f t="shared" si="4"/>
        <v>62.523764983548006</v>
      </c>
      <c r="T24" s="6">
        <f t="shared" si="5"/>
        <v>63.492883340793007</v>
      </c>
      <c r="U24" s="13">
        <f>T24*Index!$D$19</f>
        <v>78.014882704666391</v>
      </c>
      <c r="W24" s="8">
        <v>7.7560256179999998</v>
      </c>
      <c r="X24" s="6">
        <f t="shared" si="6"/>
        <v>7.8762440150790001</v>
      </c>
      <c r="Y24" s="6">
        <f>X24*Index!$H$23</f>
        <v>8.4818533400509324</v>
      </c>
      <c r="AA24" s="29">
        <v>4.1591854440000002</v>
      </c>
      <c r="AB24" s="8">
        <v>1.5818306900000001</v>
      </c>
      <c r="AC24" s="8">
        <v>6.5791271809999996</v>
      </c>
      <c r="AD24" s="9">
        <f t="shared" si="7"/>
        <v>6.58</v>
      </c>
      <c r="AE24" s="6">
        <f t="shared" si="8"/>
        <v>6.6061016021614316</v>
      </c>
      <c r="AF24" s="6">
        <f t="shared" si="9"/>
        <v>6.7084961769949345</v>
      </c>
      <c r="AG24" s="13">
        <f>AF24*Index!$D$19</f>
        <v>8.2428536055585298</v>
      </c>
      <c r="AI24" s="8">
        <v>0.97651698200000003</v>
      </c>
      <c r="AJ24" s="6">
        <f t="shared" si="10"/>
        <v>0.99165299522100014</v>
      </c>
      <c r="AK24" s="6">
        <f>AJ24*Index!$H$23</f>
        <v>1.0679018138066647</v>
      </c>
      <c r="AM24" s="8">
        <v>419.44</v>
      </c>
      <c r="AN24" s="9">
        <f t="shared" si="11"/>
        <v>419.44</v>
      </c>
    </row>
    <row r="25" spans="1:40" x14ac:dyDescent="0.25">
      <c r="A25" s="23" t="s">
        <v>1371</v>
      </c>
      <c r="B25" s="23" t="s">
        <v>73</v>
      </c>
      <c r="C25" s="2" t="s">
        <v>65</v>
      </c>
      <c r="D25" s="2">
        <v>4</v>
      </c>
      <c r="E25" s="2" t="s">
        <v>41</v>
      </c>
      <c r="F25" s="8">
        <v>237.6</v>
      </c>
      <c r="G25" s="6">
        <f t="shared" si="0"/>
        <v>238.57416000000001</v>
      </c>
      <c r="H25" s="6">
        <f t="shared" si="1"/>
        <v>242.27205948000002</v>
      </c>
      <c r="I25" s="13">
        <f>H25*Index!$D$19</f>
        <v>297.68417038964003</v>
      </c>
      <c r="K25" s="8">
        <v>74.900000000000006</v>
      </c>
      <c r="L25" s="6">
        <f t="shared" si="2"/>
        <v>76.060950000000005</v>
      </c>
      <c r="M25" s="6">
        <f>L25*Index!$H$23</f>
        <v>81.909323983593751</v>
      </c>
      <c r="O25" s="28">
        <v>2.330414416</v>
      </c>
      <c r="P25" s="8">
        <v>26.719910349999999</v>
      </c>
      <c r="Q25" s="8">
        <v>62.268464280000003</v>
      </c>
      <c r="R25" s="9">
        <f t="shared" si="3"/>
        <v>62.27</v>
      </c>
      <c r="S25" s="6">
        <f t="shared" si="4"/>
        <v>62.523764983548006</v>
      </c>
      <c r="T25" s="6">
        <f t="shared" si="5"/>
        <v>63.492883340793007</v>
      </c>
      <c r="U25" s="13">
        <f>T25*Index!$D$19</f>
        <v>78.014882704666391</v>
      </c>
      <c r="W25" s="8">
        <v>7.8408681949999997</v>
      </c>
      <c r="X25" s="6">
        <f t="shared" si="6"/>
        <v>7.9624016520224998</v>
      </c>
      <c r="Y25" s="6">
        <f>X25*Index!$H$23</f>
        <v>8.5746356915475417</v>
      </c>
      <c r="AA25" s="29">
        <v>4.2147039959999999</v>
      </c>
      <c r="AB25" s="8">
        <v>1.754979472</v>
      </c>
      <c r="AC25" s="8">
        <v>7.3967189920000003</v>
      </c>
      <c r="AD25" s="9">
        <f t="shared" si="7"/>
        <v>7.4</v>
      </c>
      <c r="AE25" s="6">
        <f t="shared" si="8"/>
        <v>7.4270455414098695</v>
      </c>
      <c r="AF25" s="6">
        <f t="shared" si="9"/>
        <v>7.5421647473017233</v>
      </c>
      <c r="AG25" s="13">
        <f>AF25*Index!$D$19</f>
        <v>9.2671976312970017</v>
      </c>
      <c r="AI25" s="8">
        <v>0.88877678400000004</v>
      </c>
      <c r="AJ25" s="6">
        <f t="shared" si="10"/>
        <v>0.90255282415200011</v>
      </c>
      <c r="AK25" s="6">
        <f>AJ25*Index!$H$23</f>
        <v>0.97195067489656239</v>
      </c>
      <c r="AM25" s="8">
        <v>476.42</v>
      </c>
      <c r="AN25" s="9">
        <f t="shared" si="11"/>
        <v>476.42</v>
      </c>
    </row>
    <row r="26" spans="1:40" x14ac:dyDescent="0.25">
      <c r="A26" s="23" t="s">
        <v>1372</v>
      </c>
      <c r="B26" s="23" t="s">
        <v>74</v>
      </c>
      <c r="C26" s="2" t="s">
        <v>66</v>
      </c>
      <c r="D26" s="2"/>
      <c r="E26" s="2" t="s">
        <v>40</v>
      </c>
      <c r="F26" s="8">
        <v>248.64709999999999</v>
      </c>
      <c r="G26" s="6">
        <f t="shared" si="0"/>
        <v>249.66655311</v>
      </c>
      <c r="H26" s="6">
        <f t="shared" si="1"/>
        <v>253.536384683205</v>
      </c>
      <c r="I26" s="13">
        <f>H26*Index!$D$19</f>
        <v>311.52485556940172</v>
      </c>
      <c r="K26" s="8">
        <v>37.020000000000003</v>
      </c>
      <c r="L26" s="6">
        <f t="shared" si="2"/>
        <v>37.593810000000005</v>
      </c>
      <c r="M26" s="6">
        <f>L26*Index!$H$23</f>
        <v>40.484421547031253</v>
      </c>
      <c r="O26" s="28">
        <v>0.46678594200000001</v>
      </c>
      <c r="P26" s="8">
        <v>22.70501969</v>
      </c>
      <c r="Q26" s="8">
        <v>10.59838401</v>
      </c>
      <c r="R26" s="9">
        <f t="shared" si="3"/>
        <v>10.6</v>
      </c>
      <c r="S26" s="6">
        <f t="shared" si="4"/>
        <v>10.641837384441001</v>
      </c>
      <c r="T26" s="6">
        <f t="shared" si="5"/>
        <v>10.806785863899837</v>
      </c>
      <c r="U26" s="13">
        <f>T26*Index!$D$19</f>
        <v>13.27849811232187</v>
      </c>
      <c r="W26" s="8">
        <v>1.5535450260000001</v>
      </c>
      <c r="X26" s="6">
        <f t="shared" si="6"/>
        <v>1.5776249739030002</v>
      </c>
      <c r="Y26" s="6">
        <f>X26*Index!$H$23</f>
        <v>1.6989295441620103</v>
      </c>
      <c r="AA26" s="29">
        <v>4.1591854440000002</v>
      </c>
      <c r="AB26" s="8">
        <v>1.5818306900000001</v>
      </c>
      <c r="AC26" s="8">
        <v>6.5791271809999996</v>
      </c>
      <c r="AD26" s="9">
        <f t="shared" si="7"/>
        <v>6.58</v>
      </c>
      <c r="AE26" s="6">
        <f t="shared" si="8"/>
        <v>6.6061016021614316</v>
      </c>
      <c r="AF26" s="6">
        <f t="shared" si="9"/>
        <v>6.7084961769949345</v>
      </c>
      <c r="AG26" s="13">
        <f>AF26*Index!$D$19</f>
        <v>8.2428536055585298</v>
      </c>
      <c r="AI26" s="8">
        <v>0.97651698200000003</v>
      </c>
      <c r="AJ26" s="6">
        <f t="shared" si="10"/>
        <v>0.99165299522100014</v>
      </c>
      <c r="AK26" s="6">
        <f>AJ26*Index!$H$23</f>
        <v>1.0679018138066647</v>
      </c>
      <c r="AM26" s="8">
        <v>376.3</v>
      </c>
      <c r="AN26" s="9">
        <f t="shared" si="11"/>
        <v>376.3</v>
      </c>
    </row>
    <row r="27" spans="1:40" x14ac:dyDescent="0.25">
      <c r="A27" s="23" t="s">
        <v>1373</v>
      </c>
      <c r="B27" s="23" t="s">
        <v>74</v>
      </c>
      <c r="C27" s="2" t="s">
        <v>66</v>
      </c>
      <c r="D27" s="2">
        <v>1</v>
      </c>
      <c r="E27" s="2" t="s">
        <v>41</v>
      </c>
      <c r="F27" s="8">
        <v>240.37042550000001</v>
      </c>
      <c r="G27" s="6">
        <f t="shared" si="0"/>
        <v>241.35594424455002</v>
      </c>
      <c r="H27" s="6">
        <f t="shared" si="1"/>
        <v>245.09696138034056</v>
      </c>
      <c r="I27" s="13">
        <f>H27*Index!$D$19</f>
        <v>301.15517971873857</v>
      </c>
      <c r="K27" s="8">
        <v>37.159999999999997</v>
      </c>
      <c r="L27" s="6">
        <f t="shared" si="2"/>
        <v>37.735979999999998</v>
      </c>
      <c r="M27" s="6">
        <f>L27*Index!$H$23</f>
        <v>40.637523087187496</v>
      </c>
      <c r="O27" s="28">
        <v>1.1222493280000001</v>
      </c>
      <c r="P27" s="8">
        <v>26.306625449999999</v>
      </c>
      <c r="Q27" s="8">
        <v>29.522592750000001</v>
      </c>
      <c r="R27" s="9">
        <f t="shared" si="3"/>
        <v>29.52</v>
      </c>
      <c r="S27" s="6">
        <f t="shared" si="4"/>
        <v>29.643635380275001</v>
      </c>
      <c r="T27" s="6">
        <f t="shared" si="5"/>
        <v>30.103111728669266</v>
      </c>
      <c r="U27" s="13">
        <f>T27*Index!$D$19</f>
        <v>36.988251391140366</v>
      </c>
      <c r="W27" s="8">
        <v>3.775898829</v>
      </c>
      <c r="X27" s="6">
        <f t="shared" si="6"/>
        <v>3.8344252608495002</v>
      </c>
      <c r="Y27" s="6">
        <f>X27*Index!$H$23</f>
        <v>4.1292566156720056</v>
      </c>
      <c r="AA27" s="29">
        <v>4.2147039959999999</v>
      </c>
      <c r="AB27" s="8">
        <v>1.754979472</v>
      </c>
      <c r="AC27" s="8">
        <v>7.3967189920000003</v>
      </c>
      <c r="AD27" s="9">
        <f t="shared" si="7"/>
        <v>7.4</v>
      </c>
      <c r="AE27" s="6">
        <f t="shared" si="8"/>
        <v>7.4270455414098695</v>
      </c>
      <c r="AF27" s="6">
        <f t="shared" si="9"/>
        <v>7.5421647473017233</v>
      </c>
      <c r="AG27" s="13">
        <f>AF27*Index!$D$19</f>
        <v>9.2671976312970017</v>
      </c>
      <c r="AI27" s="8">
        <v>0.88877678400000004</v>
      </c>
      <c r="AJ27" s="6">
        <f t="shared" si="10"/>
        <v>0.90255282415200011</v>
      </c>
      <c r="AK27" s="6">
        <f>AJ27*Index!$H$23</f>
        <v>0.97195067489656239</v>
      </c>
      <c r="AM27" s="8">
        <v>393.15</v>
      </c>
      <c r="AN27" s="9">
        <f t="shared" si="11"/>
        <v>393.15</v>
      </c>
    </row>
    <row r="28" spans="1:40" x14ac:dyDescent="0.25">
      <c r="A28" s="23" t="s">
        <v>1374</v>
      </c>
      <c r="B28" s="23" t="s">
        <v>74</v>
      </c>
      <c r="C28" s="2" t="s">
        <v>66</v>
      </c>
      <c r="D28" s="2">
        <v>2</v>
      </c>
      <c r="E28" s="2" t="s">
        <v>40</v>
      </c>
      <c r="F28" s="8">
        <v>248.64709999999999</v>
      </c>
      <c r="G28" s="6">
        <f t="shared" si="0"/>
        <v>249.66655311</v>
      </c>
      <c r="H28" s="6">
        <f t="shared" si="1"/>
        <v>253.536384683205</v>
      </c>
      <c r="I28" s="13">
        <f>H28*Index!$D$19</f>
        <v>311.52485556940172</v>
      </c>
      <c r="K28" s="8">
        <v>46.51</v>
      </c>
      <c r="L28" s="6">
        <f t="shared" si="2"/>
        <v>47.230905</v>
      </c>
      <c r="M28" s="6">
        <f>L28*Index!$H$23</f>
        <v>50.862518804765621</v>
      </c>
      <c r="O28" s="28">
        <v>1.1222493280000001</v>
      </c>
      <c r="P28" s="8">
        <v>26.306625449999999</v>
      </c>
      <c r="Q28" s="8">
        <v>29.522592750000001</v>
      </c>
      <c r="R28" s="9">
        <f t="shared" si="3"/>
        <v>29.52</v>
      </c>
      <c r="S28" s="6">
        <f t="shared" si="4"/>
        <v>29.643635380275001</v>
      </c>
      <c r="T28" s="6">
        <f t="shared" si="5"/>
        <v>30.103111728669266</v>
      </c>
      <c r="U28" s="13">
        <f>T28*Index!$D$19</f>
        <v>36.988251391140366</v>
      </c>
      <c r="W28" s="8">
        <v>3.7350414930000002</v>
      </c>
      <c r="X28" s="6">
        <f t="shared" si="6"/>
        <v>3.7929346361415006</v>
      </c>
      <c r="Y28" s="6">
        <f>X28*Index!$H$23</f>
        <v>4.0845757508985674</v>
      </c>
      <c r="AA28" s="29">
        <v>4.1591854440000002</v>
      </c>
      <c r="AB28" s="8">
        <v>1.5818306900000001</v>
      </c>
      <c r="AC28" s="8">
        <v>6.5791271809999996</v>
      </c>
      <c r="AD28" s="9">
        <f t="shared" si="7"/>
        <v>6.58</v>
      </c>
      <c r="AE28" s="6">
        <f t="shared" si="8"/>
        <v>6.6061016021614316</v>
      </c>
      <c r="AF28" s="6">
        <f t="shared" si="9"/>
        <v>6.7084961769949345</v>
      </c>
      <c r="AG28" s="13">
        <f>AF28*Index!$D$19</f>
        <v>8.2428536055585298</v>
      </c>
      <c r="AI28" s="8">
        <v>0.97651698200000003</v>
      </c>
      <c r="AJ28" s="6">
        <f t="shared" si="10"/>
        <v>0.99165299522100014</v>
      </c>
      <c r="AK28" s="6">
        <f>AJ28*Index!$H$23</f>
        <v>1.0679018138066647</v>
      </c>
      <c r="AM28" s="8">
        <v>412.77</v>
      </c>
      <c r="AN28" s="9">
        <f t="shared" si="11"/>
        <v>412.77</v>
      </c>
    </row>
    <row r="29" spans="1:40" x14ac:dyDescent="0.25">
      <c r="A29" s="23" t="s">
        <v>1375</v>
      </c>
      <c r="B29" s="23" t="s">
        <v>74</v>
      </c>
      <c r="C29" s="2" t="s">
        <v>66</v>
      </c>
      <c r="D29" s="2">
        <v>2</v>
      </c>
      <c r="E29" s="2" t="s">
        <v>41</v>
      </c>
      <c r="F29" s="8">
        <v>247.06863569999999</v>
      </c>
      <c r="G29" s="6">
        <f t="shared" si="0"/>
        <v>248.08161710636998</v>
      </c>
      <c r="H29" s="6">
        <f t="shared" si="1"/>
        <v>251.92688217151874</v>
      </c>
      <c r="I29" s="13">
        <f>H29*Index!$D$19</f>
        <v>309.5472299985467</v>
      </c>
      <c r="K29" s="8">
        <v>46.51</v>
      </c>
      <c r="L29" s="6">
        <f t="shared" si="2"/>
        <v>47.230905</v>
      </c>
      <c r="M29" s="6">
        <f>L29*Index!$H$23</f>
        <v>50.862518804765621</v>
      </c>
      <c r="O29" s="28">
        <v>1.1222493280000001</v>
      </c>
      <c r="P29" s="8">
        <v>26.306625449999999</v>
      </c>
      <c r="Q29" s="8">
        <v>29.522592750000001</v>
      </c>
      <c r="R29" s="9">
        <f t="shared" si="3"/>
        <v>29.52</v>
      </c>
      <c r="S29" s="6">
        <f t="shared" si="4"/>
        <v>29.643635380275001</v>
      </c>
      <c r="T29" s="6">
        <f t="shared" si="5"/>
        <v>30.103111728669266</v>
      </c>
      <c r="U29" s="13">
        <f>T29*Index!$D$19</f>
        <v>36.988251391140366</v>
      </c>
      <c r="W29" s="8">
        <v>3.775898829</v>
      </c>
      <c r="X29" s="6">
        <f t="shared" si="6"/>
        <v>3.8344252608495002</v>
      </c>
      <c r="Y29" s="6">
        <f>X29*Index!$H$23</f>
        <v>4.1292566156720056</v>
      </c>
      <c r="AA29" s="29">
        <v>4.2147039959999999</v>
      </c>
      <c r="AB29" s="8">
        <v>1.754979472</v>
      </c>
      <c r="AC29" s="8">
        <v>7.3967189920000003</v>
      </c>
      <c r="AD29" s="9">
        <f t="shared" si="7"/>
        <v>7.4</v>
      </c>
      <c r="AE29" s="6">
        <f t="shared" si="8"/>
        <v>7.4270455414098695</v>
      </c>
      <c r="AF29" s="6">
        <f t="shared" si="9"/>
        <v>7.5421647473017233</v>
      </c>
      <c r="AG29" s="13">
        <f>AF29*Index!$D$19</f>
        <v>9.2671976312970017</v>
      </c>
      <c r="AI29" s="8">
        <v>0.88877678400000004</v>
      </c>
      <c r="AJ29" s="6">
        <f t="shared" si="10"/>
        <v>0.90255282415200011</v>
      </c>
      <c r="AK29" s="6">
        <f>AJ29*Index!$H$23</f>
        <v>0.97195067489656239</v>
      </c>
      <c r="AM29" s="8">
        <v>411.77</v>
      </c>
      <c r="AN29" s="9">
        <f t="shared" si="11"/>
        <v>411.77</v>
      </c>
    </row>
    <row r="30" spans="1:40" x14ac:dyDescent="0.25">
      <c r="A30" s="23" t="s">
        <v>1376</v>
      </c>
      <c r="B30" s="23" t="s">
        <v>74</v>
      </c>
      <c r="C30" s="2" t="s">
        <v>66</v>
      </c>
      <c r="D30" s="2">
        <v>3</v>
      </c>
      <c r="E30" s="2" t="s">
        <v>40</v>
      </c>
      <c r="F30" s="8">
        <v>248.64709999999999</v>
      </c>
      <c r="G30" s="6">
        <f t="shared" si="0"/>
        <v>249.66655311</v>
      </c>
      <c r="H30" s="6">
        <f t="shared" si="1"/>
        <v>253.536384683205</v>
      </c>
      <c r="I30" s="13">
        <f>H30*Index!$D$19</f>
        <v>311.52485556940172</v>
      </c>
      <c r="K30" s="8">
        <v>61.64</v>
      </c>
      <c r="L30" s="6">
        <f t="shared" si="2"/>
        <v>62.595420000000004</v>
      </c>
      <c r="M30" s="6">
        <f>L30*Index!$H$23</f>
        <v>67.408420965937495</v>
      </c>
      <c r="O30" s="28">
        <v>1.1222493280000001</v>
      </c>
      <c r="P30" s="8">
        <v>26.306625449999999</v>
      </c>
      <c r="Q30" s="8">
        <v>29.522592750000001</v>
      </c>
      <c r="R30" s="9">
        <f t="shared" si="3"/>
        <v>29.52</v>
      </c>
      <c r="S30" s="6">
        <f t="shared" si="4"/>
        <v>29.643635380275001</v>
      </c>
      <c r="T30" s="6">
        <f t="shared" si="5"/>
        <v>30.103111728669266</v>
      </c>
      <c r="U30" s="13">
        <f>T30*Index!$D$19</f>
        <v>36.988251391140366</v>
      </c>
      <c r="W30" s="8">
        <v>3.7350414930000002</v>
      </c>
      <c r="X30" s="6">
        <f t="shared" si="6"/>
        <v>3.7929346361415006</v>
      </c>
      <c r="Y30" s="6">
        <f>X30*Index!$H$23</f>
        <v>4.0845757508985674</v>
      </c>
      <c r="AA30" s="29">
        <v>4.1591854440000002</v>
      </c>
      <c r="AB30" s="8">
        <v>1.5818306900000001</v>
      </c>
      <c r="AC30" s="8">
        <v>6.5791271809999996</v>
      </c>
      <c r="AD30" s="9">
        <f t="shared" si="7"/>
        <v>6.58</v>
      </c>
      <c r="AE30" s="6">
        <f t="shared" si="8"/>
        <v>6.6061016021614316</v>
      </c>
      <c r="AF30" s="6">
        <f t="shared" si="9"/>
        <v>6.7084961769949345</v>
      </c>
      <c r="AG30" s="13">
        <f>AF30*Index!$D$19</f>
        <v>8.2428536055585298</v>
      </c>
      <c r="AI30" s="8">
        <v>0.97651698200000003</v>
      </c>
      <c r="AJ30" s="6">
        <f t="shared" si="10"/>
        <v>0.99165299522100014</v>
      </c>
      <c r="AK30" s="6">
        <f>AJ30*Index!$H$23</f>
        <v>1.0679018138066647</v>
      </c>
      <c r="AM30" s="8">
        <v>429.32</v>
      </c>
      <c r="AN30" s="9">
        <f t="shared" si="11"/>
        <v>429.32</v>
      </c>
    </row>
    <row r="31" spans="1:40" x14ac:dyDescent="0.25">
      <c r="A31" s="23" t="s">
        <v>1377</v>
      </c>
      <c r="B31" s="23" t="s">
        <v>74</v>
      </c>
      <c r="C31" s="2" t="s">
        <v>66</v>
      </c>
      <c r="D31" s="2">
        <v>3</v>
      </c>
      <c r="E31" s="2" t="s">
        <v>41</v>
      </c>
      <c r="F31" s="8">
        <v>264.21784869999999</v>
      </c>
      <c r="G31" s="6">
        <f t="shared" si="0"/>
        <v>265.30114187967001</v>
      </c>
      <c r="H31" s="6">
        <f t="shared" si="1"/>
        <v>269.4133095788049</v>
      </c>
      <c r="I31" s="13">
        <f>H31*Index!$D$19</f>
        <v>331.03312749324465</v>
      </c>
      <c r="K31" s="8">
        <v>61.64</v>
      </c>
      <c r="L31" s="6">
        <f t="shared" si="2"/>
        <v>62.595420000000004</v>
      </c>
      <c r="M31" s="6">
        <f>L31*Index!$H$23</f>
        <v>67.408420965937495</v>
      </c>
      <c r="O31" s="28">
        <v>1.1222493280000001</v>
      </c>
      <c r="P31" s="8">
        <v>26.306625449999999</v>
      </c>
      <c r="Q31" s="8">
        <v>29.522592750000001</v>
      </c>
      <c r="R31" s="9">
        <f t="shared" si="3"/>
        <v>29.52</v>
      </c>
      <c r="S31" s="6">
        <f t="shared" si="4"/>
        <v>29.643635380275001</v>
      </c>
      <c r="T31" s="6">
        <f t="shared" si="5"/>
        <v>30.103111728669266</v>
      </c>
      <c r="U31" s="13">
        <f>T31*Index!$D$19</f>
        <v>36.988251391140366</v>
      </c>
      <c r="W31" s="8">
        <v>3.775898829</v>
      </c>
      <c r="X31" s="6">
        <f t="shared" si="6"/>
        <v>3.8344252608495002</v>
      </c>
      <c r="Y31" s="6">
        <f>X31*Index!$H$23</f>
        <v>4.1292566156720056</v>
      </c>
      <c r="AA31" s="29">
        <v>4.2147039959999999</v>
      </c>
      <c r="AB31" s="8">
        <v>1.754979472</v>
      </c>
      <c r="AC31" s="8">
        <v>7.3967189920000003</v>
      </c>
      <c r="AD31" s="9">
        <f t="shared" si="7"/>
        <v>7.4</v>
      </c>
      <c r="AE31" s="6">
        <f t="shared" si="8"/>
        <v>7.4270455414098695</v>
      </c>
      <c r="AF31" s="6">
        <f t="shared" si="9"/>
        <v>7.5421647473017233</v>
      </c>
      <c r="AG31" s="13">
        <f>AF31*Index!$D$19</f>
        <v>9.2671976312970017</v>
      </c>
      <c r="AI31" s="8">
        <v>0.88877678400000004</v>
      </c>
      <c r="AJ31" s="6">
        <f t="shared" si="10"/>
        <v>0.90255282415200011</v>
      </c>
      <c r="AK31" s="6">
        <f>AJ31*Index!$H$23</f>
        <v>0.97195067489656239</v>
      </c>
      <c r="AM31" s="8">
        <v>449.8</v>
      </c>
      <c r="AN31" s="9">
        <f t="shared" si="11"/>
        <v>449.8</v>
      </c>
    </row>
    <row r="32" spans="1:40" x14ac:dyDescent="0.25">
      <c r="A32" s="23" t="s">
        <v>1378</v>
      </c>
      <c r="B32" s="23" t="s">
        <v>74</v>
      </c>
      <c r="C32" s="2" t="s">
        <v>66</v>
      </c>
      <c r="D32" s="2">
        <v>4</v>
      </c>
      <c r="E32" s="2" t="s">
        <v>40</v>
      </c>
      <c r="F32" s="8">
        <v>248.64709999999999</v>
      </c>
      <c r="G32" s="6">
        <f t="shared" si="0"/>
        <v>249.66655311</v>
      </c>
      <c r="H32" s="6">
        <f t="shared" si="1"/>
        <v>253.536384683205</v>
      </c>
      <c r="I32" s="13">
        <f>H32*Index!$D$19</f>
        <v>311.52485556940172</v>
      </c>
      <c r="K32" s="8">
        <v>74.900000000000006</v>
      </c>
      <c r="L32" s="6">
        <f t="shared" si="2"/>
        <v>76.060950000000005</v>
      </c>
      <c r="M32" s="6">
        <f>L32*Index!$H$23</f>
        <v>81.909323983593751</v>
      </c>
      <c r="O32" s="28">
        <v>1.7360967629999999</v>
      </c>
      <c r="P32" s="8">
        <v>26.579189190000001</v>
      </c>
      <c r="Q32" s="8">
        <v>46.144044299999997</v>
      </c>
      <c r="R32" s="9">
        <f t="shared" si="3"/>
        <v>46.14</v>
      </c>
      <c r="S32" s="6">
        <f t="shared" si="4"/>
        <v>46.333234881629998</v>
      </c>
      <c r="T32" s="6">
        <f t="shared" si="5"/>
        <v>47.051400022295269</v>
      </c>
      <c r="U32" s="13">
        <f>T32*Index!$D$19</f>
        <v>57.812927381600581</v>
      </c>
      <c r="W32" s="8">
        <v>5.7780328130000003</v>
      </c>
      <c r="X32" s="6">
        <f t="shared" si="6"/>
        <v>5.8675923216015002</v>
      </c>
      <c r="Y32" s="6">
        <f>X32*Index!$H$23</f>
        <v>6.3187551624546403</v>
      </c>
      <c r="AA32" s="29">
        <v>4.1591854440000002</v>
      </c>
      <c r="AB32" s="8">
        <v>1.5818306900000001</v>
      </c>
      <c r="AC32" s="8">
        <v>6.5791271809999996</v>
      </c>
      <c r="AD32" s="9">
        <f t="shared" si="7"/>
        <v>6.58</v>
      </c>
      <c r="AE32" s="6">
        <f t="shared" si="8"/>
        <v>6.6061016021614316</v>
      </c>
      <c r="AF32" s="6">
        <f t="shared" si="9"/>
        <v>6.7084961769949345</v>
      </c>
      <c r="AG32" s="13">
        <f>AF32*Index!$D$19</f>
        <v>8.2428536055585298</v>
      </c>
      <c r="AI32" s="8">
        <v>0.97651698200000003</v>
      </c>
      <c r="AJ32" s="6">
        <f t="shared" si="10"/>
        <v>0.99165299522100014</v>
      </c>
      <c r="AK32" s="6">
        <f>AJ32*Index!$H$23</f>
        <v>1.0679018138066647</v>
      </c>
      <c r="AM32" s="8">
        <v>466.88</v>
      </c>
      <c r="AN32" s="9">
        <f t="shared" si="11"/>
        <v>466.88</v>
      </c>
    </row>
    <row r="33" spans="1:40" x14ac:dyDescent="0.25">
      <c r="A33" s="23" t="s">
        <v>1379</v>
      </c>
      <c r="B33" s="23" t="s">
        <v>74</v>
      </c>
      <c r="C33" s="2" t="s">
        <v>66</v>
      </c>
      <c r="D33" s="2">
        <v>4</v>
      </c>
      <c r="E33" s="2" t="s">
        <v>41</v>
      </c>
      <c r="F33" s="8">
        <v>284.08</v>
      </c>
      <c r="G33" s="6">
        <f t="shared" si="0"/>
        <v>285.24472800000001</v>
      </c>
      <c r="H33" s="6">
        <f t="shared" si="1"/>
        <v>289.66602128400001</v>
      </c>
      <c r="I33" s="13">
        <f>H33*Index!$D$19</f>
        <v>355.91800978236085</v>
      </c>
      <c r="K33" s="8">
        <v>74.900000000000006</v>
      </c>
      <c r="L33" s="6">
        <f t="shared" si="2"/>
        <v>76.060950000000005</v>
      </c>
      <c r="M33" s="6">
        <f>L33*Index!$H$23</f>
        <v>81.909323983593751</v>
      </c>
      <c r="O33" s="28">
        <v>1.7360967629999999</v>
      </c>
      <c r="P33" s="8">
        <v>26.579189190000001</v>
      </c>
      <c r="Q33" s="8">
        <v>46.144044299999997</v>
      </c>
      <c r="R33" s="9">
        <f t="shared" si="3"/>
        <v>46.14</v>
      </c>
      <c r="S33" s="6">
        <f t="shared" si="4"/>
        <v>46.333234881629998</v>
      </c>
      <c r="T33" s="6">
        <f t="shared" si="5"/>
        <v>47.051400022295269</v>
      </c>
      <c r="U33" s="13">
        <f>T33*Index!$D$19</f>
        <v>57.812927381600581</v>
      </c>
      <c r="W33" s="8">
        <v>5.8412382770000004</v>
      </c>
      <c r="X33" s="6">
        <f t="shared" si="6"/>
        <v>5.9317774702935004</v>
      </c>
      <c r="Y33" s="6">
        <f>X33*Index!$H$23</f>
        <v>6.3878755473452857</v>
      </c>
      <c r="AA33" s="29">
        <v>4.2147039959999999</v>
      </c>
      <c r="AB33" s="8">
        <v>1.754979472</v>
      </c>
      <c r="AC33" s="8">
        <v>7.3967189920000003</v>
      </c>
      <c r="AD33" s="9">
        <f t="shared" si="7"/>
        <v>7.4</v>
      </c>
      <c r="AE33" s="6">
        <f t="shared" si="8"/>
        <v>7.4270455414098695</v>
      </c>
      <c r="AF33" s="6">
        <f t="shared" si="9"/>
        <v>7.5421647473017233</v>
      </c>
      <c r="AG33" s="13">
        <f>AF33*Index!$D$19</f>
        <v>9.2671976312970017</v>
      </c>
      <c r="AI33" s="8">
        <v>0.88877678400000004</v>
      </c>
      <c r="AJ33" s="6">
        <f t="shared" si="10"/>
        <v>0.90255282415200011</v>
      </c>
      <c r="AK33" s="6">
        <f>AJ33*Index!$H$23</f>
        <v>0.97195067489656239</v>
      </c>
      <c r="AM33" s="8">
        <v>512.27</v>
      </c>
      <c r="AN33" s="9">
        <f t="shared" si="11"/>
        <v>512.27</v>
      </c>
    </row>
    <row r="34" spans="1:40" x14ac:dyDescent="0.25">
      <c r="A34" s="23" t="s">
        <v>1380</v>
      </c>
      <c r="B34" s="23" t="s">
        <v>75</v>
      </c>
      <c r="C34" s="2" t="s">
        <v>67</v>
      </c>
      <c r="D34" s="2"/>
      <c r="E34" s="2" t="s">
        <v>40</v>
      </c>
      <c r="F34" s="8">
        <v>305.73349999999999</v>
      </c>
      <c r="G34" s="6">
        <f t="shared" si="0"/>
        <v>306.98700735</v>
      </c>
      <c r="H34" s="6">
        <f t="shared" si="1"/>
        <v>311.74530596392503</v>
      </c>
      <c r="I34" s="13">
        <f>H34*Index!$D$19</f>
        <v>383.04723614402781</v>
      </c>
      <c r="K34" s="8">
        <v>39.11</v>
      </c>
      <c r="L34" s="6">
        <f t="shared" si="2"/>
        <v>39.716205000000002</v>
      </c>
      <c r="M34" s="6">
        <f>L34*Index!$H$23</f>
        <v>42.770008825078122</v>
      </c>
      <c r="O34" s="28">
        <v>0.37814394000000001</v>
      </c>
      <c r="P34" s="8">
        <v>22.732744490000002</v>
      </c>
      <c r="Q34" s="8">
        <v>8.5962495719999996</v>
      </c>
      <c r="R34" s="9">
        <f t="shared" si="3"/>
        <v>8.6</v>
      </c>
      <c r="S34" s="6">
        <f t="shared" si="4"/>
        <v>8.6314941952451996</v>
      </c>
      <c r="T34" s="6">
        <f t="shared" si="5"/>
        <v>8.7652823552715002</v>
      </c>
      <c r="U34" s="13">
        <f>T34*Index!$D$19</f>
        <v>10.770064908683155</v>
      </c>
      <c r="W34" s="8">
        <v>1.258528984</v>
      </c>
      <c r="X34" s="6">
        <f t="shared" si="6"/>
        <v>1.2780361832520002</v>
      </c>
      <c r="Y34" s="6">
        <f>X34*Index!$H$23</f>
        <v>1.3763051841548608</v>
      </c>
      <c r="AA34" s="29">
        <v>4.1591854440000002</v>
      </c>
      <c r="AB34" s="8">
        <v>1.5818306900000001</v>
      </c>
      <c r="AC34" s="8">
        <v>6.5791271809999996</v>
      </c>
      <c r="AD34" s="9">
        <f t="shared" si="7"/>
        <v>6.58</v>
      </c>
      <c r="AE34" s="6">
        <f t="shared" si="8"/>
        <v>6.6061016021614316</v>
      </c>
      <c r="AF34" s="6">
        <f t="shared" si="9"/>
        <v>6.7084961769949345</v>
      </c>
      <c r="AG34" s="13">
        <f>AF34*Index!$D$19</f>
        <v>8.2428536055585298</v>
      </c>
      <c r="AI34" s="8">
        <v>0.97651698200000003</v>
      </c>
      <c r="AJ34" s="6">
        <f t="shared" si="10"/>
        <v>0.99165299522100014</v>
      </c>
      <c r="AK34" s="6">
        <f>AJ34*Index!$H$23</f>
        <v>1.0679018138066647</v>
      </c>
      <c r="AM34" s="8">
        <v>447.27</v>
      </c>
      <c r="AN34" s="9">
        <f t="shared" si="11"/>
        <v>447.27</v>
      </c>
    </row>
    <row r="35" spans="1:40" x14ac:dyDescent="0.25">
      <c r="A35" s="23" t="s">
        <v>1381</v>
      </c>
      <c r="B35" s="23" t="s">
        <v>75</v>
      </c>
      <c r="C35" s="2" t="s">
        <v>67</v>
      </c>
      <c r="D35" s="2">
        <v>1</v>
      </c>
      <c r="E35" s="2" t="s">
        <v>41</v>
      </c>
      <c r="F35" s="8">
        <v>307.03584540000003</v>
      </c>
      <c r="G35" s="6">
        <f t="shared" si="0"/>
        <v>308.29469236614</v>
      </c>
      <c r="H35" s="6">
        <f t="shared" si="1"/>
        <v>313.07326009781519</v>
      </c>
      <c r="I35" s="13">
        <f>H35*Index!$D$19</f>
        <v>384.67891800412781</v>
      </c>
      <c r="K35" s="8">
        <v>37.159999999999997</v>
      </c>
      <c r="L35" s="6">
        <f t="shared" si="2"/>
        <v>37.735979999999998</v>
      </c>
      <c r="M35" s="6">
        <f>L35*Index!$H$23</f>
        <v>40.637523087187496</v>
      </c>
      <c r="O35" s="28">
        <v>1.0154517169999999</v>
      </c>
      <c r="P35" s="8">
        <v>26.42972868</v>
      </c>
      <c r="Q35" s="8">
        <v>26.83811335</v>
      </c>
      <c r="R35" s="9">
        <f t="shared" si="3"/>
        <v>26.84</v>
      </c>
      <c r="S35" s="6">
        <f t="shared" si="4"/>
        <v>26.948149614735001</v>
      </c>
      <c r="T35" s="6">
        <f t="shared" si="5"/>
        <v>27.365845933763396</v>
      </c>
      <c r="U35" s="13">
        <f>T35*Index!$D$19</f>
        <v>33.624922169267144</v>
      </c>
      <c r="W35" s="8">
        <v>3.4165696080000001</v>
      </c>
      <c r="X35" s="6">
        <f t="shared" si="6"/>
        <v>3.4695264369240002</v>
      </c>
      <c r="Y35" s="6">
        <f>X35*Index!$H$23</f>
        <v>3.7363004931131094</v>
      </c>
      <c r="AA35" s="29">
        <v>4.2147039959999999</v>
      </c>
      <c r="AB35" s="8">
        <v>1.754979472</v>
      </c>
      <c r="AC35" s="8">
        <v>7.3967189920000003</v>
      </c>
      <c r="AD35" s="9">
        <f t="shared" si="7"/>
        <v>7.4</v>
      </c>
      <c r="AE35" s="6">
        <f t="shared" si="8"/>
        <v>7.4270455414098695</v>
      </c>
      <c r="AF35" s="6">
        <f t="shared" si="9"/>
        <v>7.5421647473017233</v>
      </c>
      <c r="AG35" s="13">
        <f>AF35*Index!$D$19</f>
        <v>9.2671976312970017</v>
      </c>
      <c r="AI35" s="8">
        <v>0.88877678400000004</v>
      </c>
      <c r="AJ35" s="6">
        <f t="shared" si="10"/>
        <v>0.90255282415200011</v>
      </c>
      <c r="AK35" s="6">
        <f>AJ35*Index!$H$23</f>
        <v>0.97195067489656239</v>
      </c>
      <c r="AM35" s="8">
        <v>472.92</v>
      </c>
      <c r="AN35" s="9">
        <f t="shared" si="11"/>
        <v>472.92</v>
      </c>
    </row>
    <row r="36" spans="1:40" x14ac:dyDescent="0.25">
      <c r="A36" s="23" t="s">
        <v>1382</v>
      </c>
      <c r="B36" s="23" t="s">
        <v>75</v>
      </c>
      <c r="C36" s="2" t="s">
        <v>67</v>
      </c>
      <c r="D36" s="2">
        <v>2</v>
      </c>
      <c r="E36" s="2" t="s">
        <v>40</v>
      </c>
      <c r="F36" s="8">
        <v>305.73349999999999</v>
      </c>
      <c r="G36" s="6">
        <f t="shared" si="0"/>
        <v>306.98700735</v>
      </c>
      <c r="H36" s="6">
        <f t="shared" si="1"/>
        <v>311.74530596392503</v>
      </c>
      <c r="I36" s="13">
        <f>H36*Index!$D$19</f>
        <v>383.04723614402781</v>
      </c>
      <c r="K36" s="8">
        <v>46.51</v>
      </c>
      <c r="L36" s="6">
        <f t="shared" si="2"/>
        <v>47.230905</v>
      </c>
      <c r="M36" s="6">
        <f>L36*Index!$H$23</f>
        <v>50.862518804765621</v>
      </c>
      <c r="O36" s="28">
        <v>1.0154517169999999</v>
      </c>
      <c r="P36" s="8">
        <v>26.42972868</v>
      </c>
      <c r="Q36" s="8">
        <v>26.83811335</v>
      </c>
      <c r="R36" s="9">
        <f t="shared" si="3"/>
        <v>26.84</v>
      </c>
      <c r="S36" s="6">
        <f t="shared" si="4"/>
        <v>26.948149614735001</v>
      </c>
      <c r="T36" s="6">
        <f t="shared" si="5"/>
        <v>27.365845933763396</v>
      </c>
      <c r="U36" s="13">
        <f>T36*Index!$D$19</f>
        <v>33.624922169267144</v>
      </c>
      <c r="W36" s="8">
        <v>3.3796004150000001</v>
      </c>
      <c r="X36" s="6">
        <f t="shared" si="6"/>
        <v>3.4319842214325003</v>
      </c>
      <c r="Y36" s="6">
        <f>X36*Index!$H$23</f>
        <v>3.6958716332085833</v>
      </c>
      <c r="AA36" s="29">
        <v>4.1591854440000002</v>
      </c>
      <c r="AB36" s="8">
        <v>1.5818306900000001</v>
      </c>
      <c r="AC36" s="8">
        <v>6.5791271809999996</v>
      </c>
      <c r="AD36" s="9">
        <f t="shared" si="7"/>
        <v>6.58</v>
      </c>
      <c r="AE36" s="6">
        <f t="shared" si="8"/>
        <v>6.6061016021614316</v>
      </c>
      <c r="AF36" s="6">
        <f t="shared" si="9"/>
        <v>6.7084961769949345</v>
      </c>
      <c r="AG36" s="13">
        <f>AF36*Index!$D$19</f>
        <v>8.2428536055585298</v>
      </c>
      <c r="AI36" s="8">
        <v>0.97651698200000003</v>
      </c>
      <c r="AJ36" s="6">
        <f t="shared" si="10"/>
        <v>0.99165299522100014</v>
      </c>
      <c r="AK36" s="6">
        <f>AJ36*Index!$H$23</f>
        <v>1.0679018138066647</v>
      </c>
      <c r="AM36" s="8">
        <v>480.54</v>
      </c>
      <c r="AN36" s="9">
        <f t="shared" si="11"/>
        <v>480.54</v>
      </c>
    </row>
    <row r="37" spans="1:40" x14ac:dyDescent="0.25">
      <c r="A37" s="23" t="s">
        <v>1383</v>
      </c>
      <c r="B37" s="23" t="s">
        <v>75</v>
      </c>
      <c r="C37" s="2" t="s">
        <v>67</v>
      </c>
      <c r="D37" s="2">
        <v>2</v>
      </c>
      <c r="E37" s="2" t="s">
        <v>41</v>
      </c>
      <c r="F37" s="8">
        <v>306.3659639</v>
      </c>
      <c r="G37" s="6">
        <f t="shared" si="0"/>
        <v>307.62206435198999</v>
      </c>
      <c r="H37" s="6">
        <f t="shared" si="1"/>
        <v>312.39020634944586</v>
      </c>
      <c r="I37" s="13">
        <f>H37*Index!$D$19</f>
        <v>383.83963720199455</v>
      </c>
      <c r="K37" s="8">
        <v>46.51</v>
      </c>
      <c r="L37" s="6">
        <f t="shared" si="2"/>
        <v>47.230905</v>
      </c>
      <c r="M37" s="6">
        <f>L37*Index!$H$23</f>
        <v>50.862518804765621</v>
      </c>
      <c r="O37" s="28">
        <v>1.0154517169999999</v>
      </c>
      <c r="P37" s="8">
        <v>26.42972868</v>
      </c>
      <c r="Q37" s="8">
        <v>26.83811335</v>
      </c>
      <c r="R37" s="9">
        <f t="shared" si="3"/>
        <v>26.84</v>
      </c>
      <c r="S37" s="6">
        <f t="shared" si="4"/>
        <v>26.948149614735001</v>
      </c>
      <c r="T37" s="6">
        <f t="shared" si="5"/>
        <v>27.365845933763396</v>
      </c>
      <c r="U37" s="13">
        <f>T37*Index!$D$19</f>
        <v>33.624922169267144</v>
      </c>
      <c r="W37" s="8">
        <v>3.4165696080000001</v>
      </c>
      <c r="X37" s="6">
        <f t="shared" si="6"/>
        <v>3.4695264369240002</v>
      </c>
      <c r="Y37" s="6">
        <f>X37*Index!$H$23</f>
        <v>3.7363004931131094</v>
      </c>
      <c r="AA37" s="29">
        <v>4.2147039959999999</v>
      </c>
      <c r="AB37" s="8">
        <v>1.754979472</v>
      </c>
      <c r="AC37" s="8">
        <v>7.3967189920000003</v>
      </c>
      <c r="AD37" s="9">
        <f t="shared" si="7"/>
        <v>7.4</v>
      </c>
      <c r="AE37" s="6">
        <f t="shared" si="8"/>
        <v>7.4270455414098695</v>
      </c>
      <c r="AF37" s="6">
        <f t="shared" si="9"/>
        <v>7.5421647473017233</v>
      </c>
      <c r="AG37" s="13">
        <f>AF37*Index!$D$19</f>
        <v>9.2671976312970017</v>
      </c>
      <c r="AI37" s="8">
        <v>0.88877678400000004</v>
      </c>
      <c r="AJ37" s="6">
        <f t="shared" si="10"/>
        <v>0.90255282415200011</v>
      </c>
      <c r="AK37" s="6">
        <f>AJ37*Index!$H$23</f>
        <v>0.97195067489656239</v>
      </c>
      <c r="AM37" s="8">
        <v>482.3</v>
      </c>
      <c r="AN37" s="9">
        <f t="shared" si="11"/>
        <v>482.3</v>
      </c>
    </row>
    <row r="38" spans="1:40" x14ac:dyDescent="0.25">
      <c r="A38" s="23" t="s">
        <v>1384</v>
      </c>
      <c r="B38" s="23" t="s">
        <v>75</v>
      </c>
      <c r="C38" s="2" t="s">
        <v>67</v>
      </c>
      <c r="D38" s="2">
        <v>3</v>
      </c>
      <c r="E38" s="2" t="s">
        <v>40</v>
      </c>
      <c r="F38" s="8">
        <v>305.73349999999999</v>
      </c>
      <c r="G38" s="6">
        <f t="shared" si="0"/>
        <v>306.98700735</v>
      </c>
      <c r="H38" s="6">
        <f t="shared" si="1"/>
        <v>311.74530596392503</v>
      </c>
      <c r="I38" s="13">
        <f>H38*Index!$D$19</f>
        <v>383.04723614402781</v>
      </c>
      <c r="K38" s="8">
        <v>61.64</v>
      </c>
      <c r="L38" s="6">
        <f t="shared" si="2"/>
        <v>62.595420000000004</v>
      </c>
      <c r="M38" s="6">
        <f>L38*Index!$H$23</f>
        <v>67.408420965937495</v>
      </c>
      <c r="O38" s="28">
        <v>1.0154517169999999</v>
      </c>
      <c r="P38" s="8">
        <v>26.42972868</v>
      </c>
      <c r="Q38" s="8">
        <v>26.83811335</v>
      </c>
      <c r="R38" s="9">
        <f t="shared" si="3"/>
        <v>26.84</v>
      </c>
      <c r="S38" s="6">
        <f t="shared" si="4"/>
        <v>26.948149614735001</v>
      </c>
      <c r="T38" s="6">
        <f t="shared" si="5"/>
        <v>27.365845933763396</v>
      </c>
      <c r="U38" s="13">
        <f>T38*Index!$D$19</f>
        <v>33.624922169267144</v>
      </c>
      <c r="W38" s="8">
        <v>3.3796004150000001</v>
      </c>
      <c r="X38" s="6">
        <f t="shared" si="6"/>
        <v>3.4319842214325003</v>
      </c>
      <c r="Y38" s="6">
        <f>X38*Index!$H$23</f>
        <v>3.6958716332085833</v>
      </c>
      <c r="AA38" s="29">
        <v>4.1591854440000002</v>
      </c>
      <c r="AB38" s="8">
        <v>1.5818306900000001</v>
      </c>
      <c r="AC38" s="8">
        <v>6.5791271809999996</v>
      </c>
      <c r="AD38" s="9">
        <f t="shared" si="7"/>
        <v>6.58</v>
      </c>
      <c r="AE38" s="6">
        <f t="shared" si="8"/>
        <v>6.6061016021614316</v>
      </c>
      <c r="AF38" s="6">
        <f t="shared" si="9"/>
        <v>6.7084961769949345</v>
      </c>
      <c r="AG38" s="13">
        <f>AF38*Index!$D$19</f>
        <v>8.2428536055585298</v>
      </c>
      <c r="AI38" s="8">
        <v>0.97651698200000003</v>
      </c>
      <c r="AJ38" s="6">
        <f t="shared" si="10"/>
        <v>0.99165299522100014</v>
      </c>
      <c r="AK38" s="6">
        <f>AJ38*Index!$H$23</f>
        <v>1.0679018138066647</v>
      </c>
      <c r="AM38" s="8">
        <v>497.09</v>
      </c>
      <c r="AN38" s="9">
        <f t="shared" si="11"/>
        <v>497.09</v>
      </c>
    </row>
    <row r="39" spans="1:40" x14ac:dyDescent="0.25">
      <c r="A39" s="23" t="s">
        <v>1385</v>
      </c>
      <c r="B39" s="23" t="s">
        <v>75</v>
      </c>
      <c r="C39" s="2" t="s">
        <v>67</v>
      </c>
      <c r="D39" s="2">
        <v>3</v>
      </c>
      <c r="E39" s="2" t="s">
        <v>41</v>
      </c>
      <c r="F39" s="8">
        <v>321.91565450000002</v>
      </c>
      <c r="G39" s="6">
        <f t="shared" si="0"/>
        <v>323.23550868345001</v>
      </c>
      <c r="H39" s="6">
        <f t="shared" si="1"/>
        <v>328.24565906804349</v>
      </c>
      <c r="I39" s="13">
        <f>H39*Index!$D$19</f>
        <v>403.321525863933</v>
      </c>
      <c r="K39" s="8">
        <v>61.64</v>
      </c>
      <c r="L39" s="6">
        <f t="shared" si="2"/>
        <v>62.595420000000004</v>
      </c>
      <c r="M39" s="6">
        <f>L39*Index!$H$23</f>
        <v>67.408420965937495</v>
      </c>
      <c r="O39" s="28">
        <v>1.0154517169999999</v>
      </c>
      <c r="P39" s="8">
        <v>26.42972868</v>
      </c>
      <c r="Q39" s="8">
        <v>26.83811335</v>
      </c>
      <c r="R39" s="9">
        <f t="shared" si="3"/>
        <v>26.84</v>
      </c>
      <c r="S39" s="6">
        <f t="shared" si="4"/>
        <v>26.948149614735001</v>
      </c>
      <c r="T39" s="6">
        <f t="shared" si="5"/>
        <v>27.365845933763396</v>
      </c>
      <c r="U39" s="13">
        <f>T39*Index!$D$19</f>
        <v>33.624922169267144</v>
      </c>
      <c r="W39" s="8">
        <v>3.4165696080000001</v>
      </c>
      <c r="X39" s="6">
        <f t="shared" si="6"/>
        <v>3.4695264369240002</v>
      </c>
      <c r="Y39" s="6">
        <f>X39*Index!$H$23</f>
        <v>3.7363004931131094</v>
      </c>
      <c r="AA39" s="29">
        <v>4.2147039959999999</v>
      </c>
      <c r="AB39" s="8">
        <v>1.754979472</v>
      </c>
      <c r="AC39" s="8">
        <v>7.3967189920000003</v>
      </c>
      <c r="AD39" s="9">
        <f t="shared" si="7"/>
        <v>7.4</v>
      </c>
      <c r="AE39" s="6">
        <f t="shared" si="8"/>
        <v>7.4270455414098695</v>
      </c>
      <c r="AF39" s="6">
        <f t="shared" si="9"/>
        <v>7.5421647473017233</v>
      </c>
      <c r="AG39" s="13">
        <f>AF39*Index!$D$19</f>
        <v>9.2671976312970017</v>
      </c>
      <c r="AI39" s="8">
        <v>0.88877678400000004</v>
      </c>
      <c r="AJ39" s="6">
        <f t="shared" si="10"/>
        <v>0.90255282415200011</v>
      </c>
      <c r="AK39" s="6">
        <f>AJ39*Index!$H$23</f>
        <v>0.97195067489656239</v>
      </c>
      <c r="AM39" s="8">
        <v>518.33000000000004</v>
      </c>
      <c r="AN39" s="9">
        <f t="shared" si="11"/>
        <v>518.33000000000004</v>
      </c>
    </row>
    <row r="40" spans="1:40" x14ac:dyDescent="0.25">
      <c r="A40" s="23" t="s">
        <v>1386</v>
      </c>
      <c r="B40" s="23" t="s">
        <v>75</v>
      </c>
      <c r="C40" s="2" t="s">
        <v>67</v>
      </c>
      <c r="D40" s="2">
        <v>4</v>
      </c>
      <c r="E40" s="2" t="s">
        <v>40</v>
      </c>
      <c r="F40" s="8">
        <v>305.73349999999999</v>
      </c>
      <c r="G40" s="6">
        <f t="shared" si="0"/>
        <v>306.98700735</v>
      </c>
      <c r="H40" s="6">
        <f t="shared" si="1"/>
        <v>311.74530596392503</v>
      </c>
      <c r="I40" s="13">
        <f>H40*Index!$D$19</f>
        <v>383.04723614402781</v>
      </c>
      <c r="K40" s="8">
        <v>74.900000000000006</v>
      </c>
      <c r="L40" s="6">
        <f t="shared" si="2"/>
        <v>76.060950000000005</v>
      </c>
      <c r="M40" s="6">
        <f>L40*Index!$H$23</f>
        <v>81.909323983593751</v>
      </c>
      <c r="O40" s="28">
        <v>1.6292991509999999</v>
      </c>
      <c r="P40" s="8">
        <v>26.673778649999999</v>
      </c>
      <c r="Q40" s="8">
        <v>43.459564909999997</v>
      </c>
      <c r="R40" s="9">
        <f t="shared" si="3"/>
        <v>43.46</v>
      </c>
      <c r="S40" s="6">
        <f t="shared" si="4"/>
        <v>43.637749126130998</v>
      </c>
      <c r="T40" s="6">
        <f t="shared" si="5"/>
        <v>44.314134237586032</v>
      </c>
      <c r="U40" s="13">
        <f>T40*Index!$D$19</f>
        <v>54.449598172256145</v>
      </c>
      <c r="W40" s="8">
        <v>5.4225917350000001</v>
      </c>
      <c r="X40" s="6">
        <f t="shared" si="6"/>
        <v>5.5066419068925008</v>
      </c>
      <c r="Y40" s="6">
        <f>X40*Index!$H$23</f>
        <v>5.9300510447646566</v>
      </c>
      <c r="AA40" s="29">
        <v>4.1591854440000002</v>
      </c>
      <c r="AB40" s="8">
        <v>1.5818306900000001</v>
      </c>
      <c r="AC40" s="8">
        <v>6.5791271809999996</v>
      </c>
      <c r="AD40" s="9">
        <f t="shared" si="7"/>
        <v>6.58</v>
      </c>
      <c r="AE40" s="6">
        <f t="shared" si="8"/>
        <v>6.6061016021614316</v>
      </c>
      <c r="AF40" s="6">
        <f t="shared" si="9"/>
        <v>6.7084961769949345</v>
      </c>
      <c r="AG40" s="13">
        <f>AF40*Index!$D$19</f>
        <v>8.2428536055585298</v>
      </c>
      <c r="AI40" s="8">
        <v>0.97651698200000003</v>
      </c>
      <c r="AJ40" s="6">
        <f t="shared" si="10"/>
        <v>0.99165299522100014</v>
      </c>
      <c r="AK40" s="6">
        <f>AJ40*Index!$H$23</f>
        <v>1.0679018138066647</v>
      </c>
      <c r="AM40" s="8">
        <v>534.65</v>
      </c>
      <c r="AN40" s="9">
        <f t="shared" si="11"/>
        <v>534.65</v>
      </c>
    </row>
    <row r="41" spans="1:40" x14ac:dyDescent="0.25">
      <c r="A41" s="23" t="s">
        <v>1387</v>
      </c>
      <c r="B41" s="23" t="s">
        <v>75</v>
      </c>
      <c r="C41" s="2" t="s">
        <v>67</v>
      </c>
      <c r="D41" s="2">
        <v>4</v>
      </c>
      <c r="E41" s="2" t="s">
        <v>41</v>
      </c>
      <c r="F41" s="8">
        <v>348</v>
      </c>
      <c r="G41" s="6">
        <f t="shared" si="0"/>
        <v>349.42680000000001</v>
      </c>
      <c r="H41" s="6">
        <f t="shared" si="1"/>
        <v>354.84291540000004</v>
      </c>
      <c r="I41" s="13">
        <f>H41*Index!$D$19</f>
        <v>436.00206774240206</v>
      </c>
      <c r="K41" s="8">
        <v>74.900000000000006</v>
      </c>
      <c r="L41" s="6">
        <f t="shared" si="2"/>
        <v>76.060950000000005</v>
      </c>
      <c r="M41" s="6">
        <f>L41*Index!$H$23</f>
        <v>81.909323983593751</v>
      </c>
      <c r="O41" s="28">
        <v>1.6292991509999999</v>
      </c>
      <c r="P41" s="8">
        <v>26.673778649999999</v>
      </c>
      <c r="Q41" s="8">
        <v>43.459564909999997</v>
      </c>
      <c r="R41" s="9">
        <f t="shared" si="3"/>
        <v>43.46</v>
      </c>
      <c r="S41" s="6">
        <f t="shared" si="4"/>
        <v>43.637749126130998</v>
      </c>
      <c r="T41" s="6">
        <f t="shared" si="5"/>
        <v>44.314134237586032</v>
      </c>
      <c r="U41" s="13">
        <f>T41*Index!$D$19</f>
        <v>54.449598172256145</v>
      </c>
      <c r="W41" s="8">
        <v>5.4819090560000001</v>
      </c>
      <c r="X41" s="6">
        <f t="shared" si="6"/>
        <v>5.5668786463680009</v>
      </c>
      <c r="Y41" s="6">
        <f>X41*Index!$H$23</f>
        <v>5.9949194247863895</v>
      </c>
      <c r="AA41" s="29">
        <v>4.2147039959999999</v>
      </c>
      <c r="AB41" s="8">
        <v>1.754979472</v>
      </c>
      <c r="AC41" s="8">
        <v>7.3967189920000003</v>
      </c>
      <c r="AD41" s="9">
        <f t="shared" si="7"/>
        <v>7.4</v>
      </c>
      <c r="AE41" s="6">
        <f t="shared" si="8"/>
        <v>7.4270455414098695</v>
      </c>
      <c r="AF41" s="6">
        <f t="shared" si="9"/>
        <v>7.5421647473017233</v>
      </c>
      <c r="AG41" s="13">
        <f>AF41*Index!$D$19</f>
        <v>9.2671976312970017</v>
      </c>
      <c r="AI41" s="8">
        <v>0.88877678400000004</v>
      </c>
      <c r="AJ41" s="6">
        <f t="shared" si="10"/>
        <v>0.90255282415200011</v>
      </c>
      <c r="AK41" s="6">
        <f>AJ41*Index!$H$23</f>
        <v>0.97195067489656239</v>
      </c>
      <c r="AM41" s="8">
        <v>588.6</v>
      </c>
      <c r="AN41" s="9">
        <f t="shared" si="11"/>
        <v>588.6</v>
      </c>
    </row>
    <row r="42" spans="1:40" x14ac:dyDescent="0.25">
      <c r="A42" s="23" t="s">
        <v>1388</v>
      </c>
      <c r="B42" s="23" t="s">
        <v>76</v>
      </c>
      <c r="C42" s="2" t="s">
        <v>68</v>
      </c>
      <c r="D42" s="2"/>
      <c r="E42" s="2" t="s">
        <v>40</v>
      </c>
      <c r="F42" s="8">
        <v>388.41</v>
      </c>
      <c r="G42" s="6">
        <f t="shared" si="0"/>
        <v>390.00248100000005</v>
      </c>
      <c r="H42" s="6">
        <f t="shared" si="1"/>
        <v>396.04751945550009</v>
      </c>
      <c r="I42" s="13">
        <f>H42*Index!$D$19</f>
        <v>486.63092853973103</v>
      </c>
      <c r="K42" s="8">
        <v>38.270000000000003</v>
      </c>
      <c r="L42" s="6">
        <f t="shared" si="2"/>
        <v>38.863185000000009</v>
      </c>
      <c r="M42" s="6">
        <f>L42*Index!$H$23</f>
        <v>41.85139958414063</v>
      </c>
      <c r="O42" s="28">
        <v>0.36379827999999997</v>
      </c>
      <c r="P42" s="8">
        <v>22.68136943</v>
      </c>
      <c r="Q42" s="8">
        <v>8.2514431950000002</v>
      </c>
      <c r="R42" s="9">
        <f t="shared" si="3"/>
        <v>8.25</v>
      </c>
      <c r="S42" s="6">
        <f t="shared" si="4"/>
        <v>8.2852741120995006</v>
      </c>
      <c r="T42" s="6">
        <f t="shared" si="5"/>
        <v>8.4136958608370431</v>
      </c>
      <c r="U42" s="13">
        <f>T42*Index!$D$19</f>
        <v>10.338064065744174</v>
      </c>
      <c r="W42" s="8">
        <v>1.2107841260000001</v>
      </c>
      <c r="X42" s="6">
        <f t="shared" si="6"/>
        <v>1.2295512799530002</v>
      </c>
      <c r="Y42" s="6">
        <f>X42*Index!$H$23</f>
        <v>1.3240922463381362</v>
      </c>
      <c r="AA42" s="29">
        <v>4.1591854440000002</v>
      </c>
      <c r="AB42" s="8">
        <v>1.5818306900000001</v>
      </c>
      <c r="AC42" s="8">
        <v>6.5791271809999996</v>
      </c>
      <c r="AD42" s="9">
        <f t="shared" si="7"/>
        <v>6.58</v>
      </c>
      <c r="AE42" s="6">
        <f t="shared" si="8"/>
        <v>6.6061016021614316</v>
      </c>
      <c r="AF42" s="6">
        <f t="shared" si="9"/>
        <v>6.7084961769949345</v>
      </c>
      <c r="AG42" s="13">
        <f>AF42*Index!$D$19</f>
        <v>8.2428536055585298</v>
      </c>
      <c r="AI42" s="8">
        <v>0.97651698200000003</v>
      </c>
      <c r="AJ42" s="6">
        <f t="shared" si="10"/>
        <v>0.99165299522100014</v>
      </c>
      <c r="AK42" s="6">
        <f>AJ42*Index!$H$23</f>
        <v>1.0679018138066647</v>
      </c>
      <c r="AM42" s="8">
        <v>549.46</v>
      </c>
      <c r="AN42" s="9">
        <f t="shared" si="11"/>
        <v>549.46</v>
      </c>
    </row>
    <row r="43" spans="1:40" x14ac:dyDescent="0.25">
      <c r="A43" s="23" t="s">
        <v>1389</v>
      </c>
      <c r="B43" s="23" t="s">
        <v>76</v>
      </c>
      <c r="C43" s="2" t="s">
        <v>68</v>
      </c>
      <c r="D43" s="2">
        <v>1</v>
      </c>
      <c r="E43" s="2" t="s">
        <v>41</v>
      </c>
      <c r="F43" s="8">
        <v>355.78</v>
      </c>
      <c r="G43" s="6">
        <f t="shared" si="0"/>
        <v>357.23869799999994</v>
      </c>
      <c r="H43" s="6">
        <f t="shared" si="1"/>
        <v>362.77589781899997</v>
      </c>
      <c r="I43" s="13">
        <f>H43*Index!$D$19</f>
        <v>445.74947029135569</v>
      </c>
      <c r="K43" s="8">
        <v>37.159999999999997</v>
      </c>
      <c r="L43" s="6">
        <f t="shared" si="2"/>
        <v>37.735979999999998</v>
      </c>
      <c r="M43" s="6">
        <f>L43*Index!$H$23</f>
        <v>40.637523087187496</v>
      </c>
      <c r="O43" s="28">
        <v>0.77326338800000005</v>
      </c>
      <c r="P43" s="8">
        <v>26.28016689</v>
      </c>
      <c r="Q43" s="8">
        <v>20.32149089</v>
      </c>
      <c r="R43" s="9">
        <f t="shared" si="3"/>
        <v>20.32</v>
      </c>
      <c r="S43" s="6">
        <f t="shared" si="4"/>
        <v>20.404809002648999</v>
      </c>
      <c r="T43" s="6">
        <f t="shared" si="5"/>
        <v>20.721083542190062</v>
      </c>
      <c r="U43" s="13">
        <f>T43*Index!$D$19</f>
        <v>25.460379447265478</v>
      </c>
      <c r="W43" s="8">
        <v>2.601707346</v>
      </c>
      <c r="X43" s="6">
        <f t="shared" si="6"/>
        <v>2.6420338098630003</v>
      </c>
      <c r="Y43" s="6">
        <f>X43*Index!$H$23</f>
        <v>2.8451814407744971</v>
      </c>
      <c r="AA43" s="29">
        <v>4.2147039959999999</v>
      </c>
      <c r="AB43" s="8">
        <v>1.754979472</v>
      </c>
      <c r="AC43" s="8">
        <v>7.3967189920000003</v>
      </c>
      <c r="AD43" s="9">
        <f t="shared" si="7"/>
        <v>7.4</v>
      </c>
      <c r="AE43" s="6">
        <f t="shared" si="8"/>
        <v>7.4270455414098695</v>
      </c>
      <c r="AF43" s="6">
        <f t="shared" si="9"/>
        <v>7.5421647473017233</v>
      </c>
      <c r="AG43" s="13">
        <f>AF43*Index!$D$19</f>
        <v>9.2671976312970017</v>
      </c>
      <c r="AI43" s="8">
        <v>0.88877678400000004</v>
      </c>
      <c r="AJ43" s="6">
        <f t="shared" si="10"/>
        <v>0.90255282415200011</v>
      </c>
      <c r="AK43" s="6">
        <f>AJ43*Index!$H$23</f>
        <v>0.97195067489656239</v>
      </c>
      <c r="AM43" s="8">
        <v>524.92999999999995</v>
      </c>
      <c r="AN43" s="9">
        <f t="shared" si="11"/>
        <v>524.92999999999995</v>
      </c>
    </row>
    <row r="44" spans="1:40" x14ac:dyDescent="0.25">
      <c r="A44" s="23" t="s">
        <v>1390</v>
      </c>
      <c r="B44" s="23" t="s">
        <v>76</v>
      </c>
      <c r="C44" s="2" t="s">
        <v>68</v>
      </c>
      <c r="D44" s="2">
        <v>2</v>
      </c>
      <c r="E44" s="2" t="s">
        <v>40</v>
      </c>
      <c r="F44" s="8">
        <v>388.41</v>
      </c>
      <c r="G44" s="6">
        <f t="shared" si="0"/>
        <v>390.00248100000005</v>
      </c>
      <c r="H44" s="6">
        <f t="shared" si="1"/>
        <v>396.04751945550009</v>
      </c>
      <c r="I44" s="13">
        <f>H44*Index!$D$19</f>
        <v>486.63092853973103</v>
      </c>
      <c r="K44" s="8">
        <v>46.51</v>
      </c>
      <c r="L44" s="6">
        <f t="shared" si="2"/>
        <v>47.230905</v>
      </c>
      <c r="M44" s="6">
        <f>L44*Index!$H$23</f>
        <v>50.862518804765621</v>
      </c>
      <c r="O44" s="28">
        <v>0.77326338800000005</v>
      </c>
      <c r="P44" s="8">
        <v>26.28016689</v>
      </c>
      <c r="Q44" s="8">
        <v>20.32149089</v>
      </c>
      <c r="R44" s="9">
        <f t="shared" si="3"/>
        <v>20.32</v>
      </c>
      <c r="S44" s="6">
        <f t="shared" si="4"/>
        <v>20.404809002648999</v>
      </c>
      <c r="T44" s="6">
        <f t="shared" si="5"/>
        <v>20.721083542190062</v>
      </c>
      <c r="U44" s="13">
        <f>T44*Index!$D$19</f>
        <v>25.460379447265478</v>
      </c>
      <c r="W44" s="8">
        <v>2.5735554180000002</v>
      </c>
      <c r="X44" s="6">
        <f t="shared" si="6"/>
        <v>2.6134455269790005</v>
      </c>
      <c r="Y44" s="6">
        <f>X44*Index!$H$23</f>
        <v>2.8143949869518696</v>
      </c>
      <c r="AA44" s="29">
        <v>4.1591854440000002</v>
      </c>
      <c r="AB44" s="8">
        <v>1.5818306900000001</v>
      </c>
      <c r="AC44" s="8">
        <v>6.5791271809999996</v>
      </c>
      <c r="AD44" s="9">
        <f t="shared" si="7"/>
        <v>6.58</v>
      </c>
      <c r="AE44" s="6">
        <f t="shared" si="8"/>
        <v>6.6061016021614316</v>
      </c>
      <c r="AF44" s="6">
        <f t="shared" si="9"/>
        <v>6.7084961769949345</v>
      </c>
      <c r="AG44" s="13">
        <f>AF44*Index!$D$19</f>
        <v>8.2428536055585298</v>
      </c>
      <c r="AI44" s="8">
        <v>0.97651698200000003</v>
      </c>
      <c r="AJ44" s="6">
        <f t="shared" si="10"/>
        <v>0.99165299522100014</v>
      </c>
      <c r="AK44" s="6">
        <f>AJ44*Index!$H$23</f>
        <v>1.0679018138066647</v>
      </c>
      <c r="AM44" s="8">
        <v>575.08000000000004</v>
      </c>
      <c r="AN44" s="9">
        <f t="shared" si="11"/>
        <v>575.08000000000004</v>
      </c>
    </row>
    <row r="45" spans="1:40" x14ac:dyDescent="0.25">
      <c r="A45" s="23" t="s">
        <v>1391</v>
      </c>
      <c r="B45" s="23" t="s">
        <v>76</v>
      </c>
      <c r="C45" s="2" t="s">
        <v>68</v>
      </c>
      <c r="D45" s="2">
        <v>2</v>
      </c>
      <c r="E45" s="2" t="s">
        <v>41</v>
      </c>
      <c r="F45" s="8">
        <v>367.50965350000001</v>
      </c>
      <c r="G45" s="6">
        <f t="shared" si="0"/>
        <v>369.01644307934998</v>
      </c>
      <c r="H45" s="6">
        <f t="shared" si="1"/>
        <v>374.73619794707992</v>
      </c>
      <c r="I45" s="13">
        <f>H45*Index!$D$19</f>
        <v>460.44531276233818</v>
      </c>
      <c r="K45" s="8">
        <v>46.51</v>
      </c>
      <c r="L45" s="6">
        <f t="shared" si="2"/>
        <v>47.230905</v>
      </c>
      <c r="M45" s="6">
        <f>L45*Index!$H$23</f>
        <v>50.862518804765621</v>
      </c>
      <c r="O45" s="28">
        <v>0.77326338800000005</v>
      </c>
      <c r="P45" s="8">
        <v>26.28016689</v>
      </c>
      <c r="Q45" s="8">
        <v>20.32149089</v>
      </c>
      <c r="R45" s="9">
        <f t="shared" si="3"/>
        <v>20.32</v>
      </c>
      <c r="S45" s="6">
        <f t="shared" si="4"/>
        <v>20.404809002648999</v>
      </c>
      <c r="T45" s="6">
        <f t="shared" si="5"/>
        <v>20.721083542190062</v>
      </c>
      <c r="U45" s="13">
        <f>T45*Index!$D$19</f>
        <v>25.460379447265478</v>
      </c>
      <c r="W45" s="8">
        <v>2.601707346</v>
      </c>
      <c r="X45" s="6">
        <f t="shared" si="6"/>
        <v>2.6420338098630003</v>
      </c>
      <c r="Y45" s="6">
        <f>X45*Index!$H$23</f>
        <v>2.8451814407744971</v>
      </c>
      <c r="AA45" s="29">
        <v>4.2147039959999999</v>
      </c>
      <c r="AB45" s="8">
        <v>1.754979472</v>
      </c>
      <c r="AC45" s="8">
        <v>7.3967189920000003</v>
      </c>
      <c r="AD45" s="9">
        <f t="shared" si="7"/>
        <v>7.4</v>
      </c>
      <c r="AE45" s="6">
        <f t="shared" si="8"/>
        <v>7.4270455414098695</v>
      </c>
      <c r="AF45" s="6">
        <f t="shared" si="9"/>
        <v>7.5421647473017233</v>
      </c>
      <c r="AG45" s="13">
        <f>AF45*Index!$D$19</f>
        <v>9.2671976312970017</v>
      </c>
      <c r="AI45" s="8">
        <v>0.88877678400000004</v>
      </c>
      <c r="AJ45" s="6">
        <f t="shared" si="10"/>
        <v>0.90255282415200011</v>
      </c>
      <c r="AK45" s="6">
        <f>AJ45*Index!$H$23</f>
        <v>0.97195067489656239</v>
      </c>
      <c r="AM45" s="8">
        <v>549.85</v>
      </c>
      <c r="AN45" s="9">
        <f t="shared" si="11"/>
        <v>549.85</v>
      </c>
    </row>
    <row r="46" spans="1:40" x14ac:dyDescent="0.25">
      <c r="A46" s="23" t="s">
        <v>1392</v>
      </c>
      <c r="B46" s="23" t="s">
        <v>76</v>
      </c>
      <c r="C46" s="2" t="s">
        <v>68</v>
      </c>
      <c r="D46" s="2">
        <v>3</v>
      </c>
      <c r="E46" s="2" t="s">
        <v>40</v>
      </c>
      <c r="F46" s="8">
        <v>388.41</v>
      </c>
      <c r="G46" s="6">
        <f t="shared" si="0"/>
        <v>390.00248100000005</v>
      </c>
      <c r="H46" s="6">
        <f t="shared" si="1"/>
        <v>396.04751945550009</v>
      </c>
      <c r="I46" s="13">
        <f>H46*Index!$D$19</f>
        <v>486.63092853973103</v>
      </c>
      <c r="K46" s="8">
        <v>61.64</v>
      </c>
      <c r="L46" s="6">
        <f t="shared" si="2"/>
        <v>62.595420000000004</v>
      </c>
      <c r="M46" s="6">
        <f>L46*Index!$H$23</f>
        <v>67.408420965937495</v>
      </c>
      <c r="O46" s="28">
        <v>0.77326338800000005</v>
      </c>
      <c r="P46" s="8">
        <v>26.28016689</v>
      </c>
      <c r="Q46" s="8">
        <v>20.32149089</v>
      </c>
      <c r="R46" s="9">
        <f t="shared" si="3"/>
        <v>20.32</v>
      </c>
      <c r="S46" s="6">
        <f t="shared" si="4"/>
        <v>20.404809002648999</v>
      </c>
      <c r="T46" s="6">
        <f t="shared" si="5"/>
        <v>20.721083542190062</v>
      </c>
      <c r="U46" s="13">
        <f>T46*Index!$D$19</f>
        <v>25.460379447265478</v>
      </c>
      <c r="W46" s="8">
        <v>2.5735554180000002</v>
      </c>
      <c r="X46" s="6">
        <f t="shared" si="6"/>
        <v>2.6134455269790005</v>
      </c>
      <c r="Y46" s="6">
        <f>X46*Index!$H$23</f>
        <v>2.8143949869518696</v>
      </c>
      <c r="AA46" s="29">
        <v>4.1591854440000002</v>
      </c>
      <c r="AB46" s="8">
        <v>1.5818306900000001</v>
      </c>
      <c r="AC46" s="8">
        <v>6.5791271809999996</v>
      </c>
      <c r="AD46" s="9">
        <f t="shared" si="7"/>
        <v>6.58</v>
      </c>
      <c r="AE46" s="6">
        <f t="shared" si="8"/>
        <v>6.6061016021614316</v>
      </c>
      <c r="AF46" s="6">
        <f t="shared" si="9"/>
        <v>6.7084961769949345</v>
      </c>
      <c r="AG46" s="13">
        <f>AF46*Index!$D$19</f>
        <v>8.2428536055585298</v>
      </c>
      <c r="AI46" s="8">
        <v>0.97651698200000003</v>
      </c>
      <c r="AJ46" s="6">
        <f t="shared" si="10"/>
        <v>0.99165299522100014</v>
      </c>
      <c r="AK46" s="6">
        <f>AJ46*Index!$H$23</f>
        <v>1.0679018138066647</v>
      </c>
      <c r="AM46" s="8">
        <v>591.62</v>
      </c>
      <c r="AN46" s="9">
        <f t="shared" si="11"/>
        <v>591.62</v>
      </c>
    </row>
    <row r="47" spans="1:40" x14ac:dyDescent="0.25">
      <c r="A47" s="23" t="s">
        <v>1393</v>
      </c>
      <c r="B47" s="23" t="s">
        <v>76</v>
      </c>
      <c r="C47" s="2" t="s">
        <v>68</v>
      </c>
      <c r="D47" s="2">
        <v>3</v>
      </c>
      <c r="E47" s="2" t="s">
        <v>41</v>
      </c>
      <c r="F47" s="8">
        <v>364.83787990000002</v>
      </c>
      <c r="G47" s="6">
        <f t="shared" si="0"/>
        <v>366.33371520758999</v>
      </c>
      <c r="H47" s="6">
        <f t="shared" si="1"/>
        <v>372.01188779330766</v>
      </c>
      <c r="I47" s="13">
        <f>H47*Index!$D$19</f>
        <v>457.09790237687969</v>
      </c>
      <c r="K47" s="8">
        <v>61.64</v>
      </c>
      <c r="L47" s="6">
        <f t="shared" si="2"/>
        <v>62.595420000000004</v>
      </c>
      <c r="M47" s="6">
        <f>L47*Index!$H$23</f>
        <v>67.408420965937495</v>
      </c>
      <c r="O47" s="28">
        <v>0.77326338800000005</v>
      </c>
      <c r="P47" s="8">
        <v>26.28016689</v>
      </c>
      <c r="Q47" s="8">
        <v>20.32149089</v>
      </c>
      <c r="R47" s="9">
        <f t="shared" si="3"/>
        <v>20.32</v>
      </c>
      <c r="S47" s="6">
        <f t="shared" si="4"/>
        <v>20.404809002648999</v>
      </c>
      <c r="T47" s="6">
        <f t="shared" si="5"/>
        <v>20.721083542190062</v>
      </c>
      <c r="U47" s="13">
        <f>T47*Index!$D$19</f>
        <v>25.460379447265478</v>
      </c>
      <c r="W47" s="8">
        <v>2.601707346</v>
      </c>
      <c r="X47" s="6">
        <f t="shared" si="6"/>
        <v>2.6420338098630003</v>
      </c>
      <c r="Y47" s="6">
        <f>X47*Index!$H$23</f>
        <v>2.8451814407744971</v>
      </c>
      <c r="AA47" s="29">
        <v>4.2147039959999999</v>
      </c>
      <c r="AB47" s="8">
        <v>1.754979472</v>
      </c>
      <c r="AC47" s="8">
        <v>7.3967189920000003</v>
      </c>
      <c r="AD47" s="9">
        <f t="shared" si="7"/>
        <v>7.4</v>
      </c>
      <c r="AE47" s="6">
        <f t="shared" si="8"/>
        <v>7.4270455414098695</v>
      </c>
      <c r="AF47" s="6">
        <f t="shared" si="9"/>
        <v>7.5421647473017233</v>
      </c>
      <c r="AG47" s="13">
        <f>AF47*Index!$D$19</f>
        <v>9.2671976312970017</v>
      </c>
      <c r="AI47" s="8">
        <v>0.88877678400000004</v>
      </c>
      <c r="AJ47" s="6">
        <f t="shared" si="10"/>
        <v>0.90255282415200011</v>
      </c>
      <c r="AK47" s="6">
        <f>AJ47*Index!$H$23</f>
        <v>0.97195067489656239</v>
      </c>
      <c r="AM47" s="8">
        <v>563.04999999999995</v>
      </c>
      <c r="AN47" s="9">
        <f t="shared" si="11"/>
        <v>563.04999999999995</v>
      </c>
    </row>
    <row r="48" spans="1:40" x14ac:dyDescent="0.25">
      <c r="A48" s="23" t="s">
        <v>1394</v>
      </c>
      <c r="B48" s="23" t="s">
        <v>76</v>
      </c>
      <c r="C48" s="2" t="s">
        <v>68</v>
      </c>
      <c r="D48" s="2">
        <v>4</v>
      </c>
      <c r="E48" s="2" t="s">
        <v>40</v>
      </c>
      <c r="F48" s="8">
        <v>388.41</v>
      </c>
      <c r="G48" s="6">
        <f t="shared" si="0"/>
        <v>390.00248100000005</v>
      </c>
      <c r="H48" s="6">
        <f t="shared" si="1"/>
        <v>396.04751945550009</v>
      </c>
      <c r="I48" s="13">
        <f>H48*Index!$D$19</f>
        <v>486.63092853973103</v>
      </c>
      <c r="K48" s="8">
        <v>74.900000000000006</v>
      </c>
      <c r="L48" s="6">
        <f t="shared" si="2"/>
        <v>76.060950000000005</v>
      </c>
      <c r="M48" s="6">
        <f>L48*Index!$H$23</f>
        <v>81.909323983593751</v>
      </c>
      <c r="O48" s="28">
        <v>1.3871108219999999</v>
      </c>
      <c r="P48" s="8">
        <v>26.633014360000001</v>
      </c>
      <c r="Q48" s="8">
        <v>36.942942440000003</v>
      </c>
      <c r="R48" s="9">
        <f t="shared" si="3"/>
        <v>36.94</v>
      </c>
      <c r="S48" s="6">
        <f t="shared" si="4"/>
        <v>37.094408504004001</v>
      </c>
      <c r="T48" s="6">
        <f t="shared" si="5"/>
        <v>37.669371835816065</v>
      </c>
      <c r="U48" s="13">
        <f>T48*Index!$D$19</f>
        <v>46.285055437725688</v>
      </c>
      <c r="W48" s="8">
        <v>4.6165467380000003</v>
      </c>
      <c r="X48" s="6">
        <f t="shared" si="6"/>
        <v>4.6881032124390005</v>
      </c>
      <c r="Y48" s="6">
        <f>X48*Index!$H$23</f>
        <v>5.0485743985079425</v>
      </c>
      <c r="AA48" s="29">
        <v>4.1591854440000002</v>
      </c>
      <c r="AB48" s="8">
        <v>1.5818306900000001</v>
      </c>
      <c r="AC48" s="8">
        <v>6.5791271809999996</v>
      </c>
      <c r="AD48" s="9">
        <f t="shared" si="7"/>
        <v>6.58</v>
      </c>
      <c r="AE48" s="6">
        <f t="shared" si="8"/>
        <v>6.6061016021614316</v>
      </c>
      <c r="AF48" s="6">
        <f t="shared" si="9"/>
        <v>6.7084961769949345</v>
      </c>
      <c r="AG48" s="13">
        <f>AF48*Index!$D$19</f>
        <v>8.2428536055585298</v>
      </c>
      <c r="AI48" s="8">
        <v>0.97651698200000003</v>
      </c>
      <c r="AJ48" s="6">
        <f t="shared" si="10"/>
        <v>0.99165299522100014</v>
      </c>
      <c r="AK48" s="6">
        <f>AJ48*Index!$H$23</f>
        <v>1.0679018138066647</v>
      </c>
      <c r="AM48" s="8">
        <v>629.17999999999995</v>
      </c>
      <c r="AN48" s="9">
        <f t="shared" si="11"/>
        <v>629.17999999999995</v>
      </c>
    </row>
    <row r="49" spans="1:40" x14ac:dyDescent="0.25">
      <c r="A49" s="23" t="s">
        <v>1395</v>
      </c>
      <c r="B49" s="23" t="s">
        <v>76</v>
      </c>
      <c r="C49" s="2" t="s">
        <v>68</v>
      </c>
      <c r="D49" s="2">
        <v>4</v>
      </c>
      <c r="E49" s="2" t="s">
        <v>41</v>
      </c>
      <c r="F49" s="8">
        <v>479.11</v>
      </c>
      <c r="G49" s="6">
        <f t="shared" si="0"/>
        <v>481.07435100000004</v>
      </c>
      <c r="H49" s="6">
        <f t="shared" si="1"/>
        <v>488.53100344050006</v>
      </c>
      <c r="I49" s="13">
        <f>H49*Index!$D$19</f>
        <v>600.26709964385702</v>
      </c>
      <c r="K49" s="8">
        <v>74.900000000000006</v>
      </c>
      <c r="L49" s="6">
        <f t="shared" si="2"/>
        <v>76.060950000000005</v>
      </c>
      <c r="M49" s="6">
        <f>L49*Index!$H$23</f>
        <v>81.909323983593751</v>
      </c>
      <c r="O49" s="28">
        <v>1.3871108219999999</v>
      </c>
      <c r="P49" s="8">
        <v>26.633014360000001</v>
      </c>
      <c r="Q49" s="8">
        <v>36.942942440000003</v>
      </c>
      <c r="R49" s="9">
        <f t="shared" si="3"/>
        <v>36.94</v>
      </c>
      <c r="S49" s="6">
        <f t="shared" si="4"/>
        <v>37.094408504004001</v>
      </c>
      <c r="T49" s="6">
        <f t="shared" si="5"/>
        <v>37.669371835816065</v>
      </c>
      <c r="U49" s="13">
        <f>T49*Index!$D$19</f>
        <v>46.285055437725688</v>
      </c>
      <c r="W49" s="8">
        <v>4.667046794</v>
      </c>
      <c r="X49" s="6">
        <f t="shared" si="6"/>
        <v>4.7393860193070001</v>
      </c>
      <c r="Y49" s="6">
        <f>X49*Index!$H$23</f>
        <v>5.1038003724477772</v>
      </c>
      <c r="AA49" s="29">
        <v>4.2147039959999999</v>
      </c>
      <c r="AB49" s="8">
        <v>1.754979472</v>
      </c>
      <c r="AC49" s="8">
        <v>7.3967189920000003</v>
      </c>
      <c r="AD49" s="9">
        <f t="shared" si="7"/>
        <v>7.4</v>
      </c>
      <c r="AE49" s="6">
        <f t="shared" si="8"/>
        <v>7.4270455414098695</v>
      </c>
      <c r="AF49" s="6">
        <f t="shared" si="9"/>
        <v>7.5421647473017233</v>
      </c>
      <c r="AG49" s="13">
        <f>AF49*Index!$D$19</f>
        <v>9.2671976312970017</v>
      </c>
      <c r="AI49" s="8">
        <v>0.88877678400000004</v>
      </c>
      <c r="AJ49" s="6">
        <f t="shared" si="10"/>
        <v>0.90255282415200011</v>
      </c>
      <c r="AK49" s="6">
        <f>AJ49*Index!$H$23</f>
        <v>0.97195067489656239</v>
      </c>
      <c r="AM49" s="8">
        <v>743.8</v>
      </c>
      <c r="AN49" s="9">
        <f t="shared" si="11"/>
        <v>743.8</v>
      </c>
    </row>
    <row r="50" spans="1:40" x14ac:dyDescent="0.25">
      <c r="A50" s="23" t="s">
        <v>1396</v>
      </c>
      <c r="B50" s="23" t="s">
        <v>77</v>
      </c>
      <c r="C50" s="2" t="s">
        <v>69</v>
      </c>
      <c r="D50" s="2"/>
      <c r="E50" s="2" t="s">
        <v>40</v>
      </c>
      <c r="F50" s="8">
        <v>489.55450000000002</v>
      </c>
      <c r="G50" s="6">
        <f t="shared" si="0"/>
        <v>491.56167345</v>
      </c>
      <c r="H50" s="6">
        <f t="shared" si="1"/>
        <v>499.18087938847503</v>
      </c>
      <c r="I50" s="13">
        <f>H50*Index!$D$19</f>
        <v>613.35279963390167</v>
      </c>
      <c r="K50" s="8">
        <v>43.47</v>
      </c>
      <c r="L50" s="6">
        <f t="shared" si="2"/>
        <v>44.143785000000001</v>
      </c>
      <c r="M50" s="6">
        <f>L50*Index!$H$23</f>
        <v>47.53802821851562</v>
      </c>
      <c r="O50" s="28">
        <v>0.122482013</v>
      </c>
      <c r="P50" s="8">
        <v>22.64954058</v>
      </c>
      <c r="Q50" s="8">
        <v>2.7741613269999998</v>
      </c>
      <c r="R50" s="9">
        <f t="shared" si="3"/>
        <v>2.77</v>
      </c>
      <c r="S50" s="6">
        <f t="shared" si="4"/>
        <v>2.7855353884406999</v>
      </c>
      <c r="T50" s="6">
        <f t="shared" si="5"/>
        <v>2.8287111869615309</v>
      </c>
      <c r="U50" s="13">
        <f>T50*Index!$D$19</f>
        <v>3.4756898701810512</v>
      </c>
      <c r="W50" s="8">
        <v>0.40764150100000002</v>
      </c>
      <c r="X50" s="6">
        <f t="shared" si="6"/>
        <v>0.41395994426550003</v>
      </c>
      <c r="Y50" s="6">
        <f>X50*Index!$H$23</f>
        <v>0.44578958310503947</v>
      </c>
      <c r="AA50" s="29">
        <v>4.1591854440000002</v>
      </c>
      <c r="AB50" s="8">
        <v>1.5818306900000001</v>
      </c>
      <c r="AC50" s="8">
        <v>6.5791271809999996</v>
      </c>
      <c r="AD50" s="9">
        <f t="shared" si="7"/>
        <v>6.58</v>
      </c>
      <c r="AE50" s="6">
        <f t="shared" si="8"/>
        <v>6.6061016021614316</v>
      </c>
      <c r="AF50" s="6">
        <f t="shared" si="9"/>
        <v>6.7084961769949345</v>
      </c>
      <c r="AG50" s="13">
        <f>AF50*Index!$D$19</f>
        <v>8.2428536055585298</v>
      </c>
      <c r="AI50" s="8">
        <v>0.97651698200000003</v>
      </c>
      <c r="AJ50" s="6">
        <f t="shared" si="10"/>
        <v>0.99165299522100014</v>
      </c>
      <c r="AK50" s="6">
        <f>AJ50*Index!$H$23</f>
        <v>1.0679018138066647</v>
      </c>
      <c r="AM50" s="8">
        <v>674.12</v>
      </c>
      <c r="AN50" s="9">
        <f t="shared" si="11"/>
        <v>674.12</v>
      </c>
    </row>
    <row r="51" spans="1:40" x14ac:dyDescent="0.25">
      <c r="A51" s="23" t="s">
        <v>1397</v>
      </c>
      <c r="B51" s="23" t="s">
        <v>77</v>
      </c>
      <c r="C51" s="2" t="s">
        <v>69</v>
      </c>
      <c r="D51" s="2">
        <v>1</v>
      </c>
      <c r="E51" s="2" t="s">
        <v>41</v>
      </c>
      <c r="F51" s="8">
        <v>540.00559740000006</v>
      </c>
      <c r="G51" s="6">
        <f t="shared" si="0"/>
        <v>542.21962034934006</v>
      </c>
      <c r="H51" s="6">
        <f t="shared" si="1"/>
        <v>550.62402446475483</v>
      </c>
      <c r="I51" s="13">
        <f>H51*Index!$D$19</f>
        <v>676.56194557146864</v>
      </c>
      <c r="K51" s="8">
        <v>37.159999999999997</v>
      </c>
      <c r="L51" s="6">
        <f t="shared" si="2"/>
        <v>37.735979999999998</v>
      </c>
      <c r="M51" s="6">
        <f>L51*Index!$H$23</f>
        <v>40.637523087187496</v>
      </c>
      <c r="O51" s="28">
        <v>0.54379122800000002</v>
      </c>
      <c r="P51" s="8">
        <v>26.119901160000001</v>
      </c>
      <c r="Q51" s="8">
        <v>14.203773119999999</v>
      </c>
      <c r="R51" s="9">
        <f t="shared" si="3"/>
        <v>14.2</v>
      </c>
      <c r="S51" s="6">
        <f t="shared" si="4"/>
        <v>14.262008589792</v>
      </c>
      <c r="T51" s="6">
        <f t="shared" si="5"/>
        <v>14.483069722933777</v>
      </c>
      <c r="U51" s="13">
        <f>T51*Index!$D$19</f>
        <v>17.795616235815945</v>
      </c>
      <c r="W51" s="8">
        <v>1.829629663</v>
      </c>
      <c r="X51" s="6">
        <f t="shared" si="6"/>
        <v>1.8579889227765001</v>
      </c>
      <c r="Y51" s="6">
        <f>X51*Index!$H$23</f>
        <v>2.0008508522918618</v>
      </c>
      <c r="AA51" s="29">
        <v>4.2147039959999999</v>
      </c>
      <c r="AB51" s="8">
        <v>1.754979472</v>
      </c>
      <c r="AC51" s="8">
        <v>7.3967189920000003</v>
      </c>
      <c r="AD51" s="9">
        <f t="shared" si="7"/>
        <v>7.4</v>
      </c>
      <c r="AE51" s="6">
        <f t="shared" si="8"/>
        <v>7.4270455414098695</v>
      </c>
      <c r="AF51" s="6">
        <f t="shared" si="9"/>
        <v>7.5421647473017233</v>
      </c>
      <c r="AG51" s="13">
        <f>AF51*Index!$D$19</f>
        <v>9.2671976312970017</v>
      </c>
      <c r="AI51" s="8">
        <v>0.88877678400000004</v>
      </c>
      <c r="AJ51" s="6">
        <f t="shared" si="10"/>
        <v>0.90255282415200011</v>
      </c>
      <c r="AK51" s="6">
        <f>AJ51*Index!$H$23</f>
        <v>0.97195067489656239</v>
      </c>
      <c r="AM51" s="8">
        <v>747.24</v>
      </c>
      <c r="AN51" s="9">
        <f t="shared" si="11"/>
        <v>747.24</v>
      </c>
    </row>
    <row r="52" spans="1:40" x14ac:dyDescent="0.25">
      <c r="A52" s="23" t="s">
        <v>1398</v>
      </c>
      <c r="B52" s="23" t="s">
        <v>77</v>
      </c>
      <c r="C52" s="2" t="s">
        <v>69</v>
      </c>
      <c r="D52" s="2">
        <v>2</v>
      </c>
      <c r="E52" s="2" t="s">
        <v>40</v>
      </c>
      <c r="F52" s="8">
        <v>489.55450000000002</v>
      </c>
      <c r="G52" s="6">
        <f t="shared" si="0"/>
        <v>491.56167345</v>
      </c>
      <c r="H52" s="6">
        <f t="shared" si="1"/>
        <v>499.18087938847503</v>
      </c>
      <c r="I52" s="13">
        <f>H52*Index!$D$19</f>
        <v>613.35279963390167</v>
      </c>
      <c r="K52" s="8">
        <v>46.51</v>
      </c>
      <c r="L52" s="6">
        <f t="shared" si="2"/>
        <v>47.230905</v>
      </c>
      <c r="M52" s="6">
        <f>L52*Index!$H$23</f>
        <v>50.862518804765621</v>
      </c>
      <c r="O52" s="28">
        <v>0.54379122800000002</v>
      </c>
      <c r="P52" s="8">
        <v>26.119901160000001</v>
      </c>
      <c r="Q52" s="8">
        <v>14.203773119999999</v>
      </c>
      <c r="R52" s="9">
        <f t="shared" si="3"/>
        <v>14.2</v>
      </c>
      <c r="S52" s="6">
        <f t="shared" si="4"/>
        <v>14.262008589792</v>
      </c>
      <c r="T52" s="6">
        <f t="shared" si="5"/>
        <v>14.483069722933777</v>
      </c>
      <c r="U52" s="13">
        <f>T52*Index!$D$19</f>
        <v>17.795616235815945</v>
      </c>
      <c r="W52" s="8">
        <v>1.809832047</v>
      </c>
      <c r="X52" s="6">
        <f t="shared" si="6"/>
        <v>1.8378844437285</v>
      </c>
      <c r="Y52" s="6">
        <f>X52*Index!$H$23</f>
        <v>1.9792005272845614</v>
      </c>
      <c r="AA52" s="29">
        <v>4.1591854440000002</v>
      </c>
      <c r="AB52" s="8">
        <v>1.5818306900000001</v>
      </c>
      <c r="AC52" s="8">
        <v>6.5791271809999996</v>
      </c>
      <c r="AD52" s="9">
        <f t="shared" si="7"/>
        <v>6.58</v>
      </c>
      <c r="AE52" s="6">
        <f t="shared" si="8"/>
        <v>6.6061016021614316</v>
      </c>
      <c r="AF52" s="6">
        <f t="shared" si="9"/>
        <v>6.7084961769949345</v>
      </c>
      <c r="AG52" s="13">
        <f>AF52*Index!$D$19</f>
        <v>8.2428536055585298</v>
      </c>
      <c r="AI52" s="8">
        <v>0.97651698200000003</v>
      </c>
      <c r="AJ52" s="6">
        <f t="shared" si="10"/>
        <v>0.99165299522100014</v>
      </c>
      <c r="AK52" s="6">
        <f>AJ52*Index!$H$23</f>
        <v>1.0679018138066647</v>
      </c>
      <c r="AM52" s="8">
        <v>693.3</v>
      </c>
      <c r="AN52" s="9">
        <f t="shared" si="11"/>
        <v>693.3</v>
      </c>
    </row>
    <row r="53" spans="1:40" x14ac:dyDescent="0.25">
      <c r="A53" s="23" t="s">
        <v>1399</v>
      </c>
      <c r="B53" s="23" t="s">
        <v>77</v>
      </c>
      <c r="C53" s="2" t="s">
        <v>69</v>
      </c>
      <c r="D53" s="2">
        <v>2</v>
      </c>
      <c r="E53" s="2" t="s">
        <v>41</v>
      </c>
      <c r="F53" s="8">
        <v>480.49</v>
      </c>
      <c r="G53" s="6">
        <f t="shared" si="0"/>
        <v>482.46000900000001</v>
      </c>
      <c r="H53" s="6">
        <f t="shared" si="1"/>
        <v>489.93813913950004</v>
      </c>
      <c r="I53" s="13">
        <f>H53*Index!$D$19</f>
        <v>601.99607336076656</v>
      </c>
      <c r="K53" s="8">
        <v>46.51</v>
      </c>
      <c r="L53" s="6">
        <f t="shared" si="2"/>
        <v>47.230905</v>
      </c>
      <c r="M53" s="6">
        <f>L53*Index!$H$23</f>
        <v>50.862518804765621</v>
      </c>
      <c r="O53" s="28">
        <v>0.54379122800000002</v>
      </c>
      <c r="P53" s="8">
        <v>26.119901160000001</v>
      </c>
      <c r="Q53" s="8">
        <v>14.203773119999999</v>
      </c>
      <c r="R53" s="9">
        <f t="shared" si="3"/>
        <v>14.2</v>
      </c>
      <c r="S53" s="6">
        <f t="shared" si="4"/>
        <v>14.262008589792</v>
      </c>
      <c r="T53" s="6">
        <f t="shared" si="5"/>
        <v>14.483069722933777</v>
      </c>
      <c r="U53" s="13">
        <f>T53*Index!$D$19</f>
        <v>17.795616235815945</v>
      </c>
      <c r="W53" s="8">
        <v>1.829629663</v>
      </c>
      <c r="X53" s="6">
        <f t="shared" si="6"/>
        <v>1.8579889227765001</v>
      </c>
      <c r="Y53" s="6">
        <f>X53*Index!$H$23</f>
        <v>2.0008508522918618</v>
      </c>
      <c r="AA53" s="29">
        <v>4.2147039959999999</v>
      </c>
      <c r="AB53" s="8">
        <v>1.754979472</v>
      </c>
      <c r="AC53" s="8">
        <v>7.3967189920000003</v>
      </c>
      <c r="AD53" s="9">
        <f t="shared" si="7"/>
        <v>7.4</v>
      </c>
      <c r="AE53" s="6">
        <f t="shared" si="8"/>
        <v>7.4270455414098695</v>
      </c>
      <c r="AF53" s="6">
        <f t="shared" si="9"/>
        <v>7.5421647473017233</v>
      </c>
      <c r="AG53" s="13">
        <f>AF53*Index!$D$19</f>
        <v>9.2671976312970017</v>
      </c>
      <c r="AI53" s="8">
        <v>0.88877678400000004</v>
      </c>
      <c r="AJ53" s="6">
        <f t="shared" si="10"/>
        <v>0.90255282415200011</v>
      </c>
      <c r="AK53" s="6">
        <f>AJ53*Index!$H$23</f>
        <v>0.97195067489656239</v>
      </c>
      <c r="AM53" s="8">
        <v>682.89</v>
      </c>
      <c r="AN53" s="9">
        <f t="shared" si="11"/>
        <v>682.89</v>
      </c>
    </row>
    <row r="54" spans="1:40" x14ac:dyDescent="0.25">
      <c r="A54" s="23" t="s">
        <v>1400</v>
      </c>
      <c r="B54" s="23" t="s">
        <v>77</v>
      </c>
      <c r="C54" s="2" t="s">
        <v>69</v>
      </c>
      <c r="D54" s="2">
        <v>3</v>
      </c>
      <c r="E54" s="2" t="s">
        <v>40</v>
      </c>
      <c r="F54" s="8">
        <v>489.55450000000002</v>
      </c>
      <c r="G54" s="6">
        <f t="shared" si="0"/>
        <v>491.56167345</v>
      </c>
      <c r="H54" s="6">
        <f t="shared" si="1"/>
        <v>499.18087938847503</v>
      </c>
      <c r="I54" s="13">
        <f>H54*Index!$D$19</f>
        <v>613.35279963390167</v>
      </c>
      <c r="K54" s="8">
        <v>61.64</v>
      </c>
      <c r="L54" s="6">
        <f t="shared" si="2"/>
        <v>62.595420000000004</v>
      </c>
      <c r="M54" s="6">
        <f>L54*Index!$H$23</f>
        <v>67.408420965937495</v>
      </c>
      <c r="O54" s="28">
        <v>0.54379122800000002</v>
      </c>
      <c r="P54" s="8">
        <v>26.119901160000001</v>
      </c>
      <c r="Q54" s="8">
        <v>14.203773119999999</v>
      </c>
      <c r="R54" s="9">
        <f t="shared" si="3"/>
        <v>14.2</v>
      </c>
      <c r="S54" s="6">
        <f t="shared" si="4"/>
        <v>14.262008589792</v>
      </c>
      <c r="T54" s="6">
        <f t="shared" si="5"/>
        <v>14.483069722933777</v>
      </c>
      <c r="U54" s="13">
        <f>T54*Index!$D$19</f>
        <v>17.795616235815945</v>
      </c>
      <c r="W54" s="8">
        <v>1.809832047</v>
      </c>
      <c r="X54" s="6">
        <f t="shared" si="6"/>
        <v>1.8378844437285</v>
      </c>
      <c r="Y54" s="6">
        <f>X54*Index!$H$23</f>
        <v>1.9792005272845614</v>
      </c>
      <c r="AA54" s="29">
        <v>4.1591854440000002</v>
      </c>
      <c r="AB54" s="8">
        <v>1.5818306900000001</v>
      </c>
      <c r="AC54" s="8">
        <v>6.5791271809999996</v>
      </c>
      <c r="AD54" s="9">
        <f t="shared" si="7"/>
        <v>6.58</v>
      </c>
      <c r="AE54" s="6">
        <f t="shared" si="8"/>
        <v>6.6061016021614316</v>
      </c>
      <c r="AF54" s="6">
        <f t="shared" si="9"/>
        <v>6.7084961769949345</v>
      </c>
      <c r="AG54" s="13">
        <f>AF54*Index!$D$19</f>
        <v>8.2428536055585298</v>
      </c>
      <c r="AI54" s="8">
        <v>0.97651698200000003</v>
      </c>
      <c r="AJ54" s="6">
        <f t="shared" si="10"/>
        <v>0.99165299522100014</v>
      </c>
      <c r="AK54" s="6">
        <f>AJ54*Index!$H$23</f>
        <v>1.0679018138066647</v>
      </c>
      <c r="AM54" s="8">
        <v>709.85</v>
      </c>
      <c r="AN54" s="9">
        <f t="shared" si="11"/>
        <v>709.85</v>
      </c>
    </row>
    <row r="55" spans="1:40" x14ac:dyDescent="0.25">
      <c r="A55" s="23" t="s">
        <v>1401</v>
      </c>
      <c r="B55" s="23" t="s">
        <v>77</v>
      </c>
      <c r="C55" s="2" t="s">
        <v>69</v>
      </c>
      <c r="D55" s="2">
        <v>3</v>
      </c>
      <c r="E55" s="2" t="s">
        <v>41</v>
      </c>
      <c r="F55" s="8">
        <v>437.275845</v>
      </c>
      <c r="G55" s="6">
        <f t="shared" si="0"/>
        <v>439.06867596450002</v>
      </c>
      <c r="H55" s="6">
        <f t="shared" si="1"/>
        <v>445.87424044194978</v>
      </c>
      <c r="I55" s="13">
        <f>H55*Index!$D$19</f>
        <v>547.85394423507501</v>
      </c>
      <c r="K55" s="8">
        <v>61.64</v>
      </c>
      <c r="L55" s="6">
        <f t="shared" si="2"/>
        <v>62.595420000000004</v>
      </c>
      <c r="M55" s="6">
        <f>L55*Index!$H$23</f>
        <v>67.408420965937495</v>
      </c>
      <c r="O55" s="28">
        <v>0.54379122800000002</v>
      </c>
      <c r="P55" s="8">
        <v>26.119901160000001</v>
      </c>
      <c r="Q55" s="8">
        <v>14.203773119999999</v>
      </c>
      <c r="R55" s="9">
        <f t="shared" si="3"/>
        <v>14.2</v>
      </c>
      <c r="S55" s="6">
        <f t="shared" si="4"/>
        <v>14.262008589792</v>
      </c>
      <c r="T55" s="6">
        <f t="shared" si="5"/>
        <v>14.483069722933777</v>
      </c>
      <c r="U55" s="13">
        <f>T55*Index!$D$19</f>
        <v>17.795616235815945</v>
      </c>
      <c r="W55" s="8">
        <v>1.829629663</v>
      </c>
      <c r="X55" s="6">
        <f t="shared" si="6"/>
        <v>1.8579889227765001</v>
      </c>
      <c r="Y55" s="6">
        <f>X55*Index!$H$23</f>
        <v>2.0008508522918618</v>
      </c>
      <c r="AA55" s="29">
        <v>4.2147039959999999</v>
      </c>
      <c r="AB55" s="8">
        <v>1.754979472</v>
      </c>
      <c r="AC55" s="8">
        <v>7.3967189920000003</v>
      </c>
      <c r="AD55" s="9">
        <f t="shared" si="7"/>
        <v>7.4</v>
      </c>
      <c r="AE55" s="6">
        <f t="shared" si="8"/>
        <v>7.4270455414098695</v>
      </c>
      <c r="AF55" s="6">
        <f t="shared" si="9"/>
        <v>7.5421647473017233</v>
      </c>
      <c r="AG55" s="13">
        <f>AF55*Index!$D$19</f>
        <v>9.2671976312970017</v>
      </c>
      <c r="AI55" s="8">
        <v>0.88877678400000004</v>
      </c>
      <c r="AJ55" s="6">
        <f t="shared" si="10"/>
        <v>0.90255282415200011</v>
      </c>
      <c r="AK55" s="6">
        <f>AJ55*Index!$H$23</f>
        <v>0.97195067489656239</v>
      </c>
      <c r="AM55" s="8">
        <v>645.29999999999995</v>
      </c>
      <c r="AN55" s="9">
        <f t="shared" si="11"/>
        <v>645.29999999999995</v>
      </c>
    </row>
    <row r="56" spans="1:40" x14ac:dyDescent="0.25">
      <c r="A56" s="23" t="s">
        <v>1402</v>
      </c>
      <c r="B56" s="23" t="s">
        <v>77</v>
      </c>
      <c r="C56" s="2" t="s">
        <v>69</v>
      </c>
      <c r="D56" s="2">
        <v>4</v>
      </c>
      <c r="E56" s="2" t="s">
        <v>40</v>
      </c>
      <c r="F56" s="8">
        <v>489.55450000000002</v>
      </c>
      <c r="G56" s="6">
        <f t="shared" si="0"/>
        <v>491.56167345</v>
      </c>
      <c r="H56" s="6">
        <f t="shared" si="1"/>
        <v>499.18087938847503</v>
      </c>
      <c r="I56" s="13">
        <f>H56*Index!$D$19</f>
        <v>613.35279963390167</v>
      </c>
      <c r="K56" s="8">
        <v>74.900000000000006</v>
      </c>
      <c r="L56" s="6">
        <f t="shared" si="2"/>
        <v>76.060950000000005</v>
      </c>
      <c r="M56" s="6">
        <f>L56*Index!$H$23</f>
        <v>81.909323983593751</v>
      </c>
      <c r="O56" s="28">
        <v>1.1576386620000001</v>
      </c>
      <c r="P56" s="8">
        <v>26.6276738</v>
      </c>
      <c r="Q56" s="8">
        <v>30.825224670000001</v>
      </c>
      <c r="R56" s="9">
        <f t="shared" si="3"/>
        <v>30.83</v>
      </c>
      <c r="S56" s="6">
        <f t="shared" si="4"/>
        <v>30.951608091147001</v>
      </c>
      <c r="T56" s="6">
        <f t="shared" si="5"/>
        <v>31.431358016559781</v>
      </c>
      <c r="U56" s="13">
        <f>T56*Index!$D$19</f>
        <v>38.620292226276156</v>
      </c>
      <c r="W56" s="8">
        <v>3.8528233670000001</v>
      </c>
      <c r="X56" s="6">
        <f t="shared" si="6"/>
        <v>3.9125421291885005</v>
      </c>
      <c r="Y56" s="6">
        <f>X56*Index!$H$23</f>
        <v>4.2133799388406343</v>
      </c>
      <c r="AA56" s="29">
        <v>4.1591854440000002</v>
      </c>
      <c r="AB56" s="8">
        <v>1.5818306900000001</v>
      </c>
      <c r="AC56" s="8">
        <v>6.5791271809999996</v>
      </c>
      <c r="AD56" s="9">
        <f t="shared" si="7"/>
        <v>6.58</v>
      </c>
      <c r="AE56" s="6">
        <f t="shared" si="8"/>
        <v>6.6061016021614316</v>
      </c>
      <c r="AF56" s="6">
        <f t="shared" si="9"/>
        <v>6.7084961769949345</v>
      </c>
      <c r="AG56" s="13">
        <f>AF56*Index!$D$19</f>
        <v>8.2428536055585298</v>
      </c>
      <c r="AI56" s="8">
        <v>0.97651698200000003</v>
      </c>
      <c r="AJ56" s="6">
        <f t="shared" si="10"/>
        <v>0.99165299522100014</v>
      </c>
      <c r="AK56" s="6">
        <f>AJ56*Index!$H$23</f>
        <v>1.0679018138066647</v>
      </c>
      <c r="AM56" s="8">
        <v>747.41</v>
      </c>
      <c r="AN56" s="9">
        <f t="shared" si="11"/>
        <v>747.41</v>
      </c>
    </row>
    <row r="57" spans="1:40" x14ac:dyDescent="0.25">
      <c r="A57" s="23" t="s">
        <v>1403</v>
      </c>
      <c r="B57" s="23" t="s">
        <v>77</v>
      </c>
      <c r="C57" s="2" t="s">
        <v>69</v>
      </c>
      <c r="D57" s="2">
        <v>4</v>
      </c>
      <c r="E57" s="2" t="s">
        <v>41</v>
      </c>
      <c r="F57" s="8">
        <v>629.78</v>
      </c>
      <c r="G57" s="6">
        <f t="shared" si="0"/>
        <v>632.36209799999995</v>
      </c>
      <c r="H57" s="6">
        <f t="shared" si="1"/>
        <v>642.16371051900001</v>
      </c>
      <c r="I57" s="13">
        <f>H57*Index!$D$19</f>
        <v>789.03845466324697</v>
      </c>
      <c r="K57" s="8">
        <v>74.900000000000006</v>
      </c>
      <c r="L57" s="6">
        <f t="shared" si="2"/>
        <v>76.060950000000005</v>
      </c>
      <c r="M57" s="6">
        <f>L57*Index!$H$23</f>
        <v>81.909323983593751</v>
      </c>
      <c r="O57" s="28">
        <v>1.1576386620000001</v>
      </c>
      <c r="P57" s="8">
        <v>26.6276738</v>
      </c>
      <c r="Q57" s="8">
        <v>30.825224670000001</v>
      </c>
      <c r="R57" s="9">
        <f t="shared" si="3"/>
        <v>30.83</v>
      </c>
      <c r="S57" s="6">
        <f t="shared" si="4"/>
        <v>30.951608091147001</v>
      </c>
      <c r="T57" s="6">
        <f t="shared" si="5"/>
        <v>31.431358016559781</v>
      </c>
      <c r="U57" s="13">
        <f>T57*Index!$D$19</f>
        <v>38.620292226276156</v>
      </c>
      <c r="W57" s="8">
        <v>3.894969111</v>
      </c>
      <c r="X57" s="6">
        <f t="shared" si="6"/>
        <v>3.9553411322205001</v>
      </c>
      <c r="Y57" s="6">
        <f>X57*Index!$H$23</f>
        <v>4.2594697839651419</v>
      </c>
      <c r="AA57" s="29">
        <v>4.2147039959999999</v>
      </c>
      <c r="AB57" s="8">
        <v>1.754979472</v>
      </c>
      <c r="AC57" s="8">
        <v>7.3967189920000003</v>
      </c>
      <c r="AD57" s="9">
        <f t="shared" si="7"/>
        <v>7.4</v>
      </c>
      <c r="AE57" s="6">
        <f t="shared" si="8"/>
        <v>7.4270455414098695</v>
      </c>
      <c r="AF57" s="6">
        <f t="shared" si="9"/>
        <v>7.5421647473017233</v>
      </c>
      <c r="AG57" s="13">
        <f>AF57*Index!$D$19</f>
        <v>9.2671976312970017</v>
      </c>
      <c r="AI57" s="8">
        <v>0.88877678400000004</v>
      </c>
      <c r="AJ57" s="6">
        <f t="shared" si="10"/>
        <v>0.90255282415200011</v>
      </c>
      <c r="AK57" s="6">
        <f>AJ57*Index!$H$23</f>
        <v>0.97195067489656239</v>
      </c>
      <c r="AM57" s="8">
        <v>924.07</v>
      </c>
      <c r="AN57" s="9">
        <f t="shared" si="11"/>
        <v>924.07</v>
      </c>
    </row>
    <row r="58" spans="1:40" x14ac:dyDescent="0.25">
      <c r="A58" s="23" t="s">
        <v>1404</v>
      </c>
      <c r="B58" s="23" t="s">
        <v>79</v>
      </c>
      <c r="C58" s="2" t="s">
        <v>78</v>
      </c>
      <c r="D58" s="2"/>
      <c r="E58" s="2" t="s">
        <v>40</v>
      </c>
      <c r="F58" s="8">
        <v>453.06900000000002</v>
      </c>
      <c r="G58" s="6">
        <f t="shared" si="0"/>
        <v>454.92658290000003</v>
      </c>
      <c r="H58" s="6">
        <f t="shared" si="1"/>
        <v>461.97794493495007</v>
      </c>
      <c r="I58" s="13">
        <f>H58*Index!$D$19</f>
        <v>567.64086445397231</v>
      </c>
      <c r="K58" s="8">
        <v>49.03</v>
      </c>
      <c r="L58" s="6">
        <f t="shared" si="2"/>
        <v>49.789965000000002</v>
      </c>
      <c r="M58" s="6">
        <f>L58*Index!$H$23</f>
        <v>53.618346527578119</v>
      </c>
      <c r="O58" s="28">
        <v>0.23446254</v>
      </c>
      <c r="P58" s="8">
        <v>22.64954058</v>
      </c>
      <c r="Q58" s="8">
        <v>5.3104688089999996</v>
      </c>
      <c r="R58" s="9">
        <f t="shared" si="3"/>
        <v>5.31</v>
      </c>
      <c r="S58" s="6">
        <f t="shared" si="4"/>
        <v>5.3322417311168993</v>
      </c>
      <c r="T58" s="6">
        <f t="shared" si="5"/>
        <v>5.4148914779492117</v>
      </c>
      <c r="U58" s="13">
        <f>T58*Index!$D$19</f>
        <v>6.6533775327745142</v>
      </c>
      <c r="W58" s="8">
        <v>0.78033222400000002</v>
      </c>
      <c r="X58" s="6">
        <f t="shared" si="6"/>
        <v>0.7924273734720001</v>
      </c>
      <c r="Y58" s="6">
        <f>X58*Index!$H$23</f>
        <v>0.85335760948537054</v>
      </c>
      <c r="AA58" s="29">
        <v>4.1591854440000002</v>
      </c>
      <c r="AB58" s="8">
        <v>1.5818306900000001</v>
      </c>
      <c r="AC58" s="8">
        <v>6.5791271809999996</v>
      </c>
      <c r="AD58" s="9">
        <f t="shared" si="7"/>
        <v>6.58</v>
      </c>
      <c r="AE58" s="6">
        <f t="shared" si="8"/>
        <v>6.6061016021614316</v>
      </c>
      <c r="AF58" s="6">
        <f t="shared" si="9"/>
        <v>6.7084961769949345</v>
      </c>
      <c r="AG58" s="13">
        <f>AF58*Index!$D$19</f>
        <v>8.2428536055585298</v>
      </c>
      <c r="AI58" s="8">
        <v>0.97651698200000003</v>
      </c>
      <c r="AJ58" s="6">
        <f t="shared" si="10"/>
        <v>0.99165299522100014</v>
      </c>
      <c r="AK58" s="6">
        <f>AJ58*Index!$H$23</f>
        <v>1.0679018138066647</v>
      </c>
      <c r="AM58" s="8">
        <v>638.08000000000004</v>
      </c>
      <c r="AN58" s="9">
        <f>ROUND(I58+M58+U58+Y58+AG58+AK58,2)</f>
        <v>638.08000000000004</v>
      </c>
    </row>
    <row r="59" spans="1:40" x14ac:dyDescent="0.25">
      <c r="A59" s="23" t="s">
        <v>1405</v>
      </c>
      <c r="B59" s="23" t="s">
        <v>80</v>
      </c>
      <c r="C59" s="2"/>
      <c r="D59" s="2"/>
      <c r="E59" s="2" t="s">
        <v>40</v>
      </c>
      <c r="F59" s="8">
        <v>0</v>
      </c>
      <c r="G59" s="6">
        <f t="shared" si="0"/>
        <v>0</v>
      </c>
      <c r="H59" s="6">
        <f t="shared" si="1"/>
        <v>0</v>
      </c>
      <c r="I59" s="13">
        <f>H59*Index!$D$19</f>
        <v>0</v>
      </c>
      <c r="K59" s="8">
        <v>0</v>
      </c>
      <c r="L59" s="6">
        <f t="shared" si="2"/>
        <v>0</v>
      </c>
      <c r="M59" s="6">
        <f>L59*Index!$H$23</f>
        <v>0</v>
      </c>
      <c r="O59" s="28">
        <v>0</v>
      </c>
      <c r="P59" s="8">
        <v>0</v>
      </c>
      <c r="Q59" s="8">
        <v>0</v>
      </c>
      <c r="R59" s="9">
        <f t="shared" si="3"/>
        <v>0</v>
      </c>
      <c r="S59" s="6">
        <f t="shared" si="4"/>
        <v>0</v>
      </c>
      <c r="T59" s="6">
        <f t="shared" si="5"/>
        <v>0</v>
      </c>
      <c r="U59" s="13">
        <f>T59*Index!$D$19</f>
        <v>0</v>
      </c>
      <c r="W59" s="8">
        <v>0</v>
      </c>
      <c r="X59" s="6">
        <f t="shared" si="6"/>
        <v>0</v>
      </c>
      <c r="Y59" s="6">
        <f>X59*Index!$H$23</f>
        <v>0</v>
      </c>
      <c r="AA59" s="29">
        <v>0</v>
      </c>
      <c r="AB59" s="8">
        <v>0</v>
      </c>
      <c r="AC59" s="8">
        <v>0</v>
      </c>
      <c r="AD59" s="9">
        <f t="shared" si="7"/>
        <v>0</v>
      </c>
      <c r="AE59" s="6">
        <f t="shared" si="8"/>
        <v>0</v>
      </c>
      <c r="AF59" s="6">
        <f t="shared" si="9"/>
        <v>0</v>
      </c>
      <c r="AG59" s="13">
        <f>AF59*Index!$D$19</f>
        <v>0</v>
      </c>
      <c r="AI59" s="8">
        <v>0</v>
      </c>
      <c r="AJ59" s="6">
        <f t="shared" si="10"/>
        <v>0</v>
      </c>
      <c r="AK59" s="6">
        <f>AJ59*Index!$H$23</f>
        <v>0</v>
      </c>
      <c r="AM59" s="8">
        <v>371.29</v>
      </c>
      <c r="AN59" s="9">
        <f>ROUND(AVERAGE(I2 + M2,I10 + M10,M18 + I18,I26 + M26,I34 + M34,I42 + M42,I50+M50),2)</f>
        <v>371.29</v>
      </c>
    </row>
  </sheetData>
  <conditionalFormatting sqref="R2:R59">
    <cfRule type="cellIs" dxfId="25" priority="19" operator="notEqual">
      <formula>ROUND($Q2,2)</formula>
    </cfRule>
    <cfRule type="cellIs" dxfId="24" priority="20" operator="equal">
      <formula>ROUND($Q2,2)</formula>
    </cfRule>
  </conditionalFormatting>
  <conditionalFormatting sqref="AD2:AD59">
    <cfRule type="cellIs" dxfId="23" priority="17" operator="notEqual">
      <formula>ROUND($AC2,2)</formula>
    </cfRule>
    <cfRule type="cellIs" dxfId="22" priority="18" operator="equal">
      <formula>ROUND($AC2,2)</formula>
    </cfRule>
  </conditionalFormatting>
  <conditionalFormatting sqref="AN2:AN58">
    <cfRule type="cellIs" dxfId="21" priority="15" operator="notEqual">
      <formula>ROUND($AM2,2)</formula>
    </cfRule>
    <cfRule type="cellIs" dxfId="20" priority="16" operator="equal">
      <formula>ROUND($AM2,2)</formula>
    </cfRule>
  </conditionalFormatting>
  <conditionalFormatting sqref="AN59">
    <cfRule type="cellIs" dxfId="19" priority="1" operator="notEqual">
      <formula>ROUND($AM59,2)</formula>
    </cfRule>
    <cfRule type="cellIs" dxfId="18" priority="2" operator="equal">
      <formula>ROUND($AM59,2)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tabSelected="1" workbookViewId="0">
      <pane xSplit="3" ySplit="1" topLeftCell="K2" activePane="bottomRight" state="frozen"/>
      <selection pane="topRight" activeCell="C1" sqref="C1"/>
      <selection pane="bottomLeft" activeCell="A2" sqref="A2"/>
      <selection pane="bottomRight" activeCell="R19" sqref="R19"/>
    </sheetView>
  </sheetViews>
  <sheetFormatPr defaultRowHeight="15" x14ac:dyDescent="0.25"/>
  <cols>
    <col min="1" max="1" width="14" bestFit="1" customWidth="1"/>
    <col min="2" max="2" width="75.28515625" style="16" customWidth="1"/>
    <col min="3" max="3" width="20.42578125" bestFit="1" customWidth="1"/>
    <col min="4" max="4" width="22.7109375" style="16" bestFit="1" customWidth="1"/>
    <col min="5" max="5" width="24.42578125" style="16" bestFit="1" customWidth="1"/>
    <col min="6" max="6" width="24.42578125" style="16" customWidth="1"/>
    <col min="7" max="7" width="31.28515625" style="16" bestFit="1" customWidth="1"/>
    <col min="8" max="8" width="12.42578125" style="16" bestFit="1" customWidth="1"/>
    <col min="9" max="9" width="18.7109375" style="16" bestFit="1" customWidth="1"/>
    <col min="10" max="10" width="25" style="16" bestFit="1" customWidth="1"/>
    <col min="11" max="11" width="28.140625" style="16" bestFit="1" customWidth="1"/>
    <col min="12" max="12" width="23.140625" style="16" bestFit="1" customWidth="1"/>
    <col min="13" max="13" width="2.85546875" style="16" customWidth="1"/>
    <col min="14" max="14" width="21.5703125" style="16" bestFit="1" customWidth="1"/>
    <col min="15" max="15" width="28.140625" style="16" bestFit="1" customWidth="1"/>
    <col min="16" max="16" width="23.140625" style="16" bestFit="1" customWidth="1"/>
    <col min="17" max="17" width="2.85546875" style="16" customWidth="1"/>
    <col min="18" max="18" width="10.85546875" style="16" bestFit="1" customWidth="1"/>
    <col min="19" max="19" width="12.5703125" style="16" bestFit="1" customWidth="1"/>
  </cols>
  <sheetData>
    <row r="1" spans="1:19" x14ac:dyDescent="0.25">
      <c r="A1" s="18" t="s">
        <v>1551</v>
      </c>
      <c r="B1" s="18" t="s">
        <v>70</v>
      </c>
      <c r="C1" s="18" t="s">
        <v>38</v>
      </c>
      <c r="D1" s="3" t="s">
        <v>5</v>
      </c>
      <c r="E1" s="3" t="s">
        <v>6</v>
      </c>
      <c r="F1" s="3" t="s">
        <v>203</v>
      </c>
      <c r="G1" s="3" t="s">
        <v>12</v>
      </c>
      <c r="H1" s="3" t="s">
        <v>7</v>
      </c>
      <c r="I1" s="3" t="s">
        <v>8</v>
      </c>
      <c r="J1" s="5" t="s">
        <v>10</v>
      </c>
      <c r="K1" s="5" t="s">
        <v>11</v>
      </c>
      <c r="L1" s="14" t="s">
        <v>1560</v>
      </c>
      <c r="N1" s="3" t="s">
        <v>9</v>
      </c>
      <c r="O1" s="5" t="s">
        <v>11</v>
      </c>
      <c r="P1" s="14" t="s">
        <v>1564</v>
      </c>
      <c r="R1" s="3" t="s">
        <v>31</v>
      </c>
      <c r="S1" s="3" t="s">
        <v>32</v>
      </c>
    </row>
    <row r="2" spans="1:19" x14ac:dyDescent="0.25">
      <c r="A2" s="23" t="s">
        <v>1406</v>
      </c>
      <c r="B2" s="23" t="s">
        <v>81</v>
      </c>
      <c r="C2" s="23" t="s">
        <v>40</v>
      </c>
      <c r="D2" s="7"/>
      <c r="E2" s="7"/>
      <c r="F2" s="7"/>
      <c r="G2" s="25"/>
      <c r="H2" s="8"/>
      <c r="I2" s="9">
        <f t="shared" ref="I2:I3" si="0">ROUND(G2*SUM(D2:E2),2)</f>
        <v>0</v>
      </c>
      <c r="J2" s="6">
        <f>H2*(1.0041)</f>
        <v>0</v>
      </c>
      <c r="K2" s="6">
        <f>J2*(1.0155)</f>
        <v>0</v>
      </c>
      <c r="L2" s="13">
        <f>K2*Index!$D$19</f>
        <v>0</v>
      </c>
      <c r="N2" s="8"/>
      <c r="O2" s="6">
        <f>N2*(1.0155)</f>
        <v>0</v>
      </c>
      <c r="P2" s="6">
        <f>O2*Index!$H$23</f>
        <v>0</v>
      </c>
      <c r="R2" s="8">
        <v>784.26</v>
      </c>
      <c r="S2" s="9">
        <v>784.26</v>
      </c>
    </row>
    <row r="3" spans="1:19" x14ac:dyDescent="0.25">
      <c r="A3" s="23" t="s">
        <v>1407</v>
      </c>
      <c r="B3" s="23" t="s">
        <v>82</v>
      </c>
      <c r="C3" s="23" t="s">
        <v>40</v>
      </c>
      <c r="D3" s="7"/>
      <c r="E3" s="7"/>
      <c r="F3" s="7"/>
      <c r="G3" s="25"/>
      <c r="H3" s="8"/>
      <c r="I3" s="9">
        <f t="shared" si="0"/>
        <v>0</v>
      </c>
      <c r="J3" s="6">
        <f t="shared" ref="J3:J66" si="1">H3*(1.0041)</f>
        <v>0</v>
      </c>
      <c r="K3" s="6">
        <f t="shared" ref="K3:K66" si="2">J3*(1.0155)</f>
        <v>0</v>
      </c>
      <c r="L3" s="13">
        <f>K3*Index!$D$19</f>
        <v>0</v>
      </c>
      <c r="N3" s="8"/>
      <c r="O3" s="6">
        <f t="shared" ref="O3:O66" si="3">N3*(1.0155)</f>
        <v>0</v>
      </c>
      <c r="P3" s="6">
        <f>O3*Index!$H$23</f>
        <v>0</v>
      </c>
      <c r="R3" s="8">
        <v>947.01</v>
      </c>
      <c r="S3" s="9">
        <v>947.01</v>
      </c>
    </row>
    <row r="4" spans="1:19" x14ac:dyDescent="0.25">
      <c r="A4" s="23" t="s">
        <v>1408</v>
      </c>
      <c r="B4" s="23" t="s">
        <v>83</v>
      </c>
      <c r="C4" s="23" t="s">
        <v>41</v>
      </c>
      <c r="D4" s="7"/>
      <c r="E4" s="7"/>
      <c r="F4" s="7"/>
      <c r="G4" s="25"/>
      <c r="H4" s="8"/>
      <c r="I4" s="9">
        <f t="shared" ref="I4:I7" si="4">ROUND(G4*SUM(D4:E4),2)</f>
        <v>0</v>
      </c>
      <c r="J4" s="6">
        <f t="shared" si="1"/>
        <v>0</v>
      </c>
      <c r="K4" s="6">
        <f t="shared" si="2"/>
        <v>0</v>
      </c>
      <c r="L4" s="13">
        <f>K4*Index!$D$19</f>
        <v>0</v>
      </c>
      <c r="N4" s="8"/>
      <c r="O4" s="6">
        <f t="shared" si="3"/>
        <v>0</v>
      </c>
      <c r="P4" s="6">
        <f>O4*Index!$H$23</f>
        <v>0</v>
      </c>
      <c r="R4" s="8">
        <v>855.97</v>
      </c>
      <c r="S4" s="9">
        <v>855.97</v>
      </c>
    </row>
    <row r="5" spans="1:19" x14ac:dyDescent="0.25">
      <c r="A5" s="23" t="s">
        <v>1409</v>
      </c>
      <c r="B5" s="23" t="s">
        <v>84</v>
      </c>
      <c r="C5" s="23" t="s">
        <v>41</v>
      </c>
      <c r="D5" s="7"/>
      <c r="E5" s="7"/>
      <c r="F5" s="7"/>
      <c r="G5" s="25"/>
      <c r="H5" s="8"/>
      <c r="I5" s="9">
        <f t="shared" si="4"/>
        <v>0</v>
      </c>
      <c r="J5" s="6">
        <f t="shared" si="1"/>
        <v>0</v>
      </c>
      <c r="K5" s="6">
        <f t="shared" si="2"/>
        <v>0</v>
      </c>
      <c r="L5" s="13">
        <f>K5*Index!$D$19</f>
        <v>0</v>
      </c>
      <c r="N5" s="8"/>
      <c r="O5" s="6">
        <f t="shared" si="3"/>
        <v>0</v>
      </c>
      <c r="P5" s="6">
        <f>O5*Index!$H$23</f>
        <v>0</v>
      </c>
      <c r="R5" s="8">
        <v>1001.91</v>
      </c>
      <c r="S5" s="9">
        <v>1001.91</v>
      </c>
    </row>
    <row r="6" spans="1:19" x14ac:dyDescent="0.25">
      <c r="A6" s="23" t="s">
        <v>1410</v>
      </c>
      <c r="B6" s="23" t="s">
        <v>85</v>
      </c>
      <c r="C6" s="23" t="s">
        <v>40</v>
      </c>
      <c r="D6" s="7"/>
      <c r="E6" s="7"/>
      <c r="F6" s="7"/>
      <c r="G6" s="25"/>
      <c r="H6" s="8"/>
      <c r="I6" s="9">
        <f>H6</f>
        <v>0</v>
      </c>
      <c r="J6" s="6">
        <f>H6*(1.0041)</f>
        <v>0</v>
      </c>
      <c r="K6" s="6">
        <f t="shared" si="2"/>
        <v>0</v>
      </c>
      <c r="L6" s="13">
        <f>K6*Index!$D$19</f>
        <v>0</v>
      </c>
      <c r="N6" s="8"/>
      <c r="O6" s="6">
        <f t="shared" si="3"/>
        <v>0</v>
      </c>
      <c r="P6" s="6">
        <f>O6*Index!$H$23</f>
        <v>0</v>
      </c>
      <c r="R6" s="8">
        <v>223.48</v>
      </c>
      <c r="S6" s="9">
        <v>223.48</v>
      </c>
    </row>
    <row r="7" spans="1:19" x14ac:dyDescent="0.25">
      <c r="A7" s="23" t="s">
        <v>1411</v>
      </c>
      <c r="B7" s="23" t="s">
        <v>86</v>
      </c>
      <c r="C7" s="23" t="s">
        <v>218</v>
      </c>
      <c r="D7" s="7"/>
      <c r="E7" s="7"/>
      <c r="F7" s="7"/>
      <c r="G7" s="25"/>
      <c r="H7" s="8"/>
      <c r="I7" s="9">
        <f t="shared" si="4"/>
        <v>0</v>
      </c>
      <c r="J7" s="6">
        <f t="shared" si="1"/>
        <v>0</v>
      </c>
      <c r="K7" s="6">
        <f t="shared" si="2"/>
        <v>0</v>
      </c>
      <c r="L7" s="13">
        <f>K7*Index!$D$19</f>
        <v>0</v>
      </c>
      <c r="N7" s="8"/>
      <c r="O7" s="6">
        <f t="shared" si="3"/>
        <v>0</v>
      </c>
      <c r="P7" s="6">
        <f>O7*Index!$H$23</f>
        <v>0</v>
      </c>
      <c r="R7" s="8" t="s">
        <v>1549</v>
      </c>
      <c r="S7" s="9" t="s">
        <v>1549</v>
      </c>
    </row>
    <row r="8" spans="1:19" x14ac:dyDescent="0.25">
      <c r="A8" s="23" t="s">
        <v>1412</v>
      </c>
      <c r="B8" s="23" t="s">
        <v>87</v>
      </c>
      <c r="C8" s="23" t="s">
        <v>40</v>
      </c>
      <c r="D8" s="26">
        <v>0</v>
      </c>
      <c r="E8" s="26">
        <v>8.5146732969999999</v>
      </c>
      <c r="F8" s="26">
        <v>8.5146732969999999</v>
      </c>
      <c r="G8" s="25">
        <v>2.178816275</v>
      </c>
      <c r="H8" s="25">
        <v>18.55190876</v>
      </c>
      <c r="I8" s="9">
        <f>ROUND(G8*SUM(D8:E8),2)</f>
        <v>18.55</v>
      </c>
      <c r="J8" s="6">
        <f t="shared" si="1"/>
        <v>18.627971585916001</v>
      </c>
      <c r="K8" s="6">
        <f t="shared" si="2"/>
        <v>18.916705145497701</v>
      </c>
      <c r="L8" s="13">
        <f>K8*Index!$D$19</f>
        <v>23.243306264162019</v>
      </c>
      <c r="N8" s="8">
        <v>0.30744401300000002</v>
      </c>
      <c r="O8" s="6">
        <f t="shared" si="3"/>
        <v>0.31220939520150004</v>
      </c>
      <c r="P8" s="6">
        <f>O8*Index!$H$23</f>
        <v>0.33621537072941532</v>
      </c>
      <c r="R8" s="8">
        <v>23.58</v>
      </c>
      <c r="S8" s="9">
        <f>ROUND(L8+P8,2)</f>
        <v>23.58</v>
      </c>
    </row>
    <row r="9" spans="1:19" x14ac:dyDescent="0.25">
      <c r="A9" s="23" t="s">
        <v>1413</v>
      </c>
      <c r="B9" s="23" t="s">
        <v>88</v>
      </c>
      <c r="C9" s="23" t="s">
        <v>40</v>
      </c>
      <c r="D9" s="26">
        <v>0</v>
      </c>
      <c r="E9" s="26">
        <v>27.29629366</v>
      </c>
      <c r="F9" s="26">
        <v>27.29629366</v>
      </c>
      <c r="G9" s="25">
        <v>2.0703563030000001</v>
      </c>
      <c r="H9" s="25">
        <v>56.513053630000002</v>
      </c>
      <c r="I9" s="9">
        <f t="shared" ref="I9:I72" si="5">ROUND(G9*SUM(D9:E9),2)</f>
        <v>56.51</v>
      </c>
      <c r="J9" s="6">
        <f t="shared" si="1"/>
        <v>56.744757149883</v>
      </c>
      <c r="K9" s="6">
        <f t="shared" si="2"/>
        <v>57.624300885706191</v>
      </c>
      <c r="L9" s="13">
        <f>K9*Index!$D$19</f>
        <v>70.80404665838293</v>
      </c>
      <c r="N9" s="8">
        <v>0.98560235699999998</v>
      </c>
      <c r="O9" s="6">
        <f t="shared" si="3"/>
        <v>1.0008791935335</v>
      </c>
      <c r="P9" s="6">
        <f>O9*Index!$H$23</f>
        <v>1.0778374202737866</v>
      </c>
      <c r="R9" s="8">
        <v>71.88</v>
      </c>
      <c r="S9" s="9">
        <f t="shared" ref="S9" si="6">ROUND(L9+P9,2)</f>
        <v>71.88</v>
      </c>
    </row>
    <row r="10" spans="1:19" x14ac:dyDescent="0.25">
      <c r="A10" s="23" t="s">
        <v>1414</v>
      </c>
      <c r="B10" s="23" t="s">
        <v>89</v>
      </c>
      <c r="C10" s="23" t="s">
        <v>41</v>
      </c>
      <c r="D10" s="7"/>
      <c r="E10" s="7"/>
      <c r="F10" s="7"/>
      <c r="G10" s="25"/>
      <c r="H10" s="8"/>
      <c r="I10" s="9">
        <f t="shared" si="5"/>
        <v>0</v>
      </c>
      <c r="J10" s="6">
        <f t="shared" si="1"/>
        <v>0</v>
      </c>
      <c r="K10" s="6">
        <f t="shared" si="2"/>
        <v>0</v>
      </c>
      <c r="L10" s="13">
        <f>K10*Index!$D$19</f>
        <v>0</v>
      </c>
      <c r="N10" s="8"/>
      <c r="O10" s="6">
        <f t="shared" si="3"/>
        <v>0</v>
      </c>
      <c r="P10" s="6">
        <f>O10*Index!$H$23</f>
        <v>0</v>
      </c>
      <c r="R10" s="8">
        <v>36.64</v>
      </c>
      <c r="S10" s="9">
        <v>36.64</v>
      </c>
    </row>
    <row r="11" spans="1:19" x14ac:dyDescent="0.25">
      <c r="A11" s="23" t="s">
        <v>1415</v>
      </c>
      <c r="B11" s="23" t="s">
        <v>90</v>
      </c>
      <c r="C11" s="23" t="s">
        <v>41</v>
      </c>
      <c r="D11" s="7"/>
      <c r="E11" s="7"/>
      <c r="F11" s="7"/>
      <c r="G11" s="25"/>
      <c r="H11" s="8"/>
      <c r="I11" s="9">
        <f t="shared" si="5"/>
        <v>0</v>
      </c>
      <c r="J11" s="6">
        <f t="shared" si="1"/>
        <v>0</v>
      </c>
      <c r="K11" s="6">
        <f t="shared" si="2"/>
        <v>0</v>
      </c>
      <c r="L11" s="13">
        <f>K11*Index!$D$19</f>
        <v>0</v>
      </c>
      <c r="N11" s="8"/>
      <c r="O11" s="6">
        <f t="shared" si="3"/>
        <v>0</v>
      </c>
      <c r="P11" s="6">
        <f>O11*Index!$H$23</f>
        <v>0</v>
      </c>
      <c r="R11" s="8">
        <v>37.72</v>
      </c>
      <c r="S11" s="9">
        <v>37.72</v>
      </c>
    </row>
    <row r="12" spans="1:19" x14ac:dyDescent="0.25">
      <c r="A12" s="23" t="s">
        <v>1416</v>
      </c>
      <c r="B12" s="23" t="s">
        <v>91</v>
      </c>
      <c r="C12" s="23" t="s">
        <v>40</v>
      </c>
      <c r="D12" s="7"/>
      <c r="E12" s="7"/>
      <c r="F12" s="7"/>
      <c r="G12" s="25"/>
      <c r="H12" s="8"/>
      <c r="I12" s="9">
        <f t="shared" si="5"/>
        <v>0</v>
      </c>
      <c r="J12" s="6">
        <f t="shared" si="1"/>
        <v>0</v>
      </c>
      <c r="K12" s="6">
        <f t="shared" si="2"/>
        <v>0</v>
      </c>
      <c r="L12" s="13">
        <f>K12*Index!$D$19</f>
        <v>0</v>
      </c>
      <c r="N12" s="8"/>
      <c r="O12" s="6">
        <f t="shared" si="3"/>
        <v>0</v>
      </c>
      <c r="P12" s="6">
        <f>O12*Index!$H$23</f>
        <v>0</v>
      </c>
      <c r="R12" s="8">
        <v>829.35</v>
      </c>
      <c r="S12" s="9">
        <v>829.35</v>
      </c>
    </row>
    <row r="13" spans="1:19" x14ac:dyDescent="0.25">
      <c r="A13" s="23" t="s">
        <v>1417</v>
      </c>
      <c r="B13" s="23" t="s">
        <v>92</v>
      </c>
      <c r="C13" s="23" t="s">
        <v>40</v>
      </c>
      <c r="D13" s="7"/>
      <c r="E13" s="7"/>
      <c r="F13" s="7"/>
      <c r="G13" s="25"/>
      <c r="H13" s="8"/>
      <c r="I13" s="9">
        <f t="shared" si="5"/>
        <v>0</v>
      </c>
      <c r="J13" s="6">
        <f t="shared" si="1"/>
        <v>0</v>
      </c>
      <c r="K13" s="6">
        <f t="shared" si="2"/>
        <v>0</v>
      </c>
      <c r="L13" s="13">
        <f>K13*Index!$D$19</f>
        <v>0</v>
      </c>
      <c r="N13" s="8"/>
      <c r="O13" s="6">
        <f t="shared" si="3"/>
        <v>0</v>
      </c>
      <c r="P13" s="6">
        <f>O13*Index!$H$23</f>
        <v>0</v>
      </c>
      <c r="R13" s="8">
        <v>124.16</v>
      </c>
      <c r="S13" s="9">
        <v>124.16</v>
      </c>
    </row>
    <row r="14" spans="1:19" x14ac:dyDescent="0.25">
      <c r="A14" s="23" t="s">
        <v>1418</v>
      </c>
      <c r="B14" s="23" t="s">
        <v>93</v>
      </c>
      <c r="C14" s="23" t="s">
        <v>40</v>
      </c>
      <c r="D14" s="7"/>
      <c r="E14" s="7"/>
      <c r="F14" s="7"/>
      <c r="G14" s="25"/>
      <c r="H14" s="8"/>
      <c r="I14" s="9">
        <f t="shared" si="5"/>
        <v>0</v>
      </c>
      <c r="J14" s="6">
        <f t="shared" si="1"/>
        <v>0</v>
      </c>
      <c r="K14" s="6">
        <f t="shared" si="2"/>
        <v>0</v>
      </c>
      <c r="L14" s="13">
        <f>K14*Index!$D$19</f>
        <v>0</v>
      </c>
      <c r="N14" s="8"/>
      <c r="O14" s="6">
        <f t="shared" si="3"/>
        <v>0</v>
      </c>
      <c r="P14" s="6">
        <f>O14*Index!$H$23</f>
        <v>0</v>
      </c>
      <c r="R14" s="8">
        <v>407.68</v>
      </c>
      <c r="S14" s="9">
        <v>407.68</v>
      </c>
    </row>
    <row r="15" spans="1:19" x14ac:dyDescent="0.25">
      <c r="A15" s="23" t="s">
        <v>1419</v>
      </c>
      <c r="B15" s="23" t="s">
        <v>94</v>
      </c>
      <c r="C15" s="23" t="s">
        <v>40</v>
      </c>
      <c r="D15" s="7"/>
      <c r="E15" s="7"/>
      <c r="F15" s="7"/>
      <c r="G15" s="25"/>
      <c r="H15" s="8"/>
      <c r="I15" s="9">
        <f t="shared" si="5"/>
        <v>0</v>
      </c>
      <c r="J15" s="6">
        <f t="shared" si="1"/>
        <v>0</v>
      </c>
      <c r="K15" s="6">
        <f t="shared" si="2"/>
        <v>0</v>
      </c>
      <c r="L15" s="13">
        <f>K15*Index!$D$19</f>
        <v>0</v>
      </c>
      <c r="N15" s="8"/>
      <c r="O15" s="6">
        <f t="shared" si="3"/>
        <v>0</v>
      </c>
      <c r="P15" s="6">
        <f>O15*Index!$H$23</f>
        <v>0</v>
      </c>
      <c r="R15" s="8">
        <v>101.6</v>
      </c>
      <c r="S15" s="9">
        <v>101.6</v>
      </c>
    </row>
    <row r="16" spans="1:19" x14ac:dyDescent="0.25">
      <c r="A16" s="23" t="s">
        <v>1420</v>
      </c>
      <c r="B16" s="23" t="s">
        <v>95</v>
      </c>
      <c r="C16" s="23" t="s">
        <v>40</v>
      </c>
      <c r="D16" s="7"/>
      <c r="E16" s="7"/>
      <c r="F16" s="7"/>
      <c r="G16" s="25"/>
      <c r="H16" s="8"/>
      <c r="I16" s="9">
        <f t="shared" si="5"/>
        <v>0</v>
      </c>
      <c r="J16" s="6">
        <f t="shared" si="1"/>
        <v>0</v>
      </c>
      <c r="K16" s="6">
        <f t="shared" si="2"/>
        <v>0</v>
      </c>
      <c r="L16" s="13">
        <f>K16*Index!$D$19</f>
        <v>0</v>
      </c>
      <c r="N16" s="8"/>
      <c r="O16" s="6">
        <f t="shared" si="3"/>
        <v>0</v>
      </c>
      <c r="P16" s="6">
        <f>O16*Index!$H$23</f>
        <v>0</v>
      </c>
      <c r="R16" s="8">
        <v>101.6</v>
      </c>
      <c r="S16" s="9">
        <v>101.6</v>
      </c>
    </row>
    <row r="17" spans="1:19" x14ac:dyDescent="0.25">
      <c r="A17" s="23" t="s">
        <v>1421</v>
      </c>
      <c r="B17" s="23" t="s">
        <v>228</v>
      </c>
      <c r="C17" s="23" t="s">
        <v>40</v>
      </c>
      <c r="D17" s="7"/>
      <c r="E17" s="7"/>
      <c r="F17" s="7"/>
      <c r="G17" s="8"/>
      <c r="H17" s="8"/>
      <c r="I17" s="9">
        <f t="shared" si="5"/>
        <v>0</v>
      </c>
      <c r="J17" s="6">
        <f t="shared" si="1"/>
        <v>0</v>
      </c>
      <c r="K17" s="6">
        <f t="shared" si="2"/>
        <v>0</v>
      </c>
      <c r="L17" s="13">
        <f>K17*Index!$D$19</f>
        <v>0</v>
      </c>
      <c r="N17" s="8"/>
      <c r="O17" s="6">
        <f t="shared" si="3"/>
        <v>0</v>
      </c>
      <c r="P17" s="6">
        <f>O17*Index!$H$23</f>
        <v>0</v>
      </c>
      <c r="R17" s="8">
        <v>50.78</v>
      </c>
      <c r="S17" s="9">
        <v>50.78</v>
      </c>
    </row>
    <row r="18" spans="1:19" x14ac:dyDescent="0.25">
      <c r="A18" s="23" t="s">
        <v>1422</v>
      </c>
      <c r="B18" s="23" t="s">
        <v>96</v>
      </c>
      <c r="C18" s="23" t="s">
        <v>40</v>
      </c>
      <c r="D18" s="7"/>
      <c r="E18" s="7"/>
      <c r="F18" s="7"/>
      <c r="G18" s="8"/>
      <c r="H18" s="8"/>
      <c r="I18" s="9">
        <f t="shared" si="5"/>
        <v>0</v>
      </c>
      <c r="J18" s="6">
        <f t="shared" si="1"/>
        <v>0</v>
      </c>
      <c r="K18" s="6">
        <f t="shared" si="2"/>
        <v>0</v>
      </c>
      <c r="L18" s="13">
        <f>K18*Index!$D$19</f>
        <v>0</v>
      </c>
      <c r="N18" s="8"/>
      <c r="O18" s="6">
        <f t="shared" si="3"/>
        <v>0</v>
      </c>
      <c r="P18" s="6">
        <f>O18*Index!$H$23</f>
        <v>0</v>
      </c>
      <c r="R18" s="8">
        <v>50.78</v>
      </c>
      <c r="S18" s="9">
        <v>50.78</v>
      </c>
    </row>
    <row r="19" spans="1:19" x14ac:dyDescent="0.25">
      <c r="A19" s="23" t="s">
        <v>1423</v>
      </c>
      <c r="B19" s="23" t="s">
        <v>97</v>
      </c>
      <c r="C19" s="23" t="s">
        <v>40</v>
      </c>
      <c r="D19" s="7"/>
      <c r="E19" s="7"/>
      <c r="F19" s="7"/>
      <c r="G19" s="8"/>
      <c r="H19" s="8"/>
      <c r="I19" s="9">
        <f t="shared" si="5"/>
        <v>0</v>
      </c>
      <c r="J19" s="6">
        <f t="shared" si="1"/>
        <v>0</v>
      </c>
      <c r="K19" s="6">
        <f t="shared" si="2"/>
        <v>0</v>
      </c>
      <c r="L19" s="13">
        <f>K19*Index!$D$19</f>
        <v>0</v>
      </c>
      <c r="N19" s="8"/>
      <c r="O19" s="6">
        <f t="shared" si="3"/>
        <v>0</v>
      </c>
      <c r="P19" s="6">
        <f>O19*Index!$H$23</f>
        <v>0</v>
      </c>
      <c r="R19" s="8">
        <v>98.85</v>
      </c>
      <c r="S19" s="9">
        <v>98.85</v>
      </c>
    </row>
    <row r="20" spans="1:19" x14ac:dyDescent="0.25">
      <c r="A20" s="23" t="s">
        <v>1424</v>
      </c>
      <c r="B20" s="23" t="s">
        <v>98</v>
      </c>
      <c r="C20" s="23" t="s">
        <v>40</v>
      </c>
      <c r="D20" s="7"/>
      <c r="E20" s="7"/>
      <c r="F20" s="7"/>
      <c r="G20" s="8"/>
      <c r="H20" s="8"/>
      <c r="I20" s="9">
        <f t="shared" si="5"/>
        <v>0</v>
      </c>
      <c r="J20" s="6">
        <f t="shared" si="1"/>
        <v>0</v>
      </c>
      <c r="K20" s="6">
        <f t="shared" si="2"/>
        <v>0</v>
      </c>
      <c r="L20" s="13">
        <f>K20*Index!$D$19</f>
        <v>0</v>
      </c>
      <c r="N20" s="8"/>
      <c r="O20" s="6">
        <f t="shared" si="3"/>
        <v>0</v>
      </c>
      <c r="P20" s="6">
        <f>O20*Index!$H$23</f>
        <v>0</v>
      </c>
      <c r="R20" s="8">
        <v>78.790000000000006</v>
      </c>
      <c r="S20" s="9">
        <v>78.790000000000006</v>
      </c>
    </row>
    <row r="21" spans="1:19" x14ac:dyDescent="0.25">
      <c r="A21" s="23" t="s">
        <v>1425</v>
      </c>
      <c r="B21" s="23" t="s">
        <v>99</v>
      </c>
      <c r="C21" s="23" t="s">
        <v>40</v>
      </c>
      <c r="D21" s="7"/>
      <c r="E21" s="7"/>
      <c r="F21" s="7"/>
      <c r="G21" s="8"/>
      <c r="H21" s="8"/>
      <c r="I21" s="9">
        <f t="shared" si="5"/>
        <v>0</v>
      </c>
      <c r="J21" s="6">
        <f t="shared" si="1"/>
        <v>0</v>
      </c>
      <c r="K21" s="6">
        <f t="shared" si="2"/>
        <v>0</v>
      </c>
      <c r="L21" s="13">
        <f>K21*Index!$D$19</f>
        <v>0</v>
      </c>
      <c r="N21" s="8"/>
      <c r="O21" s="6">
        <f t="shared" si="3"/>
        <v>0</v>
      </c>
      <c r="P21" s="6">
        <f>O21*Index!$H$23</f>
        <v>0</v>
      </c>
      <c r="R21" s="8">
        <v>139.84</v>
      </c>
      <c r="S21" s="9">
        <v>139.84</v>
      </c>
    </row>
    <row r="22" spans="1:19" x14ac:dyDescent="0.25">
      <c r="A22" s="23" t="s">
        <v>1426</v>
      </c>
      <c r="B22" s="23" t="s">
        <v>100</v>
      </c>
      <c r="C22" s="23" t="s">
        <v>40</v>
      </c>
      <c r="D22" s="7"/>
      <c r="E22" s="7"/>
      <c r="F22" s="7"/>
      <c r="G22" s="8"/>
      <c r="H22" s="8"/>
      <c r="I22" s="9">
        <f t="shared" si="5"/>
        <v>0</v>
      </c>
      <c r="J22" s="6">
        <f t="shared" si="1"/>
        <v>0</v>
      </c>
      <c r="K22" s="6">
        <f t="shared" si="2"/>
        <v>0</v>
      </c>
      <c r="L22" s="13">
        <f>K22*Index!$D$19</f>
        <v>0</v>
      </c>
      <c r="N22" s="8"/>
      <c r="O22" s="6">
        <f t="shared" si="3"/>
        <v>0</v>
      </c>
      <c r="P22" s="6">
        <f>O22*Index!$H$23</f>
        <v>0</v>
      </c>
      <c r="R22" s="8">
        <v>97.87</v>
      </c>
      <c r="S22" s="9">
        <v>97.87</v>
      </c>
    </row>
    <row r="23" spans="1:19" x14ac:dyDescent="0.25">
      <c r="A23" s="23" t="s">
        <v>1427</v>
      </c>
      <c r="B23" s="23" t="s">
        <v>101</v>
      </c>
      <c r="C23" s="23" t="s">
        <v>40</v>
      </c>
      <c r="D23" s="7"/>
      <c r="E23" s="7"/>
      <c r="F23" s="7"/>
      <c r="G23" s="8"/>
      <c r="H23" s="8"/>
      <c r="I23" s="9">
        <f t="shared" si="5"/>
        <v>0</v>
      </c>
      <c r="J23" s="6">
        <f t="shared" si="1"/>
        <v>0</v>
      </c>
      <c r="K23" s="6">
        <f t="shared" si="2"/>
        <v>0</v>
      </c>
      <c r="L23" s="13">
        <f>K23*Index!$D$19</f>
        <v>0</v>
      </c>
      <c r="N23" s="8"/>
      <c r="O23" s="6">
        <f t="shared" si="3"/>
        <v>0</v>
      </c>
      <c r="P23" s="6">
        <f>O23*Index!$H$23</f>
        <v>0</v>
      </c>
      <c r="R23" s="8">
        <v>80</v>
      </c>
      <c r="S23" s="9">
        <v>80</v>
      </c>
    </row>
    <row r="24" spans="1:19" x14ac:dyDescent="0.25">
      <c r="A24" s="23" t="s">
        <v>1428</v>
      </c>
      <c r="B24" s="23" t="s">
        <v>102</v>
      </c>
      <c r="C24" s="23" t="s">
        <v>40</v>
      </c>
      <c r="D24" s="7"/>
      <c r="E24" s="7"/>
      <c r="F24" s="7"/>
      <c r="G24" s="8"/>
      <c r="H24" s="8"/>
      <c r="I24" s="9">
        <f t="shared" si="5"/>
        <v>0</v>
      </c>
      <c r="J24" s="6">
        <f t="shared" si="1"/>
        <v>0</v>
      </c>
      <c r="K24" s="6">
        <f t="shared" si="2"/>
        <v>0</v>
      </c>
      <c r="L24" s="13">
        <f>K24*Index!$D$19</f>
        <v>0</v>
      </c>
      <c r="N24" s="8"/>
      <c r="O24" s="6">
        <f t="shared" si="3"/>
        <v>0</v>
      </c>
      <c r="P24" s="6">
        <f>O24*Index!$H$23</f>
        <v>0</v>
      </c>
      <c r="R24" s="8">
        <v>84.19</v>
      </c>
      <c r="S24" s="9">
        <v>84.19</v>
      </c>
    </row>
    <row r="25" spans="1:19" x14ac:dyDescent="0.25">
      <c r="A25" s="23" t="s">
        <v>1429</v>
      </c>
      <c r="B25" s="23" t="s">
        <v>103</v>
      </c>
      <c r="C25" s="23" t="s">
        <v>40</v>
      </c>
      <c r="D25" s="7"/>
      <c r="E25" s="7"/>
      <c r="F25" s="7"/>
      <c r="G25" s="8"/>
      <c r="H25" s="8"/>
      <c r="I25" s="9">
        <f t="shared" si="5"/>
        <v>0</v>
      </c>
      <c r="J25" s="6">
        <f t="shared" si="1"/>
        <v>0</v>
      </c>
      <c r="K25" s="6">
        <f t="shared" si="2"/>
        <v>0</v>
      </c>
      <c r="L25" s="13">
        <f>K25*Index!$D$19</f>
        <v>0</v>
      </c>
      <c r="N25" s="8"/>
      <c r="O25" s="6">
        <f t="shared" si="3"/>
        <v>0</v>
      </c>
      <c r="P25" s="6">
        <f>O25*Index!$H$23</f>
        <v>0</v>
      </c>
      <c r="R25" s="8">
        <v>80.150000000000006</v>
      </c>
      <c r="S25" s="9">
        <v>80.150000000000006</v>
      </c>
    </row>
    <row r="26" spans="1:19" x14ac:dyDescent="0.25">
      <c r="A26" s="23" t="s">
        <v>1430</v>
      </c>
      <c r="B26" s="23" t="s">
        <v>104</v>
      </c>
      <c r="C26" s="23" t="s">
        <v>40</v>
      </c>
      <c r="D26" s="7"/>
      <c r="E26" s="7"/>
      <c r="F26" s="7"/>
      <c r="G26" s="8"/>
      <c r="H26" s="8"/>
      <c r="I26" s="9">
        <f t="shared" si="5"/>
        <v>0</v>
      </c>
      <c r="J26" s="6">
        <f t="shared" si="1"/>
        <v>0</v>
      </c>
      <c r="K26" s="6">
        <f t="shared" si="2"/>
        <v>0</v>
      </c>
      <c r="L26" s="13">
        <f>K26*Index!$D$19</f>
        <v>0</v>
      </c>
      <c r="N26" s="8"/>
      <c r="O26" s="6">
        <f t="shared" si="3"/>
        <v>0</v>
      </c>
      <c r="P26" s="6">
        <f>O26*Index!$H$23</f>
        <v>0</v>
      </c>
      <c r="R26" s="8">
        <v>71.239999999999995</v>
      </c>
      <c r="S26" s="9">
        <v>71.239999999999995</v>
      </c>
    </row>
    <row r="27" spans="1:19" x14ac:dyDescent="0.25">
      <c r="A27" s="23" t="s">
        <v>1431</v>
      </c>
      <c r="B27" s="23" t="s">
        <v>105</v>
      </c>
      <c r="C27" s="23" t="s">
        <v>40</v>
      </c>
      <c r="D27" s="7"/>
      <c r="E27" s="7"/>
      <c r="F27" s="7"/>
      <c r="G27" s="8"/>
      <c r="H27" s="8"/>
      <c r="I27" s="9">
        <f t="shared" si="5"/>
        <v>0</v>
      </c>
      <c r="J27" s="6">
        <f t="shared" si="1"/>
        <v>0</v>
      </c>
      <c r="K27" s="6">
        <f t="shared" si="2"/>
        <v>0</v>
      </c>
      <c r="L27" s="13">
        <f>K27*Index!$D$19</f>
        <v>0</v>
      </c>
      <c r="N27" s="8"/>
      <c r="O27" s="6">
        <f t="shared" si="3"/>
        <v>0</v>
      </c>
      <c r="P27" s="6">
        <f>O27*Index!$H$23</f>
        <v>0</v>
      </c>
      <c r="R27" s="8">
        <v>62.56</v>
      </c>
      <c r="S27" s="9">
        <v>62.56</v>
      </c>
    </row>
    <row r="28" spans="1:19" x14ac:dyDescent="0.25">
      <c r="A28" s="23" t="s">
        <v>1432</v>
      </c>
      <c r="B28" s="23" t="s">
        <v>106</v>
      </c>
      <c r="C28" s="23" t="s">
        <v>40</v>
      </c>
      <c r="D28" s="7"/>
      <c r="E28" s="7"/>
      <c r="F28" s="7"/>
      <c r="G28" s="8"/>
      <c r="H28" s="8"/>
      <c r="I28" s="9">
        <f t="shared" si="5"/>
        <v>0</v>
      </c>
      <c r="J28" s="6">
        <f t="shared" si="1"/>
        <v>0</v>
      </c>
      <c r="K28" s="6">
        <f t="shared" si="2"/>
        <v>0</v>
      </c>
      <c r="L28" s="13">
        <f>K28*Index!$D$19</f>
        <v>0</v>
      </c>
      <c r="N28" s="8"/>
      <c r="O28" s="6">
        <f t="shared" si="3"/>
        <v>0</v>
      </c>
      <c r="P28" s="6">
        <f>O28*Index!$H$23</f>
        <v>0</v>
      </c>
      <c r="R28" s="8">
        <v>130.19999999999999</v>
      </c>
      <c r="S28" s="9">
        <v>130.19999999999999</v>
      </c>
    </row>
    <row r="29" spans="1:19" x14ac:dyDescent="0.25">
      <c r="A29" s="23" t="s">
        <v>1433</v>
      </c>
      <c r="B29" s="23" t="s">
        <v>107</v>
      </c>
      <c r="C29" s="23" t="s">
        <v>40</v>
      </c>
      <c r="D29" s="7"/>
      <c r="E29" s="7"/>
      <c r="F29" s="7"/>
      <c r="G29" s="8"/>
      <c r="H29" s="8"/>
      <c r="I29" s="9">
        <f t="shared" si="5"/>
        <v>0</v>
      </c>
      <c r="J29" s="6">
        <f t="shared" si="1"/>
        <v>0</v>
      </c>
      <c r="K29" s="6">
        <f t="shared" si="2"/>
        <v>0</v>
      </c>
      <c r="L29" s="13">
        <f>K29*Index!$D$19</f>
        <v>0</v>
      </c>
      <c r="N29" s="8"/>
      <c r="O29" s="6">
        <f t="shared" si="3"/>
        <v>0</v>
      </c>
      <c r="P29" s="6">
        <f>O29*Index!$H$23</f>
        <v>0</v>
      </c>
      <c r="R29" s="8">
        <v>225.22</v>
      </c>
      <c r="S29" s="9">
        <v>225.22</v>
      </c>
    </row>
    <row r="30" spans="1:19" x14ac:dyDescent="0.25">
      <c r="A30" s="23" t="s">
        <v>1434</v>
      </c>
      <c r="B30" s="23" t="s">
        <v>108</v>
      </c>
      <c r="C30" s="23" t="s">
        <v>40</v>
      </c>
      <c r="D30" s="7"/>
      <c r="E30" s="7"/>
      <c r="F30" s="7"/>
      <c r="G30" s="8"/>
      <c r="H30" s="8"/>
      <c r="I30" s="9">
        <f t="shared" si="5"/>
        <v>0</v>
      </c>
      <c r="J30" s="6">
        <f t="shared" si="1"/>
        <v>0</v>
      </c>
      <c r="K30" s="6">
        <f t="shared" si="2"/>
        <v>0</v>
      </c>
      <c r="L30" s="13">
        <f>K30*Index!$D$19</f>
        <v>0</v>
      </c>
      <c r="N30" s="8"/>
      <c r="O30" s="6">
        <f t="shared" si="3"/>
        <v>0</v>
      </c>
      <c r="P30" s="6">
        <f>O30*Index!$H$23</f>
        <v>0</v>
      </c>
      <c r="R30" s="8">
        <v>163.99</v>
      </c>
      <c r="S30" s="9">
        <v>163.99</v>
      </c>
    </row>
    <row r="31" spans="1:19" x14ac:dyDescent="0.25">
      <c r="A31" s="23" t="s">
        <v>1435</v>
      </c>
      <c r="B31" s="23" t="s">
        <v>109</v>
      </c>
      <c r="C31" s="23" t="s">
        <v>40</v>
      </c>
      <c r="D31" s="7"/>
      <c r="E31" s="7"/>
      <c r="F31" s="7"/>
      <c r="G31" s="8"/>
      <c r="H31" s="8"/>
      <c r="I31" s="9">
        <f t="shared" si="5"/>
        <v>0</v>
      </c>
      <c r="J31" s="6">
        <f t="shared" si="1"/>
        <v>0</v>
      </c>
      <c r="K31" s="6">
        <f t="shared" si="2"/>
        <v>0</v>
      </c>
      <c r="L31" s="13">
        <f>K31*Index!$D$19</f>
        <v>0</v>
      </c>
      <c r="N31" s="8"/>
      <c r="O31" s="6">
        <f t="shared" si="3"/>
        <v>0</v>
      </c>
      <c r="P31" s="6">
        <f>O31*Index!$H$23</f>
        <v>0</v>
      </c>
      <c r="R31" s="8">
        <v>129.57</v>
      </c>
      <c r="S31" s="9">
        <v>129.57</v>
      </c>
    </row>
    <row r="32" spans="1:19" x14ac:dyDescent="0.25">
      <c r="A32" s="23" t="s">
        <v>1436</v>
      </c>
      <c r="B32" s="23" t="s">
        <v>110</v>
      </c>
      <c r="C32" s="23" t="s">
        <v>40</v>
      </c>
      <c r="D32" s="7"/>
      <c r="E32" s="7"/>
      <c r="F32" s="7"/>
      <c r="G32" s="8"/>
      <c r="H32" s="8"/>
      <c r="I32" s="9">
        <f t="shared" si="5"/>
        <v>0</v>
      </c>
      <c r="J32" s="6">
        <f t="shared" si="1"/>
        <v>0</v>
      </c>
      <c r="K32" s="6">
        <f t="shared" si="2"/>
        <v>0</v>
      </c>
      <c r="L32" s="13">
        <f>K32*Index!$D$19</f>
        <v>0</v>
      </c>
      <c r="N32" s="8"/>
      <c r="O32" s="6">
        <f t="shared" si="3"/>
        <v>0</v>
      </c>
      <c r="P32" s="6">
        <f>O32*Index!$H$23</f>
        <v>0</v>
      </c>
      <c r="R32" s="8">
        <v>135.86000000000001</v>
      </c>
      <c r="S32" s="9">
        <v>135.86000000000001</v>
      </c>
    </row>
    <row r="33" spans="1:19" x14ac:dyDescent="0.25">
      <c r="A33" s="23" t="s">
        <v>1437</v>
      </c>
      <c r="B33" s="23" t="s">
        <v>111</v>
      </c>
      <c r="C33" s="23" t="s">
        <v>40</v>
      </c>
      <c r="D33" s="7"/>
      <c r="E33" s="7"/>
      <c r="F33" s="7"/>
      <c r="G33" s="8"/>
      <c r="H33" s="8"/>
      <c r="I33" s="9">
        <f t="shared" si="5"/>
        <v>0</v>
      </c>
      <c r="J33" s="6">
        <f t="shared" si="1"/>
        <v>0</v>
      </c>
      <c r="K33" s="6">
        <f t="shared" si="2"/>
        <v>0</v>
      </c>
      <c r="L33" s="13">
        <f>K33*Index!$D$19</f>
        <v>0</v>
      </c>
      <c r="N33" s="8"/>
      <c r="O33" s="6">
        <f t="shared" si="3"/>
        <v>0</v>
      </c>
      <c r="P33" s="6">
        <f>O33*Index!$H$23</f>
        <v>0</v>
      </c>
      <c r="R33" s="8">
        <v>133.19</v>
      </c>
      <c r="S33" s="9">
        <v>133.19</v>
      </c>
    </row>
    <row r="34" spans="1:19" x14ac:dyDescent="0.25">
      <c r="A34" s="23" t="s">
        <v>1438</v>
      </c>
      <c r="B34" s="23" t="s">
        <v>112</v>
      </c>
      <c r="C34" s="23" t="s">
        <v>40</v>
      </c>
      <c r="D34" s="7"/>
      <c r="E34" s="7"/>
      <c r="F34" s="7"/>
      <c r="G34" s="8"/>
      <c r="H34" s="8"/>
      <c r="I34" s="9">
        <f t="shared" si="5"/>
        <v>0</v>
      </c>
      <c r="J34" s="6">
        <f t="shared" si="1"/>
        <v>0</v>
      </c>
      <c r="K34" s="6">
        <f t="shared" si="2"/>
        <v>0</v>
      </c>
      <c r="L34" s="13">
        <f>K34*Index!$D$19</f>
        <v>0</v>
      </c>
      <c r="N34" s="8"/>
      <c r="O34" s="6">
        <f t="shared" si="3"/>
        <v>0</v>
      </c>
      <c r="P34" s="6">
        <f>O34*Index!$H$23</f>
        <v>0</v>
      </c>
      <c r="R34" s="8">
        <v>122.5</v>
      </c>
      <c r="S34" s="9">
        <v>122.5</v>
      </c>
    </row>
    <row r="35" spans="1:19" x14ac:dyDescent="0.25">
      <c r="A35" s="23" t="s">
        <v>1439</v>
      </c>
      <c r="B35" s="23" t="s">
        <v>113</v>
      </c>
      <c r="C35" s="23" t="s">
        <v>40</v>
      </c>
      <c r="D35" s="7"/>
      <c r="E35" s="7"/>
      <c r="F35" s="7"/>
      <c r="G35" s="8"/>
      <c r="H35" s="8"/>
      <c r="I35" s="9">
        <f t="shared" si="5"/>
        <v>0</v>
      </c>
      <c r="J35" s="6">
        <f t="shared" si="1"/>
        <v>0</v>
      </c>
      <c r="K35" s="6">
        <f t="shared" si="2"/>
        <v>0</v>
      </c>
      <c r="L35" s="13">
        <f>K35*Index!$D$19</f>
        <v>0</v>
      </c>
      <c r="N35" s="8"/>
      <c r="O35" s="6">
        <f t="shared" si="3"/>
        <v>0</v>
      </c>
      <c r="P35" s="6">
        <f>O35*Index!$H$23</f>
        <v>0</v>
      </c>
      <c r="R35" s="8">
        <v>105.34</v>
      </c>
      <c r="S35" s="9">
        <v>105.34</v>
      </c>
    </row>
    <row r="36" spans="1:19" x14ac:dyDescent="0.25">
      <c r="A36" s="23" t="s">
        <v>1440</v>
      </c>
      <c r="B36" s="23" t="s">
        <v>114</v>
      </c>
      <c r="C36" s="23" t="s">
        <v>40</v>
      </c>
      <c r="D36" s="7"/>
      <c r="E36" s="7"/>
      <c r="F36" s="7"/>
      <c r="G36" s="8"/>
      <c r="H36" s="8"/>
      <c r="I36" s="9">
        <f t="shared" si="5"/>
        <v>0</v>
      </c>
      <c r="J36" s="6">
        <f t="shared" si="1"/>
        <v>0</v>
      </c>
      <c r="K36" s="6">
        <f t="shared" si="2"/>
        <v>0</v>
      </c>
      <c r="L36" s="13">
        <f>K36*Index!$D$19</f>
        <v>0</v>
      </c>
      <c r="N36" s="8"/>
      <c r="O36" s="6">
        <f t="shared" si="3"/>
        <v>0</v>
      </c>
      <c r="P36" s="6">
        <f>O36*Index!$H$23</f>
        <v>0</v>
      </c>
      <c r="R36" s="8">
        <v>218.46</v>
      </c>
      <c r="S36" s="9">
        <v>218.46</v>
      </c>
    </row>
    <row r="37" spans="1:19" x14ac:dyDescent="0.25">
      <c r="A37" s="23" t="s">
        <v>1441</v>
      </c>
      <c r="B37" s="23" t="s">
        <v>115</v>
      </c>
      <c r="C37" s="23" t="s">
        <v>40</v>
      </c>
      <c r="D37" s="7"/>
      <c r="E37" s="7"/>
      <c r="F37" s="7"/>
      <c r="G37" s="8"/>
      <c r="H37" s="8"/>
      <c r="I37" s="9">
        <f t="shared" si="5"/>
        <v>0</v>
      </c>
      <c r="J37" s="6">
        <f t="shared" si="1"/>
        <v>0</v>
      </c>
      <c r="K37" s="6">
        <f t="shared" si="2"/>
        <v>0</v>
      </c>
      <c r="L37" s="13">
        <f>K37*Index!$D$19</f>
        <v>0</v>
      </c>
      <c r="N37" s="8"/>
      <c r="O37" s="6">
        <f t="shared" si="3"/>
        <v>0</v>
      </c>
      <c r="P37" s="6">
        <f>O37*Index!$H$23</f>
        <v>0</v>
      </c>
      <c r="R37" s="8">
        <v>351.86</v>
      </c>
      <c r="S37" s="9">
        <v>351.86</v>
      </c>
    </row>
    <row r="38" spans="1:19" x14ac:dyDescent="0.25">
      <c r="A38" s="23" t="s">
        <v>1442</v>
      </c>
      <c r="B38" s="23" t="s">
        <v>116</v>
      </c>
      <c r="C38" s="23" t="s">
        <v>40</v>
      </c>
      <c r="D38" s="7"/>
      <c r="E38" s="7"/>
      <c r="F38" s="7"/>
      <c r="G38" s="8"/>
      <c r="H38" s="8"/>
      <c r="I38" s="9">
        <f t="shared" si="5"/>
        <v>0</v>
      </c>
      <c r="J38" s="6">
        <f t="shared" si="1"/>
        <v>0</v>
      </c>
      <c r="K38" s="6">
        <f t="shared" si="2"/>
        <v>0</v>
      </c>
      <c r="L38" s="13">
        <f>K38*Index!$D$19</f>
        <v>0</v>
      </c>
      <c r="N38" s="8"/>
      <c r="O38" s="6">
        <f t="shared" si="3"/>
        <v>0</v>
      </c>
      <c r="P38" s="6">
        <f>O38*Index!$H$23</f>
        <v>0</v>
      </c>
      <c r="R38" s="8">
        <v>287.13</v>
      </c>
      <c r="S38" s="9">
        <v>287.13</v>
      </c>
    </row>
    <row r="39" spans="1:19" x14ac:dyDescent="0.25">
      <c r="A39" s="23" t="s">
        <v>1443</v>
      </c>
      <c r="B39" s="23" t="s">
        <v>117</v>
      </c>
      <c r="C39" s="23" t="s">
        <v>40</v>
      </c>
      <c r="D39" s="7"/>
      <c r="E39" s="7"/>
      <c r="F39" s="7"/>
      <c r="G39" s="8"/>
      <c r="H39" s="8"/>
      <c r="I39" s="9">
        <f t="shared" si="5"/>
        <v>0</v>
      </c>
      <c r="J39" s="6">
        <f t="shared" si="1"/>
        <v>0</v>
      </c>
      <c r="K39" s="6">
        <f t="shared" si="2"/>
        <v>0</v>
      </c>
      <c r="L39" s="13">
        <f>K39*Index!$D$19</f>
        <v>0</v>
      </c>
      <c r="N39" s="8"/>
      <c r="O39" s="6">
        <f t="shared" si="3"/>
        <v>0</v>
      </c>
      <c r="P39" s="6">
        <f>O39*Index!$H$23</f>
        <v>0</v>
      </c>
      <c r="R39" s="8">
        <v>203.58</v>
      </c>
      <c r="S39" s="9">
        <v>203.58</v>
      </c>
    </row>
    <row r="40" spans="1:19" x14ac:dyDescent="0.25">
      <c r="A40" s="23" t="s">
        <v>1444</v>
      </c>
      <c r="B40" s="23" t="s">
        <v>118</v>
      </c>
      <c r="C40" s="23" t="s">
        <v>40</v>
      </c>
      <c r="D40" s="7"/>
      <c r="E40" s="7"/>
      <c r="F40" s="7"/>
      <c r="G40" s="8"/>
      <c r="H40" s="8"/>
      <c r="I40" s="9">
        <f t="shared" si="5"/>
        <v>0</v>
      </c>
      <c r="J40" s="6">
        <f t="shared" si="1"/>
        <v>0</v>
      </c>
      <c r="K40" s="6">
        <f t="shared" si="2"/>
        <v>0</v>
      </c>
      <c r="L40" s="13">
        <f>K40*Index!$D$19</f>
        <v>0</v>
      </c>
      <c r="N40" s="8"/>
      <c r="O40" s="6">
        <f t="shared" si="3"/>
        <v>0</v>
      </c>
      <c r="P40" s="6">
        <f>O40*Index!$H$23</f>
        <v>0</v>
      </c>
      <c r="R40" s="8">
        <v>213.06</v>
      </c>
      <c r="S40" s="9">
        <v>213.06</v>
      </c>
    </row>
    <row r="41" spans="1:19" x14ac:dyDescent="0.25">
      <c r="A41" s="23" t="s">
        <v>1445</v>
      </c>
      <c r="B41" s="23" t="s">
        <v>119</v>
      </c>
      <c r="C41" s="23" t="s">
        <v>40</v>
      </c>
      <c r="D41" s="7"/>
      <c r="E41" s="7"/>
      <c r="F41" s="7"/>
      <c r="G41" s="8"/>
      <c r="H41" s="8"/>
      <c r="I41" s="9">
        <f t="shared" si="5"/>
        <v>0</v>
      </c>
      <c r="J41" s="6">
        <f t="shared" si="1"/>
        <v>0</v>
      </c>
      <c r="K41" s="6">
        <f t="shared" si="2"/>
        <v>0</v>
      </c>
      <c r="L41" s="13">
        <f>K41*Index!$D$19</f>
        <v>0</v>
      </c>
      <c r="N41" s="8"/>
      <c r="O41" s="6">
        <f t="shared" si="3"/>
        <v>0</v>
      </c>
      <c r="P41" s="6">
        <f>O41*Index!$H$23</f>
        <v>0</v>
      </c>
      <c r="R41" s="8">
        <v>226</v>
      </c>
      <c r="S41" s="9">
        <v>226</v>
      </c>
    </row>
    <row r="42" spans="1:19" x14ac:dyDescent="0.25">
      <c r="A42" s="23" t="s">
        <v>1446</v>
      </c>
      <c r="B42" s="23" t="s">
        <v>120</v>
      </c>
      <c r="C42" s="23" t="s">
        <v>40</v>
      </c>
      <c r="D42" s="7"/>
      <c r="E42" s="7"/>
      <c r="F42" s="7"/>
      <c r="G42" s="8"/>
      <c r="H42" s="8"/>
      <c r="I42" s="9">
        <f t="shared" si="5"/>
        <v>0</v>
      </c>
      <c r="J42" s="6">
        <f t="shared" si="1"/>
        <v>0</v>
      </c>
      <c r="K42" s="6">
        <f t="shared" si="2"/>
        <v>0</v>
      </c>
      <c r="L42" s="13">
        <f>K42*Index!$D$19</f>
        <v>0</v>
      </c>
      <c r="N42" s="8"/>
      <c r="O42" s="6">
        <f t="shared" si="3"/>
        <v>0</v>
      </c>
      <c r="P42" s="6">
        <f>O42*Index!$H$23</f>
        <v>0</v>
      </c>
      <c r="R42" s="8">
        <v>225.91</v>
      </c>
      <c r="S42" s="9">
        <v>225.91</v>
      </c>
    </row>
    <row r="43" spans="1:19" x14ac:dyDescent="0.25">
      <c r="A43" s="23" t="s">
        <v>1447</v>
      </c>
      <c r="B43" s="23" t="s">
        <v>121</v>
      </c>
      <c r="C43" s="23" t="s">
        <v>40</v>
      </c>
      <c r="D43" s="7"/>
      <c r="E43" s="7"/>
      <c r="F43" s="7"/>
      <c r="G43" s="8"/>
      <c r="H43" s="8"/>
      <c r="I43" s="9">
        <f t="shared" si="5"/>
        <v>0</v>
      </c>
      <c r="J43" s="6">
        <f t="shared" si="1"/>
        <v>0</v>
      </c>
      <c r="K43" s="6">
        <f t="shared" si="2"/>
        <v>0</v>
      </c>
      <c r="L43" s="13">
        <f>K43*Index!$D$19</f>
        <v>0</v>
      </c>
      <c r="N43" s="8"/>
      <c r="O43" s="6">
        <f t="shared" si="3"/>
        <v>0</v>
      </c>
      <c r="P43" s="6">
        <f>O43*Index!$H$23</f>
        <v>0</v>
      </c>
      <c r="R43" s="8">
        <v>181.78</v>
      </c>
      <c r="S43" s="9">
        <v>181.78</v>
      </c>
    </row>
    <row r="44" spans="1:19" x14ac:dyDescent="0.25">
      <c r="A44" s="23" t="s">
        <v>1448</v>
      </c>
      <c r="B44" s="23" t="s">
        <v>122</v>
      </c>
      <c r="C44" s="23" t="s">
        <v>40</v>
      </c>
      <c r="D44" s="7"/>
      <c r="E44" s="7"/>
      <c r="F44" s="7"/>
      <c r="G44" s="8"/>
      <c r="H44" s="8"/>
      <c r="I44" s="9">
        <f t="shared" si="5"/>
        <v>0</v>
      </c>
      <c r="J44" s="6">
        <f t="shared" si="1"/>
        <v>0</v>
      </c>
      <c r="K44" s="6">
        <f t="shared" si="2"/>
        <v>0</v>
      </c>
      <c r="L44" s="13">
        <f>K44*Index!$D$19</f>
        <v>0</v>
      </c>
      <c r="N44" s="8"/>
      <c r="O44" s="6">
        <f t="shared" si="3"/>
        <v>0</v>
      </c>
      <c r="P44" s="6">
        <f>O44*Index!$H$23</f>
        <v>0</v>
      </c>
      <c r="R44" s="8">
        <v>302.69</v>
      </c>
      <c r="S44" s="9">
        <v>302.69</v>
      </c>
    </row>
    <row r="45" spans="1:19" x14ac:dyDescent="0.25">
      <c r="A45" s="23" t="s">
        <v>1449</v>
      </c>
      <c r="B45" s="23" t="s">
        <v>123</v>
      </c>
      <c r="C45" s="23" t="s">
        <v>40</v>
      </c>
      <c r="D45" s="7"/>
      <c r="E45" s="7"/>
      <c r="F45" s="7"/>
      <c r="G45" s="8"/>
      <c r="H45" s="8"/>
      <c r="I45" s="9">
        <f t="shared" si="5"/>
        <v>0</v>
      </c>
      <c r="J45" s="6">
        <f t="shared" si="1"/>
        <v>0</v>
      </c>
      <c r="K45" s="6">
        <f t="shared" si="2"/>
        <v>0</v>
      </c>
      <c r="L45" s="13">
        <f>K45*Index!$D$19</f>
        <v>0</v>
      </c>
      <c r="N45" s="8"/>
      <c r="O45" s="6">
        <f t="shared" si="3"/>
        <v>0</v>
      </c>
      <c r="P45" s="6">
        <f>O45*Index!$H$23</f>
        <v>0</v>
      </c>
      <c r="R45" s="8">
        <v>475.03</v>
      </c>
      <c r="S45" s="9">
        <v>475.03</v>
      </c>
    </row>
    <row r="46" spans="1:19" x14ac:dyDescent="0.25">
      <c r="A46" s="23" t="s">
        <v>1450</v>
      </c>
      <c r="B46" s="23" t="s">
        <v>124</v>
      </c>
      <c r="C46" s="23" t="s">
        <v>40</v>
      </c>
      <c r="D46" s="7"/>
      <c r="E46" s="7"/>
      <c r="F46" s="7"/>
      <c r="G46" s="8"/>
      <c r="H46" s="8"/>
      <c r="I46" s="9">
        <f t="shared" si="5"/>
        <v>0</v>
      </c>
      <c r="J46" s="6">
        <f t="shared" si="1"/>
        <v>0</v>
      </c>
      <c r="K46" s="6">
        <f t="shared" si="2"/>
        <v>0</v>
      </c>
      <c r="L46" s="13">
        <f>K46*Index!$D$19</f>
        <v>0</v>
      </c>
      <c r="N46" s="8"/>
      <c r="O46" s="6">
        <f t="shared" si="3"/>
        <v>0</v>
      </c>
      <c r="P46" s="6">
        <f>O46*Index!$H$23</f>
        <v>0</v>
      </c>
      <c r="R46" s="8">
        <v>405.1</v>
      </c>
      <c r="S46" s="9">
        <v>405.1</v>
      </c>
    </row>
    <row r="47" spans="1:19" x14ac:dyDescent="0.25">
      <c r="A47" s="23" t="s">
        <v>1451</v>
      </c>
      <c r="B47" s="23" t="s">
        <v>125</v>
      </c>
      <c r="C47" s="23" t="s">
        <v>40</v>
      </c>
      <c r="D47" s="7"/>
      <c r="E47" s="7"/>
      <c r="F47" s="7"/>
      <c r="G47" s="8"/>
      <c r="H47" s="8"/>
      <c r="I47" s="9">
        <f t="shared" si="5"/>
        <v>0</v>
      </c>
      <c r="J47" s="6">
        <f t="shared" si="1"/>
        <v>0</v>
      </c>
      <c r="K47" s="6">
        <f t="shared" si="2"/>
        <v>0</v>
      </c>
      <c r="L47" s="13">
        <f>K47*Index!$D$19</f>
        <v>0</v>
      </c>
      <c r="N47" s="8"/>
      <c r="O47" s="6">
        <f t="shared" si="3"/>
        <v>0</v>
      </c>
      <c r="P47" s="6">
        <f>O47*Index!$H$23</f>
        <v>0</v>
      </c>
      <c r="R47" s="8">
        <v>275.75</v>
      </c>
      <c r="S47" s="9">
        <v>275.75</v>
      </c>
    </row>
    <row r="48" spans="1:19" x14ac:dyDescent="0.25">
      <c r="A48" s="23" t="s">
        <v>1452</v>
      </c>
      <c r="B48" s="23" t="s">
        <v>126</v>
      </c>
      <c r="C48" s="23" t="s">
        <v>40</v>
      </c>
      <c r="D48" s="7"/>
      <c r="E48" s="7"/>
      <c r="F48" s="7"/>
      <c r="G48" s="8"/>
      <c r="H48" s="8"/>
      <c r="I48" s="9">
        <f t="shared" si="5"/>
        <v>0</v>
      </c>
      <c r="J48" s="6">
        <f t="shared" si="1"/>
        <v>0</v>
      </c>
      <c r="K48" s="6">
        <f t="shared" si="2"/>
        <v>0</v>
      </c>
      <c r="L48" s="13">
        <f>K48*Index!$D$19</f>
        <v>0</v>
      </c>
      <c r="N48" s="8"/>
      <c r="O48" s="6">
        <f t="shared" si="3"/>
        <v>0</v>
      </c>
      <c r="P48" s="6">
        <f>O48*Index!$H$23</f>
        <v>0</v>
      </c>
      <c r="R48" s="8">
        <v>288.07</v>
      </c>
      <c r="S48" s="9">
        <v>288.07</v>
      </c>
    </row>
    <row r="49" spans="1:19" x14ac:dyDescent="0.25">
      <c r="A49" s="23" t="s">
        <v>1453</v>
      </c>
      <c r="B49" s="23" t="s">
        <v>127</v>
      </c>
      <c r="C49" s="23" t="s">
        <v>40</v>
      </c>
      <c r="D49" s="7"/>
      <c r="E49" s="7"/>
      <c r="F49" s="7"/>
      <c r="G49" s="8"/>
      <c r="H49" s="8"/>
      <c r="I49" s="9">
        <f t="shared" si="5"/>
        <v>0</v>
      </c>
      <c r="J49" s="6">
        <f t="shared" si="1"/>
        <v>0</v>
      </c>
      <c r="K49" s="6">
        <f t="shared" si="2"/>
        <v>0</v>
      </c>
      <c r="L49" s="13">
        <f>K49*Index!$D$19</f>
        <v>0</v>
      </c>
      <c r="N49" s="8"/>
      <c r="O49" s="6">
        <f t="shared" si="3"/>
        <v>0</v>
      </c>
      <c r="P49" s="6">
        <f>O49*Index!$H$23</f>
        <v>0</v>
      </c>
      <c r="R49" s="8">
        <v>314.7</v>
      </c>
      <c r="S49" s="9">
        <v>314.7</v>
      </c>
    </row>
    <row r="50" spans="1:19" x14ac:dyDescent="0.25">
      <c r="A50" s="23" t="s">
        <v>1454</v>
      </c>
      <c r="B50" s="23" t="s">
        <v>128</v>
      </c>
      <c r="C50" s="23" t="s">
        <v>40</v>
      </c>
      <c r="D50" s="7"/>
      <c r="E50" s="7"/>
      <c r="F50" s="7"/>
      <c r="G50" s="8"/>
      <c r="H50" s="8"/>
      <c r="I50" s="9">
        <f t="shared" si="5"/>
        <v>0</v>
      </c>
      <c r="J50" s="6">
        <f t="shared" si="1"/>
        <v>0</v>
      </c>
      <c r="K50" s="6">
        <f t="shared" si="2"/>
        <v>0</v>
      </c>
      <c r="L50" s="13">
        <f>K50*Index!$D$19</f>
        <v>0</v>
      </c>
      <c r="N50" s="8"/>
      <c r="O50" s="6">
        <f t="shared" si="3"/>
        <v>0</v>
      </c>
      <c r="P50" s="6">
        <f>O50*Index!$H$23</f>
        <v>0</v>
      </c>
      <c r="R50" s="8">
        <v>327.41000000000003</v>
      </c>
      <c r="S50" s="9">
        <v>327.41000000000003</v>
      </c>
    </row>
    <row r="51" spans="1:19" x14ac:dyDescent="0.25">
      <c r="A51" s="23" t="s">
        <v>1455</v>
      </c>
      <c r="B51" s="23" t="s">
        <v>129</v>
      </c>
      <c r="C51" s="23" t="s">
        <v>40</v>
      </c>
      <c r="D51" s="7"/>
      <c r="E51" s="7"/>
      <c r="F51" s="7"/>
      <c r="G51" s="8"/>
      <c r="H51" s="8"/>
      <c r="I51" s="9">
        <f t="shared" si="5"/>
        <v>0</v>
      </c>
      <c r="J51" s="6">
        <f t="shared" si="1"/>
        <v>0</v>
      </c>
      <c r="K51" s="6">
        <f t="shared" si="2"/>
        <v>0</v>
      </c>
      <c r="L51" s="13">
        <f>K51*Index!$D$19</f>
        <v>0</v>
      </c>
      <c r="N51" s="8"/>
      <c r="O51" s="6">
        <f t="shared" si="3"/>
        <v>0</v>
      </c>
      <c r="P51" s="6">
        <f>O51*Index!$H$23</f>
        <v>0</v>
      </c>
      <c r="R51" s="8">
        <v>255.33</v>
      </c>
      <c r="S51" s="9">
        <v>255.33</v>
      </c>
    </row>
    <row r="52" spans="1:19" x14ac:dyDescent="0.25">
      <c r="A52" s="23" t="s">
        <v>1456</v>
      </c>
      <c r="B52" s="23" t="s">
        <v>130</v>
      </c>
      <c r="C52" s="23" t="s">
        <v>40</v>
      </c>
      <c r="D52" s="7"/>
      <c r="E52" s="7"/>
      <c r="F52" s="7"/>
      <c r="G52" s="8"/>
      <c r="H52" s="8"/>
      <c r="I52" s="9">
        <f t="shared" si="5"/>
        <v>0</v>
      </c>
      <c r="J52" s="6">
        <f t="shared" si="1"/>
        <v>0</v>
      </c>
      <c r="K52" s="6">
        <f t="shared" si="2"/>
        <v>0</v>
      </c>
      <c r="L52" s="13">
        <f>K52*Index!$D$19</f>
        <v>0</v>
      </c>
      <c r="N52" s="8"/>
      <c r="O52" s="6">
        <f t="shared" si="3"/>
        <v>0</v>
      </c>
      <c r="P52" s="6">
        <f>O52*Index!$H$23</f>
        <v>0</v>
      </c>
      <c r="R52" s="8">
        <v>318.83999999999997</v>
      </c>
      <c r="S52" s="9">
        <v>318.83999999999997</v>
      </c>
    </row>
    <row r="53" spans="1:19" x14ac:dyDescent="0.25">
      <c r="A53" s="23" t="s">
        <v>1457</v>
      </c>
      <c r="B53" s="23" t="s">
        <v>131</v>
      </c>
      <c r="C53" s="23" t="s">
        <v>40</v>
      </c>
      <c r="D53" s="7"/>
      <c r="E53" s="7"/>
      <c r="F53" s="7"/>
      <c r="G53" s="8"/>
      <c r="H53" s="8"/>
      <c r="I53" s="9">
        <f t="shared" si="5"/>
        <v>0</v>
      </c>
      <c r="J53" s="6">
        <f t="shared" si="1"/>
        <v>0</v>
      </c>
      <c r="K53" s="6">
        <f t="shared" si="2"/>
        <v>0</v>
      </c>
      <c r="L53" s="13">
        <f>K53*Index!$D$19</f>
        <v>0</v>
      </c>
      <c r="N53" s="8"/>
      <c r="O53" s="6">
        <f t="shared" si="3"/>
        <v>0</v>
      </c>
      <c r="P53" s="6">
        <f>O53*Index!$H$23</f>
        <v>0</v>
      </c>
      <c r="R53" s="8">
        <v>504.29</v>
      </c>
      <c r="S53" s="9">
        <v>504.29</v>
      </c>
    </row>
    <row r="54" spans="1:19" x14ac:dyDescent="0.25">
      <c r="A54" s="23" t="s">
        <v>1458</v>
      </c>
      <c r="B54" s="23" t="s">
        <v>132</v>
      </c>
      <c r="C54" s="23" t="s">
        <v>40</v>
      </c>
      <c r="D54" s="7"/>
      <c r="E54" s="7"/>
      <c r="F54" s="7"/>
      <c r="G54" s="8"/>
      <c r="H54" s="8"/>
      <c r="I54" s="9">
        <f t="shared" si="5"/>
        <v>0</v>
      </c>
      <c r="J54" s="6">
        <f t="shared" si="1"/>
        <v>0</v>
      </c>
      <c r="K54" s="6">
        <f t="shared" si="2"/>
        <v>0</v>
      </c>
      <c r="L54" s="13">
        <f>K54*Index!$D$19</f>
        <v>0</v>
      </c>
      <c r="N54" s="8"/>
      <c r="O54" s="6">
        <f t="shared" si="3"/>
        <v>0</v>
      </c>
      <c r="P54" s="6">
        <f>O54*Index!$H$23</f>
        <v>0</v>
      </c>
      <c r="R54" s="8">
        <v>424.23</v>
      </c>
      <c r="S54" s="9">
        <v>424.23</v>
      </c>
    </row>
    <row r="55" spans="1:19" x14ac:dyDescent="0.25">
      <c r="A55" s="23" t="s">
        <v>1459</v>
      </c>
      <c r="B55" s="23" t="s">
        <v>133</v>
      </c>
      <c r="C55" s="23" t="s">
        <v>40</v>
      </c>
      <c r="D55" s="7"/>
      <c r="E55" s="7"/>
      <c r="F55" s="7"/>
      <c r="G55" s="8"/>
      <c r="H55" s="8"/>
      <c r="I55" s="9">
        <f t="shared" si="5"/>
        <v>0</v>
      </c>
      <c r="J55" s="6">
        <f t="shared" si="1"/>
        <v>0</v>
      </c>
      <c r="K55" s="6">
        <f t="shared" si="2"/>
        <v>0</v>
      </c>
      <c r="L55" s="13">
        <f>K55*Index!$D$19</f>
        <v>0</v>
      </c>
      <c r="N55" s="8"/>
      <c r="O55" s="6">
        <f t="shared" si="3"/>
        <v>0</v>
      </c>
      <c r="P55" s="6">
        <f>O55*Index!$H$23</f>
        <v>0</v>
      </c>
      <c r="R55" s="8">
        <v>294.8</v>
      </c>
      <c r="S55" s="9">
        <v>294.8</v>
      </c>
    </row>
    <row r="56" spans="1:19" x14ac:dyDescent="0.25">
      <c r="A56" s="23" t="s">
        <v>1460</v>
      </c>
      <c r="B56" s="23" t="s">
        <v>134</v>
      </c>
      <c r="C56" s="23" t="s">
        <v>40</v>
      </c>
      <c r="D56" s="7"/>
      <c r="E56" s="7"/>
      <c r="F56" s="7"/>
      <c r="G56" s="8"/>
      <c r="H56" s="8"/>
      <c r="I56" s="9">
        <f t="shared" si="5"/>
        <v>0</v>
      </c>
      <c r="J56" s="6">
        <f t="shared" si="1"/>
        <v>0</v>
      </c>
      <c r="K56" s="6">
        <f t="shared" si="2"/>
        <v>0</v>
      </c>
      <c r="L56" s="13">
        <f>K56*Index!$D$19</f>
        <v>0</v>
      </c>
      <c r="N56" s="8"/>
      <c r="O56" s="6">
        <f t="shared" si="3"/>
        <v>0</v>
      </c>
      <c r="P56" s="6">
        <f>O56*Index!$H$23</f>
        <v>0</v>
      </c>
      <c r="R56" s="8">
        <v>306.04000000000002</v>
      </c>
      <c r="S56" s="9">
        <v>306.04000000000002</v>
      </c>
    </row>
    <row r="57" spans="1:19" x14ac:dyDescent="0.25">
      <c r="A57" s="23" t="s">
        <v>1461</v>
      </c>
      <c r="B57" s="23" t="s">
        <v>135</v>
      </c>
      <c r="C57" s="23" t="s">
        <v>40</v>
      </c>
      <c r="D57" s="7"/>
      <c r="E57" s="7"/>
      <c r="F57" s="7"/>
      <c r="G57" s="8"/>
      <c r="H57" s="8"/>
      <c r="I57" s="9">
        <f t="shared" si="5"/>
        <v>0</v>
      </c>
      <c r="J57" s="6">
        <f t="shared" si="1"/>
        <v>0</v>
      </c>
      <c r="K57" s="6">
        <f t="shared" si="2"/>
        <v>0</v>
      </c>
      <c r="L57" s="13">
        <f>K57*Index!$D$19</f>
        <v>0</v>
      </c>
      <c r="N57" s="8"/>
      <c r="O57" s="6">
        <f t="shared" si="3"/>
        <v>0</v>
      </c>
      <c r="P57" s="6">
        <f>O57*Index!$H$23</f>
        <v>0</v>
      </c>
      <c r="R57" s="8">
        <v>332.15</v>
      </c>
      <c r="S57" s="9">
        <v>332.15</v>
      </c>
    </row>
    <row r="58" spans="1:19" x14ac:dyDescent="0.25">
      <c r="A58" s="23" t="s">
        <v>1462</v>
      </c>
      <c r="B58" s="23" t="s">
        <v>136</v>
      </c>
      <c r="C58" s="23" t="s">
        <v>40</v>
      </c>
      <c r="D58" s="7"/>
      <c r="E58" s="7"/>
      <c r="F58" s="7"/>
      <c r="G58" s="8"/>
      <c r="H58" s="8"/>
      <c r="I58" s="9">
        <f t="shared" si="5"/>
        <v>0</v>
      </c>
      <c r="J58" s="6">
        <f t="shared" si="1"/>
        <v>0</v>
      </c>
      <c r="K58" s="6">
        <f t="shared" si="2"/>
        <v>0</v>
      </c>
      <c r="L58" s="13">
        <f>K58*Index!$D$19</f>
        <v>0</v>
      </c>
      <c r="N58" s="8"/>
      <c r="O58" s="6">
        <f t="shared" si="3"/>
        <v>0</v>
      </c>
      <c r="P58" s="6">
        <f>O58*Index!$H$23</f>
        <v>0</v>
      </c>
      <c r="R58" s="8">
        <v>345.76</v>
      </c>
      <c r="S58" s="9">
        <v>345.76</v>
      </c>
    </row>
    <row r="59" spans="1:19" x14ac:dyDescent="0.25">
      <c r="A59" s="23" t="s">
        <v>1463</v>
      </c>
      <c r="B59" s="23" t="s">
        <v>137</v>
      </c>
      <c r="C59" s="23" t="s">
        <v>40</v>
      </c>
      <c r="D59" s="7"/>
      <c r="E59" s="7"/>
      <c r="F59" s="7"/>
      <c r="G59" s="8"/>
      <c r="H59" s="8"/>
      <c r="I59" s="9">
        <f t="shared" si="5"/>
        <v>0</v>
      </c>
      <c r="J59" s="6">
        <f t="shared" si="1"/>
        <v>0</v>
      </c>
      <c r="K59" s="6">
        <f t="shared" si="2"/>
        <v>0</v>
      </c>
      <c r="L59" s="13">
        <f>K59*Index!$D$19</f>
        <v>0</v>
      </c>
      <c r="N59" s="8"/>
      <c r="O59" s="6">
        <f t="shared" si="3"/>
        <v>0</v>
      </c>
      <c r="P59" s="6">
        <f>O59*Index!$H$23</f>
        <v>0</v>
      </c>
      <c r="R59" s="8">
        <v>272.52</v>
      </c>
      <c r="S59" s="9">
        <v>272.52</v>
      </c>
    </row>
    <row r="60" spans="1:19" x14ac:dyDescent="0.25">
      <c r="A60" s="23" t="s">
        <v>1464</v>
      </c>
      <c r="B60" s="23" t="s">
        <v>138</v>
      </c>
      <c r="C60" s="23" t="s">
        <v>40</v>
      </c>
      <c r="D60" s="7"/>
      <c r="E60" s="7"/>
      <c r="F60" s="7"/>
      <c r="G60" s="8"/>
      <c r="H60" s="8"/>
      <c r="I60" s="9">
        <f t="shared" si="5"/>
        <v>0</v>
      </c>
      <c r="J60" s="6">
        <f t="shared" si="1"/>
        <v>0</v>
      </c>
      <c r="K60" s="6">
        <f t="shared" si="2"/>
        <v>0</v>
      </c>
      <c r="L60" s="13">
        <f>K60*Index!$D$19</f>
        <v>0</v>
      </c>
      <c r="N60" s="8"/>
      <c r="O60" s="6">
        <f t="shared" si="3"/>
        <v>0</v>
      </c>
      <c r="P60" s="6">
        <f>O60*Index!$H$23</f>
        <v>0</v>
      </c>
      <c r="R60" s="8">
        <v>380.06</v>
      </c>
      <c r="S60" s="9">
        <v>380.06</v>
      </c>
    </row>
    <row r="61" spans="1:19" x14ac:dyDescent="0.25">
      <c r="A61" s="23" t="s">
        <v>1465</v>
      </c>
      <c r="B61" s="23" t="s">
        <v>139</v>
      </c>
      <c r="C61" s="23" t="s">
        <v>40</v>
      </c>
      <c r="D61" s="7"/>
      <c r="E61" s="7"/>
      <c r="F61" s="7"/>
      <c r="G61" s="8"/>
      <c r="H61" s="8"/>
      <c r="I61" s="9">
        <f t="shared" si="5"/>
        <v>0</v>
      </c>
      <c r="J61" s="6">
        <f t="shared" si="1"/>
        <v>0</v>
      </c>
      <c r="K61" s="6">
        <f t="shared" si="2"/>
        <v>0</v>
      </c>
      <c r="L61" s="13">
        <f>K61*Index!$D$19</f>
        <v>0</v>
      </c>
      <c r="N61" s="8"/>
      <c r="O61" s="6">
        <f t="shared" si="3"/>
        <v>0</v>
      </c>
      <c r="P61" s="6">
        <f>O61*Index!$H$23</f>
        <v>0</v>
      </c>
      <c r="R61" s="8">
        <v>599.33000000000004</v>
      </c>
      <c r="S61" s="9">
        <v>599.33000000000004</v>
      </c>
    </row>
    <row r="62" spans="1:19" x14ac:dyDescent="0.25">
      <c r="A62" s="23" t="s">
        <v>1466</v>
      </c>
      <c r="B62" s="23" t="s">
        <v>140</v>
      </c>
      <c r="C62" s="23" t="s">
        <v>40</v>
      </c>
      <c r="D62" s="7"/>
      <c r="E62" s="7"/>
      <c r="F62" s="7"/>
      <c r="G62" s="8"/>
      <c r="H62" s="8"/>
      <c r="I62" s="9">
        <f t="shared" si="5"/>
        <v>0</v>
      </c>
      <c r="J62" s="6">
        <f t="shared" si="1"/>
        <v>0</v>
      </c>
      <c r="K62" s="6">
        <f t="shared" si="2"/>
        <v>0</v>
      </c>
      <c r="L62" s="13">
        <f>K62*Index!$D$19</f>
        <v>0</v>
      </c>
      <c r="N62" s="8"/>
      <c r="O62" s="6">
        <f t="shared" si="3"/>
        <v>0</v>
      </c>
      <c r="P62" s="6">
        <f>O62*Index!$H$23</f>
        <v>0</v>
      </c>
      <c r="R62" s="8">
        <v>506.78</v>
      </c>
      <c r="S62" s="9">
        <v>506.78</v>
      </c>
    </row>
    <row r="63" spans="1:19" x14ac:dyDescent="0.25">
      <c r="A63" s="23" t="s">
        <v>1467</v>
      </c>
      <c r="B63" s="23" t="s">
        <v>141</v>
      </c>
      <c r="C63" s="23" t="s">
        <v>40</v>
      </c>
      <c r="D63" s="7"/>
      <c r="E63" s="7"/>
      <c r="F63" s="7"/>
      <c r="G63" s="8"/>
      <c r="H63" s="8"/>
      <c r="I63" s="9">
        <f t="shared" si="5"/>
        <v>0</v>
      </c>
      <c r="J63" s="6">
        <f t="shared" si="1"/>
        <v>0</v>
      </c>
      <c r="K63" s="6">
        <f t="shared" si="2"/>
        <v>0</v>
      </c>
      <c r="L63" s="13">
        <f>K63*Index!$D$19</f>
        <v>0</v>
      </c>
      <c r="N63" s="8"/>
      <c r="O63" s="6">
        <f t="shared" si="3"/>
        <v>0</v>
      </c>
      <c r="P63" s="6">
        <f>O63*Index!$H$23</f>
        <v>0</v>
      </c>
      <c r="R63" s="8">
        <v>351.21</v>
      </c>
      <c r="S63" s="9">
        <v>351.21</v>
      </c>
    </row>
    <row r="64" spans="1:19" x14ac:dyDescent="0.25">
      <c r="A64" s="23" t="s">
        <v>1468</v>
      </c>
      <c r="B64" s="23" t="s">
        <v>142</v>
      </c>
      <c r="C64" s="23" t="s">
        <v>40</v>
      </c>
      <c r="D64" s="7"/>
      <c r="E64" s="7"/>
      <c r="F64" s="7"/>
      <c r="G64" s="8"/>
      <c r="H64" s="8"/>
      <c r="I64" s="9">
        <f t="shared" si="5"/>
        <v>0</v>
      </c>
      <c r="J64" s="6">
        <f t="shared" si="1"/>
        <v>0</v>
      </c>
      <c r="K64" s="6">
        <f t="shared" si="2"/>
        <v>0</v>
      </c>
      <c r="L64" s="13">
        <f>K64*Index!$D$19</f>
        <v>0</v>
      </c>
      <c r="N64" s="8"/>
      <c r="O64" s="6">
        <f t="shared" si="3"/>
        <v>0</v>
      </c>
      <c r="P64" s="6">
        <f>O64*Index!$H$23</f>
        <v>0</v>
      </c>
      <c r="R64" s="8">
        <v>363.89</v>
      </c>
      <c r="S64" s="9">
        <v>363.89</v>
      </c>
    </row>
    <row r="65" spans="1:19" x14ac:dyDescent="0.25">
      <c r="A65" s="23" t="s">
        <v>1469</v>
      </c>
      <c r="B65" s="23" t="s">
        <v>143</v>
      </c>
      <c r="C65" s="23" t="s">
        <v>40</v>
      </c>
      <c r="D65" s="7"/>
      <c r="E65" s="7"/>
      <c r="F65" s="7"/>
      <c r="G65" s="8"/>
      <c r="H65" s="8"/>
      <c r="I65" s="9">
        <f t="shared" si="5"/>
        <v>0</v>
      </c>
      <c r="J65" s="6">
        <f t="shared" si="1"/>
        <v>0</v>
      </c>
      <c r="K65" s="6">
        <f t="shared" si="2"/>
        <v>0</v>
      </c>
      <c r="L65" s="13">
        <f>K65*Index!$D$19</f>
        <v>0</v>
      </c>
      <c r="N65" s="8"/>
      <c r="O65" s="6">
        <f t="shared" si="3"/>
        <v>0</v>
      </c>
      <c r="P65" s="6">
        <f>O65*Index!$H$23</f>
        <v>0</v>
      </c>
      <c r="R65" s="8">
        <v>396.5</v>
      </c>
      <c r="S65" s="9">
        <v>396.5</v>
      </c>
    </row>
    <row r="66" spans="1:19" x14ac:dyDescent="0.25">
      <c r="A66" s="23" t="s">
        <v>1470</v>
      </c>
      <c r="B66" s="23" t="s">
        <v>144</v>
      </c>
      <c r="C66" s="23" t="s">
        <v>40</v>
      </c>
      <c r="D66" s="7"/>
      <c r="E66" s="7"/>
      <c r="F66" s="7"/>
      <c r="G66" s="8"/>
      <c r="H66" s="8"/>
      <c r="I66" s="9">
        <f t="shared" si="5"/>
        <v>0</v>
      </c>
      <c r="J66" s="6">
        <f t="shared" si="1"/>
        <v>0</v>
      </c>
      <c r="K66" s="6">
        <f t="shared" si="2"/>
        <v>0</v>
      </c>
      <c r="L66" s="13">
        <f>K66*Index!$D$19</f>
        <v>0</v>
      </c>
      <c r="N66" s="8"/>
      <c r="O66" s="6">
        <f t="shared" si="3"/>
        <v>0</v>
      </c>
      <c r="P66" s="6">
        <f>O66*Index!$H$23</f>
        <v>0</v>
      </c>
      <c r="R66" s="8">
        <v>416.16</v>
      </c>
      <c r="S66" s="9">
        <v>416.16</v>
      </c>
    </row>
    <row r="67" spans="1:19" x14ac:dyDescent="0.25">
      <c r="A67" s="23" t="s">
        <v>1471</v>
      </c>
      <c r="B67" s="23" t="s">
        <v>145</v>
      </c>
      <c r="C67" s="23" t="s">
        <v>40</v>
      </c>
      <c r="D67" s="7"/>
      <c r="E67" s="7"/>
      <c r="F67" s="7"/>
      <c r="G67" s="8"/>
      <c r="H67" s="8"/>
      <c r="I67" s="9">
        <f t="shared" si="5"/>
        <v>0</v>
      </c>
      <c r="J67" s="6">
        <f t="shared" ref="J67:J125" si="7">H67*(1.0041)</f>
        <v>0</v>
      </c>
      <c r="K67" s="6">
        <f t="shared" ref="K67:K125" si="8">J67*(1.0155)</f>
        <v>0</v>
      </c>
      <c r="L67" s="13">
        <f>K67*Index!$D$19</f>
        <v>0</v>
      </c>
      <c r="N67" s="8"/>
      <c r="O67" s="6">
        <f t="shared" ref="O67:O125" si="9">N67*(1.0155)</f>
        <v>0</v>
      </c>
      <c r="P67" s="6">
        <f>O67*Index!$H$23</f>
        <v>0</v>
      </c>
      <c r="R67" s="8">
        <v>326.77999999999997</v>
      </c>
      <c r="S67" s="9">
        <v>326.77999999999997</v>
      </c>
    </row>
    <row r="68" spans="1:19" x14ac:dyDescent="0.25">
      <c r="A68" s="23" t="s">
        <v>1472</v>
      </c>
      <c r="B68" s="23" t="s">
        <v>146</v>
      </c>
      <c r="C68" s="23" t="s">
        <v>40</v>
      </c>
      <c r="D68" s="7"/>
      <c r="E68" s="7"/>
      <c r="F68" s="7"/>
      <c r="G68" s="8"/>
      <c r="H68" s="8"/>
      <c r="I68" s="9">
        <f t="shared" si="5"/>
        <v>0</v>
      </c>
      <c r="J68" s="6">
        <f t="shared" si="7"/>
        <v>0</v>
      </c>
      <c r="K68" s="6">
        <f t="shared" si="8"/>
        <v>0</v>
      </c>
      <c r="L68" s="13">
        <f>K68*Index!$D$19</f>
        <v>0</v>
      </c>
      <c r="N68" s="8"/>
      <c r="O68" s="6">
        <f t="shared" si="9"/>
        <v>0</v>
      </c>
      <c r="P68" s="6">
        <f>O68*Index!$H$23</f>
        <v>0</v>
      </c>
      <c r="R68" s="8">
        <v>469.63</v>
      </c>
      <c r="S68" s="9">
        <v>469.63</v>
      </c>
    </row>
    <row r="69" spans="1:19" x14ac:dyDescent="0.25">
      <c r="A69" s="23" t="s">
        <v>1473</v>
      </c>
      <c r="B69" s="23" t="s">
        <v>147</v>
      </c>
      <c r="C69" s="23" t="s">
        <v>40</v>
      </c>
      <c r="D69" s="7"/>
      <c r="E69" s="7"/>
      <c r="F69" s="7"/>
      <c r="G69" s="8"/>
      <c r="H69" s="8"/>
      <c r="I69" s="9">
        <f t="shared" si="5"/>
        <v>0</v>
      </c>
      <c r="J69" s="6">
        <f t="shared" si="7"/>
        <v>0</v>
      </c>
      <c r="K69" s="6">
        <f t="shared" si="8"/>
        <v>0</v>
      </c>
      <c r="L69" s="13">
        <f>K69*Index!$D$19</f>
        <v>0</v>
      </c>
      <c r="N69" s="8"/>
      <c r="O69" s="6">
        <f t="shared" si="9"/>
        <v>0</v>
      </c>
      <c r="P69" s="6">
        <f>O69*Index!$H$23</f>
        <v>0</v>
      </c>
      <c r="R69" s="8">
        <v>741.01</v>
      </c>
      <c r="S69" s="9">
        <v>741.01</v>
      </c>
    </row>
    <row r="70" spans="1:19" x14ac:dyDescent="0.25">
      <c r="A70" s="23" t="s">
        <v>1474</v>
      </c>
      <c r="B70" s="23" t="s">
        <v>148</v>
      </c>
      <c r="C70" s="23" t="s">
        <v>40</v>
      </c>
      <c r="D70" s="7"/>
      <c r="E70" s="7"/>
      <c r="F70" s="7"/>
      <c r="G70" s="8"/>
      <c r="H70" s="8"/>
      <c r="I70" s="9">
        <f t="shared" si="5"/>
        <v>0</v>
      </c>
      <c r="J70" s="6">
        <f t="shared" si="7"/>
        <v>0</v>
      </c>
      <c r="K70" s="6">
        <f t="shared" si="8"/>
        <v>0</v>
      </c>
      <c r="L70" s="13">
        <f>K70*Index!$D$19</f>
        <v>0</v>
      </c>
      <c r="N70" s="8"/>
      <c r="O70" s="6">
        <f t="shared" si="9"/>
        <v>0</v>
      </c>
      <c r="P70" s="6">
        <f>O70*Index!$H$23</f>
        <v>0</v>
      </c>
      <c r="R70" s="8">
        <v>625.96</v>
      </c>
      <c r="S70" s="9">
        <v>625.96</v>
      </c>
    </row>
    <row r="71" spans="1:19" x14ac:dyDescent="0.25">
      <c r="A71" s="23" t="s">
        <v>1475</v>
      </c>
      <c r="B71" s="23" t="s">
        <v>149</v>
      </c>
      <c r="C71" s="23" t="s">
        <v>40</v>
      </c>
      <c r="D71" s="7"/>
      <c r="E71" s="7"/>
      <c r="F71" s="7"/>
      <c r="G71" s="8"/>
      <c r="H71" s="8"/>
      <c r="I71" s="9">
        <f t="shared" si="5"/>
        <v>0</v>
      </c>
      <c r="J71" s="6">
        <f t="shared" si="7"/>
        <v>0</v>
      </c>
      <c r="K71" s="6">
        <f t="shared" si="8"/>
        <v>0</v>
      </c>
      <c r="L71" s="13">
        <f>K71*Index!$D$19</f>
        <v>0</v>
      </c>
      <c r="N71" s="8"/>
      <c r="O71" s="6">
        <f t="shared" si="9"/>
        <v>0</v>
      </c>
      <c r="P71" s="6">
        <f>O71*Index!$H$23</f>
        <v>0</v>
      </c>
      <c r="R71" s="8">
        <v>433.87</v>
      </c>
      <c r="S71" s="9">
        <v>433.87</v>
      </c>
    </row>
    <row r="72" spans="1:19" x14ac:dyDescent="0.25">
      <c r="A72" s="23" t="s">
        <v>1476</v>
      </c>
      <c r="B72" s="23" t="s">
        <v>150</v>
      </c>
      <c r="C72" s="23" t="s">
        <v>40</v>
      </c>
      <c r="D72" s="7"/>
      <c r="E72" s="7"/>
      <c r="F72" s="7"/>
      <c r="G72" s="8"/>
      <c r="H72" s="8"/>
      <c r="I72" s="9">
        <f t="shared" si="5"/>
        <v>0</v>
      </c>
      <c r="J72" s="6">
        <f t="shared" si="7"/>
        <v>0</v>
      </c>
      <c r="K72" s="6">
        <f t="shared" si="8"/>
        <v>0</v>
      </c>
      <c r="L72" s="13">
        <f>K72*Index!$D$19</f>
        <v>0</v>
      </c>
      <c r="N72" s="8"/>
      <c r="O72" s="6">
        <f t="shared" si="9"/>
        <v>0</v>
      </c>
      <c r="P72" s="6">
        <f>O72*Index!$H$23</f>
        <v>0</v>
      </c>
      <c r="R72" s="8">
        <v>449.84</v>
      </c>
      <c r="S72" s="9">
        <v>449.84</v>
      </c>
    </row>
    <row r="73" spans="1:19" x14ac:dyDescent="0.25">
      <c r="A73" s="23" t="s">
        <v>1477</v>
      </c>
      <c r="B73" s="23" t="s">
        <v>151</v>
      </c>
      <c r="C73" s="23" t="s">
        <v>40</v>
      </c>
      <c r="D73" s="7"/>
      <c r="E73" s="7"/>
      <c r="F73" s="7"/>
      <c r="G73" s="8"/>
      <c r="H73" s="8"/>
      <c r="I73" s="9">
        <f t="shared" ref="I73:I125" si="10">ROUND(G73*SUM(D73:E73),2)</f>
        <v>0</v>
      </c>
      <c r="J73" s="6">
        <f t="shared" si="7"/>
        <v>0</v>
      </c>
      <c r="K73" s="6">
        <f t="shared" si="8"/>
        <v>0</v>
      </c>
      <c r="L73" s="13">
        <f>K73*Index!$D$19</f>
        <v>0</v>
      </c>
      <c r="N73" s="8"/>
      <c r="O73" s="6">
        <f t="shared" si="9"/>
        <v>0</v>
      </c>
      <c r="P73" s="6">
        <f>O73*Index!$H$23</f>
        <v>0</v>
      </c>
      <c r="R73" s="8">
        <v>489.73</v>
      </c>
      <c r="S73" s="9">
        <v>489.73</v>
      </c>
    </row>
    <row r="74" spans="1:19" x14ac:dyDescent="0.25">
      <c r="A74" s="23" t="s">
        <v>1478</v>
      </c>
      <c r="B74" s="23" t="s">
        <v>152</v>
      </c>
      <c r="C74" s="23" t="s">
        <v>40</v>
      </c>
      <c r="D74" s="7"/>
      <c r="E74" s="7"/>
      <c r="F74" s="7"/>
      <c r="G74" s="8"/>
      <c r="H74" s="8"/>
      <c r="I74" s="9">
        <f t="shared" si="10"/>
        <v>0</v>
      </c>
      <c r="J74" s="6">
        <f t="shared" si="7"/>
        <v>0</v>
      </c>
      <c r="K74" s="6">
        <f t="shared" si="8"/>
        <v>0</v>
      </c>
      <c r="L74" s="13">
        <f>K74*Index!$D$19</f>
        <v>0</v>
      </c>
      <c r="N74" s="8"/>
      <c r="O74" s="6">
        <f t="shared" si="9"/>
        <v>0</v>
      </c>
      <c r="P74" s="6">
        <f>O74*Index!$H$23</f>
        <v>0</v>
      </c>
      <c r="R74" s="8">
        <v>512.87</v>
      </c>
      <c r="S74" s="9">
        <v>512.87</v>
      </c>
    </row>
    <row r="75" spans="1:19" x14ac:dyDescent="0.25">
      <c r="A75" s="23" t="s">
        <v>1479</v>
      </c>
      <c r="B75" s="23" t="s">
        <v>153</v>
      </c>
      <c r="C75" s="23" t="s">
        <v>40</v>
      </c>
      <c r="D75" s="7"/>
      <c r="E75" s="7"/>
      <c r="F75" s="7"/>
      <c r="G75" s="8"/>
      <c r="H75" s="8"/>
      <c r="I75" s="9">
        <f t="shared" si="10"/>
        <v>0</v>
      </c>
      <c r="J75" s="6">
        <f t="shared" si="7"/>
        <v>0</v>
      </c>
      <c r="K75" s="6">
        <f t="shared" si="8"/>
        <v>0</v>
      </c>
      <c r="L75" s="13">
        <f>K75*Index!$D$19</f>
        <v>0</v>
      </c>
      <c r="N75" s="8"/>
      <c r="O75" s="6">
        <f t="shared" si="9"/>
        <v>0</v>
      </c>
      <c r="P75" s="6">
        <f>O75*Index!$H$23</f>
        <v>0</v>
      </c>
      <c r="R75" s="8">
        <v>403.01</v>
      </c>
      <c r="S75" s="9">
        <v>403.01</v>
      </c>
    </row>
    <row r="76" spans="1:19" x14ac:dyDescent="0.25">
      <c r="A76" s="23" t="s">
        <v>1480</v>
      </c>
      <c r="B76" s="23" t="s">
        <v>154</v>
      </c>
      <c r="C76" s="23" t="s">
        <v>40</v>
      </c>
      <c r="D76" s="7"/>
      <c r="E76" s="7"/>
      <c r="F76" s="7"/>
      <c r="G76" s="8"/>
      <c r="H76" s="8"/>
      <c r="I76" s="9">
        <f t="shared" si="10"/>
        <v>0</v>
      </c>
      <c r="J76" s="6">
        <f t="shared" si="7"/>
        <v>0</v>
      </c>
      <c r="K76" s="6">
        <f t="shared" si="8"/>
        <v>0</v>
      </c>
      <c r="L76" s="13">
        <f>K76*Index!$D$19</f>
        <v>0</v>
      </c>
      <c r="N76" s="8"/>
      <c r="O76" s="6">
        <f t="shared" si="9"/>
        <v>0</v>
      </c>
      <c r="P76" s="6">
        <f>O76*Index!$H$23</f>
        <v>0</v>
      </c>
      <c r="R76" s="8">
        <v>640.21</v>
      </c>
      <c r="S76" s="9">
        <v>640.21</v>
      </c>
    </row>
    <row r="77" spans="1:19" x14ac:dyDescent="0.25">
      <c r="A77" s="23" t="s">
        <v>1481</v>
      </c>
      <c r="B77" s="23" t="s">
        <v>155</v>
      </c>
      <c r="C77" s="23" t="s">
        <v>40</v>
      </c>
      <c r="D77" s="7"/>
      <c r="E77" s="7"/>
      <c r="F77" s="7"/>
      <c r="G77" s="8"/>
      <c r="H77" s="8"/>
      <c r="I77" s="9">
        <f t="shared" si="10"/>
        <v>0</v>
      </c>
      <c r="J77" s="6">
        <f t="shared" si="7"/>
        <v>0</v>
      </c>
      <c r="K77" s="6">
        <f t="shared" si="8"/>
        <v>0</v>
      </c>
      <c r="L77" s="13">
        <f>K77*Index!$D$19</f>
        <v>0</v>
      </c>
      <c r="N77" s="8"/>
      <c r="O77" s="6">
        <f t="shared" si="9"/>
        <v>0</v>
      </c>
      <c r="P77" s="6">
        <f>O77*Index!$H$23</f>
        <v>0</v>
      </c>
      <c r="R77" s="8">
        <v>1012.38</v>
      </c>
      <c r="S77" s="9">
        <v>1012.38</v>
      </c>
    </row>
    <row r="78" spans="1:19" x14ac:dyDescent="0.25">
      <c r="A78" s="23" t="s">
        <v>1482</v>
      </c>
      <c r="B78" s="23" t="s">
        <v>156</v>
      </c>
      <c r="C78" s="23" t="s">
        <v>40</v>
      </c>
      <c r="D78" s="7"/>
      <c r="E78" s="7"/>
      <c r="F78" s="7"/>
      <c r="G78" s="8"/>
      <c r="H78" s="8"/>
      <c r="I78" s="9">
        <f t="shared" si="10"/>
        <v>0</v>
      </c>
      <c r="J78" s="6">
        <f t="shared" si="7"/>
        <v>0</v>
      </c>
      <c r="K78" s="6">
        <f t="shared" si="8"/>
        <v>0</v>
      </c>
      <c r="L78" s="13">
        <f>K78*Index!$D$19</f>
        <v>0</v>
      </c>
      <c r="N78" s="8"/>
      <c r="O78" s="6">
        <f t="shared" si="9"/>
        <v>0</v>
      </c>
      <c r="P78" s="6">
        <f>O78*Index!$H$23</f>
        <v>0</v>
      </c>
      <c r="R78" s="8">
        <v>851.84</v>
      </c>
      <c r="S78" s="9">
        <v>851.84</v>
      </c>
    </row>
    <row r="79" spans="1:19" x14ac:dyDescent="0.25">
      <c r="A79" s="23" t="s">
        <v>1483</v>
      </c>
      <c r="B79" s="23" t="s">
        <v>157</v>
      </c>
      <c r="C79" s="23" t="s">
        <v>40</v>
      </c>
      <c r="D79" s="7"/>
      <c r="E79" s="7"/>
      <c r="F79" s="7"/>
      <c r="G79" s="8"/>
      <c r="H79" s="8"/>
      <c r="I79" s="9">
        <f t="shared" si="10"/>
        <v>0</v>
      </c>
      <c r="J79" s="6">
        <f t="shared" si="7"/>
        <v>0</v>
      </c>
      <c r="K79" s="6">
        <f t="shared" si="8"/>
        <v>0</v>
      </c>
      <c r="L79" s="13">
        <f>K79*Index!$D$19</f>
        <v>0</v>
      </c>
      <c r="N79" s="8"/>
      <c r="O79" s="6">
        <f t="shared" si="9"/>
        <v>0</v>
      </c>
      <c r="P79" s="6">
        <f>O79*Index!$H$23</f>
        <v>0</v>
      </c>
      <c r="R79" s="8">
        <v>595.82000000000005</v>
      </c>
      <c r="S79" s="9">
        <v>595.82000000000005</v>
      </c>
    </row>
    <row r="80" spans="1:19" x14ac:dyDescent="0.25">
      <c r="A80" s="23" t="s">
        <v>1484</v>
      </c>
      <c r="B80" s="23" t="s">
        <v>158</v>
      </c>
      <c r="C80" s="23" t="s">
        <v>40</v>
      </c>
      <c r="D80" s="7"/>
      <c r="E80" s="7"/>
      <c r="F80" s="7"/>
      <c r="G80" s="8"/>
      <c r="H80" s="8"/>
      <c r="I80" s="9">
        <f t="shared" si="10"/>
        <v>0</v>
      </c>
      <c r="J80" s="6">
        <f t="shared" si="7"/>
        <v>0</v>
      </c>
      <c r="K80" s="6">
        <f t="shared" si="8"/>
        <v>0</v>
      </c>
      <c r="L80" s="13">
        <f>K80*Index!$D$19</f>
        <v>0</v>
      </c>
      <c r="N80" s="8"/>
      <c r="O80" s="6">
        <f t="shared" si="9"/>
        <v>0</v>
      </c>
      <c r="P80" s="6">
        <f>O80*Index!$H$23</f>
        <v>0</v>
      </c>
      <c r="R80" s="8">
        <v>614.99</v>
      </c>
      <c r="S80" s="9">
        <v>614.99</v>
      </c>
    </row>
    <row r="81" spans="1:20" x14ac:dyDescent="0.25">
      <c r="A81" s="23" t="s">
        <v>1485</v>
      </c>
      <c r="B81" s="23" t="s">
        <v>159</v>
      </c>
      <c r="C81" s="23" t="s">
        <v>40</v>
      </c>
      <c r="D81" s="7"/>
      <c r="E81" s="7"/>
      <c r="F81" s="7"/>
      <c r="G81" s="8"/>
      <c r="H81" s="8"/>
      <c r="I81" s="9">
        <f t="shared" si="10"/>
        <v>0</v>
      </c>
      <c r="J81" s="6">
        <f t="shared" si="7"/>
        <v>0</v>
      </c>
      <c r="K81" s="6">
        <f t="shared" si="8"/>
        <v>0</v>
      </c>
      <c r="L81" s="13">
        <f>K81*Index!$D$19</f>
        <v>0</v>
      </c>
      <c r="N81" s="8"/>
      <c r="O81" s="6">
        <f t="shared" si="9"/>
        <v>0</v>
      </c>
      <c r="P81" s="6">
        <f>O81*Index!$H$23</f>
        <v>0</v>
      </c>
      <c r="R81" s="8">
        <v>668.92</v>
      </c>
      <c r="S81" s="9">
        <v>668.92</v>
      </c>
    </row>
    <row r="82" spans="1:20" x14ac:dyDescent="0.25">
      <c r="A82" s="23" t="s">
        <v>1486</v>
      </c>
      <c r="B82" s="23" t="s">
        <v>160</v>
      </c>
      <c r="C82" s="23" t="s">
        <v>40</v>
      </c>
      <c r="D82" s="7"/>
      <c r="E82" s="7"/>
      <c r="F82" s="7"/>
      <c r="G82" s="8"/>
      <c r="H82" s="8"/>
      <c r="I82" s="9">
        <f t="shared" si="10"/>
        <v>0</v>
      </c>
      <c r="J82" s="6">
        <f t="shared" si="7"/>
        <v>0</v>
      </c>
      <c r="K82" s="6">
        <f t="shared" si="8"/>
        <v>0</v>
      </c>
      <c r="L82" s="13">
        <f>K82*Index!$D$19</f>
        <v>0</v>
      </c>
      <c r="N82" s="8"/>
      <c r="O82" s="6">
        <f t="shared" si="9"/>
        <v>0</v>
      </c>
      <c r="P82" s="6">
        <f>O82*Index!$H$23</f>
        <v>0</v>
      </c>
      <c r="R82" s="8">
        <v>704.34</v>
      </c>
      <c r="S82" s="9">
        <v>704.34</v>
      </c>
    </row>
    <row r="83" spans="1:20" x14ac:dyDescent="0.25">
      <c r="A83" s="23" t="s">
        <v>1487</v>
      </c>
      <c r="B83" s="23" t="s">
        <v>161</v>
      </c>
      <c r="C83" s="23" t="s">
        <v>40</v>
      </c>
      <c r="D83" s="7"/>
      <c r="E83" s="7"/>
      <c r="F83" s="7"/>
      <c r="G83" s="8"/>
      <c r="H83" s="8"/>
      <c r="I83" s="9">
        <f t="shared" si="10"/>
        <v>0</v>
      </c>
      <c r="J83" s="6">
        <f t="shared" si="7"/>
        <v>0</v>
      </c>
      <c r="K83" s="6">
        <f t="shared" si="8"/>
        <v>0</v>
      </c>
      <c r="L83" s="13">
        <f>K83*Index!$D$19</f>
        <v>0</v>
      </c>
      <c r="N83" s="8"/>
      <c r="O83" s="6">
        <f t="shared" si="9"/>
        <v>0</v>
      </c>
      <c r="P83" s="6">
        <f>O83*Index!$H$23</f>
        <v>0</v>
      </c>
      <c r="R83" s="8">
        <v>555.21</v>
      </c>
      <c r="S83" s="9">
        <v>555.21</v>
      </c>
    </row>
    <row r="84" spans="1:20" x14ac:dyDescent="0.25">
      <c r="A84" s="23" t="s">
        <v>1488</v>
      </c>
      <c r="B84" s="23" t="s">
        <v>162</v>
      </c>
      <c r="C84" s="23" t="s">
        <v>40</v>
      </c>
      <c r="D84" s="7"/>
      <c r="E84" s="7"/>
      <c r="F84" s="7"/>
      <c r="G84" s="8"/>
      <c r="H84" s="8"/>
      <c r="I84" s="9">
        <f t="shared" si="10"/>
        <v>0</v>
      </c>
      <c r="J84" s="6">
        <f t="shared" si="7"/>
        <v>0</v>
      </c>
      <c r="K84" s="6">
        <f t="shared" si="8"/>
        <v>0</v>
      </c>
      <c r="L84" s="13">
        <f>K84*Index!$D$19</f>
        <v>0</v>
      </c>
      <c r="N84" s="8"/>
      <c r="O84" s="6">
        <f t="shared" si="9"/>
        <v>0</v>
      </c>
      <c r="P84" s="6">
        <f>O84*Index!$H$23</f>
        <v>0</v>
      </c>
      <c r="R84" s="8">
        <v>376.3</v>
      </c>
      <c r="S84" s="9">
        <v>376.3</v>
      </c>
    </row>
    <row r="85" spans="1:20" x14ac:dyDescent="0.25">
      <c r="A85" s="23" t="s">
        <v>1489</v>
      </c>
      <c r="B85" s="23" t="s">
        <v>163</v>
      </c>
      <c r="C85" s="23" t="s">
        <v>40</v>
      </c>
      <c r="D85" s="7"/>
      <c r="E85" s="7"/>
      <c r="F85" s="7"/>
      <c r="G85" s="8"/>
      <c r="H85" s="8"/>
      <c r="I85" s="9">
        <f t="shared" si="10"/>
        <v>0</v>
      </c>
      <c r="J85" s="6">
        <f t="shared" si="7"/>
        <v>0</v>
      </c>
      <c r="K85" s="6">
        <f t="shared" si="8"/>
        <v>0</v>
      </c>
      <c r="L85" s="13">
        <f>K85*Index!$D$19</f>
        <v>0</v>
      </c>
      <c r="N85" s="8"/>
      <c r="O85" s="6">
        <f t="shared" si="9"/>
        <v>0</v>
      </c>
      <c r="P85" s="6">
        <f>O85*Index!$H$23</f>
        <v>0</v>
      </c>
      <c r="R85" s="8">
        <v>447.27</v>
      </c>
      <c r="S85" s="9">
        <v>447.27</v>
      </c>
    </row>
    <row r="86" spans="1:20" x14ac:dyDescent="0.25">
      <c r="A86" s="23" t="s">
        <v>1490</v>
      </c>
      <c r="B86" s="23" t="s">
        <v>164</v>
      </c>
      <c r="C86" s="23" t="s">
        <v>40</v>
      </c>
      <c r="D86" s="7"/>
      <c r="E86" s="7"/>
      <c r="F86" s="7"/>
      <c r="G86" s="7"/>
      <c r="H86" s="8"/>
      <c r="I86" s="9">
        <f t="shared" si="10"/>
        <v>0</v>
      </c>
      <c r="J86" s="6">
        <f t="shared" si="7"/>
        <v>0</v>
      </c>
      <c r="K86" s="6">
        <f t="shared" si="8"/>
        <v>0</v>
      </c>
      <c r="L86" s="13">
        <f>K86*Index!$D$19</f>
        <v>0</v>
      </c>
      <c r="N86" s="8"/>
      <c r="O86" s="6">
        <f t="shared" si="9"/>
        <v>0</v>
      </c>
      <c r="P86" s="6">
        <f>O86*Index!$H$23</f>
        <v>0</v>
      </c>
      <c r="R86" s="8">
        <v>549.46</v>
      </c>
      <c r="S86" s="9">
        <v>549.46</v>
      </c>
    </row>
    <row r="87" spans="1:20" x14ac:dyDescent="0.25">
      <c r="A87" s="23" t="s">
        <v>1491</v>
      </c>
      <c r="B87" s="23" t="s">
        <v>165</v>
      </c>
      <c r="C87" s="23" t="s">
        <v>40</v>
      </c>
      <c r="D87" s="7"/>
      <c r="E87" s="7"/>
      <c r="F87" s="7"/>
      <c r="G87" s="7"/>
      <c r="H87" s="8"/>
      <c r="I87" s="9">
        <f t="shared" si="10"/>
        <v>0</v>
      </c>
      <c r="J87" s="6">
        <f t="shared" si="7"/>
        <v>0</v>
      </c>
      <c r="K87" s="6">
        <f t="shared" si="8"/>
        <v>0</v>
      </c>
      <c r="L87" s="13">
        <f>K87*Index!$D$19</f>
        <v>0</v>
      </c>
      <c r="N87" s="8"/>
      <c r="O87" s="6">
        <f t="shared" si="9"/>
        <v>0</v>
      </c>
      <c r="P87" s="6">
        <f>O87*Index!$H$23</f>
        <v>0</v>
      </c>
      <c r="R87" s="8">
        <v>674.12</v>
      </c>
      <c r="S87" s="9">
        <v>674.12</v>
      </c>
    </row>
    <row r="88" spans="1:20" x14ac:dyDescent="0.25">
      <c r="A88" s="23" t="s">
        <v>1492</v>
      </c>
      <c r="B88" s="23" t="s">
        <v>166</v>
      </c>
      <c r="C88" s="23" t="s">
        <v>40</v>
      </c>
      <c r="D88" s="7"/>
      <c r="E88" s="7"/>
      <c r="F88" s="7"/>
      <c r="G88" s="7"/>
      <c r="H88" s="8"/>
      <c r="I88" s="9">
        <f t="shared" si="10"/>
        <v>0</v>
      </c>
      <c r="J88" s="6">
        <f t="shared" si="7"/>
        <v>0</v>
      </c>
      <c r="K88" s="6">
        <f t="shared" si="8"/>
        <v>0</v>
      </c>
      <c r="L88" s="13">
        <f>K88*Index!$D$19</f>
        <v>0</v>
      </c>
      <c r="N88" s="8"/>
      <c r="O88" s="6">
        <f t="shared" si="9"/>
        <v>0</v>
      </c>
      <c r="P88" s="6">
        <f>O88*Index!$H$23</f>
        <v>0</v>
      </c>
      <c r="R88" s="8">
        <v>638.08000000000004</v>
      </c>
      <c r="S88" s="9">
        <v>638.08000000000004</v>
      </c>
    </row>
    <row r="89" spans="1:20" x14ac:dyDescent="0.25">
      <c r="A89" s="23" t="s">
        <v>1493</v>
      </c>
      <c r="B89" s="23" t="s">
        <v>167</v>
      </c>
      <c r="C89" s="23" t="s">
        <v>41</v>
      </c>
      <c r="D89" s="7"/>
      <c r="E89" s="7"/>
      <c r="F89" s="7"/>
      <c r="G89" s="7"/>
      <c r="H89" s="8"/>
      <c r="I89" s="9">
        <f t="shared" si="10"/>
        <v>0</v>
      </c>
      <c r="J89" s="6">
        <f t="shared" si="7"/>
        <v>0</v>
      </c>
      <c r="K89" s="6">
        <f t="shared" si="8"/>
        <v>0</v>
      </c>
      <c r="L89" s="13">
        <f>K89*Index!$D$19</f>
        <v>0</v>
      </c>
      <c r="N89" s="8"/>
      <c r="O89" s="6">
        <f t="shared" si="9"/>
        <v>0</v>
      </c>
      <c r="P89" s="6">
        <f>O89*Index!$H$23</f>
        <v>0</v>
      </c>
      <c r="R89" s="8">
        <v>152.15</v>
      </c>
      <c r="S89" s="9">
        <v>152.15</v>
      </c>
      <c r="T89" s="16"/>
    </row>
    <row r="90" spans="1:20" x14ac:dyDescent="0.25">
      <c r="A90" s="23" t="s">
        <v>1494</v>
      </c>
      <c r="B90" s="23" t="s">
        <v>168</v>
      </c>
      <c r="C90" s="23" t="s">
        <v>41</v>
      </c>
      <c r="D90" s="7"/>
      <c r="E90" s="7"/>
      <c r="F90" s="7"/>
      <c r="G90" s="7"/>
      <c r="H90" s="8"/>
      <c r="I90" s="9">
        <f t="shared" si="10"/>
        <v>0</v>
      </c>
      <c r="J90" s="6">
        <f t="shared" si="7"/>
        <v>0</v>
      </c>
      <c r="K90" s="6">
        <f t="shared" si="8"/>
        <v>0</v>
      </c>
      <c r="L90" s="13">
        <f>K90*Index!$D$19</f>
        <v>0</v>
      </c>
      <c r="N90" s="8"/>
      <c r="O90" s="6">
        <f t="shared" si="9"/>
        <v>0</v>
      </c>
      <c r="P90" s="6">
        <f>O90*Index!$H$23</f>
        <v>0</v>
      </c>
      <c r="R90" s="8">
        <v>198.82</v>
      </c>
      <c r="S90" s="9">
        <v>198.82</v>
      </c>
      <c r="T90" s="16"/>
    </row>
    <row r="91" spans="1:20" x14ac:dyDescent="0.25">
      <c r="A91" s="23" t="s">
        <v>1495</v>
      </c>
      <c r="B91" s="23" t="s">
        <v>169</v>
      </c>
      <c r="C91" s="23" t="s">
        <v>41</v>
      </c>
      <c r="D91" s="7"/>
      <c r="E91" s="7"/>
      <c r="F91" s="7"/>
      <c r="G91" s="7"/>
      <c r="H91" s="8"/>
      <c r="I91" s="9">
        <f t="shared" si="10"/>
        <v>0</v>
      </c>
      <c r="J91" s="6">
        <f t="shared" si="7"/>
        <v>0</v>
      </c>
      <c r="K91" s="6">
        <f t="shared" si="8"/>
        <v>0</v>
      </c>
      <c r="L91" s="13">
        <f>K91*Index!$D$19</f>
        <v>0</v>
      </c>
      <c r="N91" s="8"/>
      <c r="O91" s="6">
        <f t="shared" si="9"/>
        <v>0</v>
      </c>
      <c r="P91" s="6">
        <f>O91*Index!$H$23</f>
        <v>0</v>
      </c>
      <c r="R91" s="8">
        <v>225.41</v>
      </c>
      <c r="S91" s="9">
        <v>225.41</v>
      </c>
      <c r="T91" s="16"/>
    </row>
    <row r="92" spans="1:20" x14ac:dyDescent="0.25">
      <c r="A92" s="23" t="s">
        <v>1496</v>
      </c>
      <c r="B92" s="23" t="s">
        <v>170</v>
      </c>
      <c r="C92" s="23" t="s">
        <v>41</v>
      </c>
      <c r="D92" s="7"/>
      <c r="E92" s="7"/>
      <c r="F92" s="7"/>
      <c r="G92" s="7"/>
      <c r="H92" s="8"/>
      <c r="I92" s="9">
        <f t="shared" si="10"/>
        <v>0</v>
      </c>
      <c r="J92" s="6">
        <f t="shared" si="7"/>
        <v>0</v>
      </c>
      <c r="K92" s="6">
        <f t="shared" si="8"/>
        <v>0</v>
      </c>
      <c r="L92" s="13">
        <f>K92*Index!$D$19</f>
        <v>0</v>
      </c>
      <c r="N92" s="8"/>
      <c r="O92" s="6">
        <f t="shared" si="9"/>
        <v>0</v>
      </c>
      <c r="P92" s="6">
        <f>O92*Index!$H$23</f>
        <v>0</v>
      </c>
      <c r="R92" s="8">
        <v>258.58999999999997</v>
      </c>
      <c r="S92" s="9">
        <v>258.58999999999997</v>
      </c>
      <c r="T92" s="16"/>
    </row>
    <row r="93" spans="1:20" x14ac:dyDescent="0.25">
      <c r="A93" s="23" t="s">
        <v>1497</v>
      </c>
      <c r="B93" s="23" t="s">
        <v>171</v>
      </c>
      <c r="C93" s="23" t="s">
        <v>41</v>
      </c>
      <c r="D93" s="7"/>
      <c r="E93" s="7"/>
      <c r="F93" s="7"/>
      <c r="G93" s="7"/>
      <c r="H93" s="8"/>
      <c r="I93" s="9">
        <f t="shared" si="10"/>
        <v>0</v>
      </c>
      <c r="J93" s="6">
        <f t="shared" si="7"/>
        <v>0</v>
      </c>
      <c r="K93" s="6">
        <f t="shared" si="8"/>
        <v>0</v>
      </c>
      <c r="L93" s="13">
        <f>K93*Index!$D$19</f>
        <v>0</v>
      </c>
      <c r="N93" s="8"/>
      <c r="O93" s="6">
        <f t="shared" si="9"/>
        <v>0</v>
      </c>
      <c r="P93" s="6">
        <f>O93*Index!$H$23</f>
        <v>0</v>
      </c>
      <c r="R93" s="8">
        <v>274.43</v>
      </c>
      <c r="S93" s="9">
        <v>274.43</v>
      </c>
      <c r="T93" s="16"/>
    </row>
    <row r="94" spans="1:20" x14ac:dyDescent="0.25">
      <c r="A94" s="23" t="s">
        <v>1498</v>
      </c>
      <c r="B94" s="23" t="s">
        <v>172</v>
      </c>
      <c r="C94" s="23" t="s">
        <v>41</v>
      </c>
      <c r="D94" s="7"/>
      <c r="E94" s="7"/>
      <c r="F94" s="7"/>
      <c r="G94" s="7"/>
      <c r="H94" s="8"/>
      <c r="I94" s="9">
        <f t="shared" si="10"/>
        <v>0</v>
      </c>
      <c r="J94" s="6">
        <f t="shared" si="7"/>
        <v>0</v>
      </c>
      <c r="K94" s="6">
        <f t="shared" si="8"/>
        <v>0</v>
      </c>
      <c r="L94" s="13">
        <f>K94*Index!$D$19</f>
        <v>0</v>
      </c>
      <c r="N94" s="8"/>
      <c r="O94" s="6">
        <f t="shared" si="9"/>
        <v>0</v>
      </c>
      <c r="P94" s="6">
        <f>O94*Index!$H$23</f>
        <v>0</v>
      </c>
      <c r="R94" s="8">
        <v>323.81</v>
      </c>
      <c r="S94" s="9">
        <v>323.81</v>
      </c>
      <c r="T94" s="16"/>
    </row>
    <row r="95" spans="1:20" x14ac:dyDescent="0.25">
      <c r="A95" s="23" t="s">
        <v>1499</v>
      </c>
      <c r="B95" s="23" t="s">
        <v>173</v>
      </c>
      <c r="C95" s="23" t="s">
        <v>41</v>
      </c>
      <c r="D95" s="7"/>
      <c r="E95" s="7"/>
      <c r="F95" s="7"/>
      <c r="G95" s="7"/>
      <c r="H95" s="8"/>
      <c r="I95" s="9">
        <f t="shared" si="10"/>
        <v>0</v>
      </c>
      <c r="J95" s="6">
        <f t="shared" si="7"/>
        <v>0</v>
      </c>
      <c r="K95" s="6">
        <f t="shared" si="8"/>
        <v>0</v>
      </c>
      <c r="L95" s="13">
        <f>K95*Index!$D$19</f>
        <v>0</v>
      </c>
      <c r="N95" s="8"/>
      <c r="O95" s="6">
        <f t="shared" si="9"/>
        <v>0</v>
      </c>
      <c r="P95" s="6">
        <f>O95*Index!$H$23</f>
        <v>0</v>
      </c>
      <c r="R95" s="8">
        <v>111.17</v>
      </c>
      <c r="S95" s="9">
        <v>111.17</v>
      </c>
      <c r="T95" s="16"/>
    </row>
    <row r="96" spans="1:20" x14ac:dyDescent="0.25">
      <c r="A96" s="23" t="s">
        <v>1500</v>
      </c>
      <c r="B96" s="23" t="s">
        <v>174</v>
      </c>
      <c r="C96" s="23" t="s">
        <v>41</v>
      </c>
      <c r="D96" s="7"/>
      <c r="E96" s="7"/>
      <c r="F96" s="7"/>
      <c r="G96" s="7"/>
      <c r="H96" s="8"/>
      <c r="I96" s="9">
        <f t="shared" si="10"/>
        <v>0</v>
      </c>
      <c r="J96" s="6">
        <f t="shared" si="7"/>
        <v>0</v>
      </c>
      <c r="K96" s="6">
        <f t="shared" si="8"/>
        <v>0</v>
      </c>
      <c r="L96" s="13">
        <f>K96*Index!$D$19</f>
        <v>0</v>
      </c>
      <c r="N96" s="8"/>
      <c r="O96" s="6">
        <f t="shared" si="9"/>
        <v>0</v>
      </c>
      <c r="P96" s="6">
        <f>O96*Index!$H$23</f>
        <v>0</v>
      </c>
      <c r="R96" s="8">
        <v>160.72999999999999</v>
      </c>
      <c r="S96" s="9">
        <v>160.72999999999999</v>
      </c>
      <c r="T96" s="16"/>
    </row>
    <row r="97" spans="1:20" x14ac:dyDescent="0.25">
      <c r="A97" s="23" t="s">
        <v>1501</v>
      </c>
      <c r="B97" s="23" t="s">
        <v>175</v>
      </c>
      <c r="C97" s="23" t="s">
        <v>41</v>
      </c>
      <c r="D97" s="7"/>
      <c r="E97" s="7"/>
      <c r="F97" s="7"/>
      <c r="G97" s="7"/>
      <c r="H97" s="8"/>
      <c r="I97" s="9">
        <f t="shared" si="10"/>
        <v>0</v>
      </c>
      <c r="J97" s="6">
        <f t="shared" si="7"/>
        <v>0</v>
      </c>
      <c r="K97" s="6">
        <f t="shared" si="8"/>
        <v>0</v>
      </c>
      <c r="L97" s="13">
        <f>K97*Index!$D$19</f>
        <v>0</v>
      </c>
      <c r="N97" s="8"/>
      <c r="O97" s="6">
        <f t="shared" si="9"/>
        <v>0</v>
      </c>
      <c r="P97" s="6">
        <f>O97*Index!$H$23</f>
        <v>0</v>
      </c>
      <c r="R97" s="8">
        <v>183.83</v>
      </c>
      <c r="S97" s="9">
        <v>183.83</v>
      </c>
      <c r="T97" s="16"/>
    </row>
    <row r="98" spans="1:20" x14ac:dyDescent="0.25">
      <c r="A98" s="23" t="s">
        <v>1502</v>
      </c>
      <c r="B98" s="23" t="s">
        <v>176</v>
      </c>
      <c r="C98" s="23" t="s">
        <v>41</v>
      </c>
      <c r="D98" s="7"/>
      <c r="E98" s="7"/>
      <c r="F98" s="7"/>
      <c r="G98" s="7"/>
      <c r="H98" s="8"/>
      <c r="I98" s="9">
        <f t="shared" si="10"/>
        <v>0</v>
      </c>
      <c r="J98" s="6">
        <f t="shared" si="7"/>
        <v>0</v>
      </c>
      <c r="K98" s="6">
        <f t="shared" si="8"/>
        <v>0</v>
      </c>
      <c r="L98" s="13">
        <f>K98*Index!$D$19</f>
        <v>0</v>
      </c>
      <c r="N98" s="8"/>
      <c r="O98" s="6">
        <f t="shared" si="9"/>
        <v>0</v>
      </c>
      <c r="P98" s="6">
        <f>O98*Index!$H$23</f>
        <v>0</v>
      </c>
      <c r="R98" s="8">
        <v>213.42</v>
      </c>
      <c r="S98" s="9">
        <v>213.42</v>
      </c>
      <c r="T98" s="16"/>
    </row>
    <row r="99" spans="1:20" x14ac:dyDescent="0.25">
      <c r="A99" s="23" t="s">
        <v>1503</v>
      </c>
      <c r="B99" s="23" t="s">
        <v>177</v>
      </c>
      <c r="C99" s="23" t="s">
        <v>41</v>
      </c>
      <c r="D99" s="7"/>
      <c r="E99" s="7"/>
      <c r="F99" s="7"/>
      <c r="G99" s="7"/>
      <c r="H99" s="8"/>
      <c r="I99" s="9">
        <f t="shared" si="10"/>
        <v>0</v>
      </c>
      <c r="J99" s="6">
        <f t="shared" si="7"/>
        <v>0</v>
      </c>
      <c r="K99" s="6">
        <f t="shared" si="8"/>
        <v>0</v>
      </c>
      <c r="L99" s="13">
        <f>K99*Index!$D$19</f>
        <v>0</v>
      </c>
      <c r="N99" s="8"/>
      <c r="O99" s="6">
        <f t="shared" si="9"/>
        <v>0</v>
      </c>
      <c r="P99" s="6">
        <f>O99*Index!$H$23</f>
        <v>0</v>
      </c>
      <c r="R99" s="8">
        <v>229.77</v>
      </c>
      <c r="S99" s="9">
        <v>229.77</v>
      </c>
      <c r="T99" s="16"/>
    </row>
    <row r="100" spans="1:20" x14ac:dyDescent="0.25">
      <c r="A100" s="23" t="s">
        <v>1504</v>
      </c>
      <c r="B100" s="23" t="s">
        <v>178</v>
      </c>
      <c r="C100" s="23" t="s">
        <v>41</v>
      </c>
      <c r="D100" s="7"/>
      <c r="E100" s="7"/>
      <c r="F100" s="7"/>
      <c r="G100" s="7"/>
      <c r="H100" s="8"/>
      <c r="I100" s="9">
        <f t="shared" si="10"/>
        <v>0</v>
      </c>
      <c r="J100" s="6">
        <f t="shared" si="7"/>
        <v>0</v>
      </c>
      <c r="K100" s="6">
        <f t="shared" si="8"/>
        <v>0</v>
      </c>
      <c r="L100" s="13">
        <f>K100*Index!$D$19</f>
        <v>0</v>
      </c>
      <c r="N100" s="8"/>
      <c r="O100" s="6">
        <f t="shared" si="9"/>
        <v>0</v>
      </c>
      <c r="P100" s="6">
        <f>O100*Index!$H$23</f>
        <v>0</v>
      </c>
      <c r="R100" s="8">
        <v>277.16000000000003</v>
      </c>
      <c r="S100" s="9">
        <v>277.16000000000003</v>
      </c>
      <c r="T100" s="16"/>
    </row>
    <row r="101" spans="1:20" x14ac:dyDescent="0.25">
      <c r="A101" s="23" t="s">
        <v>1505</v>
      </c>
      <c r="B101" s="23" t="s">
        <v>179</v>
      </c>
      <c r="C101" s="23" t="s">
        <v>41</v>
      </c>
      <c r="D101" s="7"/>
      <c r="E101" s="7"/>
      <c r="F101" s="7"/>
      <c r="G101" s="7"/>
      <c r="H101" s="8"/>
      <c r="I101" s="9">
        <f t="shared" si="10"/>
        <v>0</v>
      </c>
      <c r="J101" s="6">
        <f t="shared" si="7"/>
        <v>0</v>
      </c>
      <c r="K101" s="6">
        <f t="shared" si="8"/>
        <v>0</v>
      </c>
      <c r="L101" s="13">
        <f>K101*Index!$D$19</f>
        <v>0</v>
      </c>
      <c r="N101" s="8"/>
      <c r="O101" s="6">
        <f t="shared" si="9"/>
        <v>0</v>
      </c>
      <c r="P101" s="6">
        <f>O101*Index!$H$23</f>
        <v>0</v>
      </c>
      <c r="R101" s="8">
        <v>149.5</v>
      </c>
      <c r="S101" s="9">
        <v>149.5</v>
      </c>
      <c r="T101" s="16"/>
    </row>
    <row r="102" spans="1:20" x14ac:dyDescent="0.25">
      <c r="A102" s="23" t="s">
        <v>1506</v>
      </c>
      <c r="B102" s="23" t="s">
        <v>180</v>
      </c>
      <c r="C102" s="23" t="s">
        <v>41</v>
      </c>
      <c r="D102" s="7"/>
      <c r="E102" s="7"/>
      <c r="F102" s="7"/>
      <c r="G102" s="7"/>
      <c r="H102" s="8"/>
      <c r="I102" s="9">
        <f t="shared" si="10"/>
        <v>0</v>
      </c>
      <c r="J102" s="6">
        <f t="shared" si="7"/>
        <v>0</v>
      </c>
      <c r="K102" s="6">
        <f t="shared" si="8"/>
        <v>0</v>
      </c>
      <c r="L102" s="13">
        <f>K102*Index!$D$19</f>
        <v>0</v>
      </c>
      <c r="N102" s="8"/>
      <c r="O102" s="6">
        <f t="shared" si="9"/>
        <v>0</v>
      </c>
      <c r="P102" s="6">
        <f>O102*Index!$H$23</f>
        <v>0</v>
      </c>
      <c r="R102" s="8">
        <v>165.98</v>
      </c>
      <c r="S102" s="9">
        <v>165.98</v>
      </c>
      <c r="T102" s="16"/>
    </row>
    <row r="103" spans="1:20" x14ac:dyDescent="0.25">
      <c r="A103" s="23" t="s">
        <v>1507</v>
      </c>
      <c r="B103" s="23" t="s">
        <v>181</v>
      </c>
      <c r="C103" s="23" t="s">
        <v>41</v>
      </c>
      <c r="D103" s="7"/>
      <c r="E103" s="7"/>
      <c r="F103" s="7"/>
      <c r="G103" s="7"/>
      <c r="H103" s="8"/>
      <c r="I103" s="9">
        <f t="shared" si="10"/>
        <v>0</v>
      </c>
      <c r="J103" s="6">
        <f t="shared" si="7"/>
        <v>0</v>
      </c>
      <c r="K103" s="6">
        <f t="shared" si="8"/>
        <v>0</v>
      </c>
      <c r="L103" s="13">
        <f>K103*Index!$D$19</f>
        <v>0</v>
      </c>
      <c r="N103" s="8"/>
      <c r="O103" s="6">
        <f t="shared" si="9"/>
        <v>0</v>
      </c>
      <c r="P103" s="6">
        <f>O103*Index!$H$23</f>
        <v>0</v>
      </c>
      <c r="R103" s="8">
        <v>215.46</v>
      </c>
      <c r="S103" s="9">
        <v>215.46</v>
      </c>
      <c r="T103" s="16"/>
    </row>
    <row r="104" spans="1:20" x14ac:dyDescent="0.25">
      <c r="A104" s="23" t="s">
        <v>1508</v>
      </c>
      <c r="B104" s="23" t="s">
        <v>182</v>
      </c>
      <c r="C104" s="23" t="s">
        <v>41</v>
      </c>
      <c r="D104" s="7"/>
      <c r="E104" s="7"/>
      <c r="F104" s="7"/>
      <c r="G104" s="7"/>
      <c r="H104" s="8"/>
      <c r="I104" s="9">
        <f t="shared" si="10"/>
        <v>0</v>
      </c>
      <c r="J104" s="6">
        <f t="shared" si="7"/>
        <v>0</v>
      </c>
      <c r="K104" s="6">
        <f t="shared" si="8"/>
        <v>0</v>
      </c>
      <c r="L104" s="13">
        <f>K104*Index!$D$19</f>
        <v>0</v>
      </c>
      <c r="N104" s="8"/>
      <c r="O104" s="6">
        <f t="shared" si="9"/>
        <v>0</v>
      </c>
      <c r="P104" s="6">
        <f>O104*Index!$H$23</f>
        <v>0</v>
      </c>
      <c r="R104" s="8">
        <v>253.87</v>
      </c>
      <c r="S104" s="9">
        <v>253.87</v>
      </c>
      <c r="T104" s="16"/>
    </row>
    <row r="105" spans="1:20" x14ac:dyDescent="0.25">
      <c r="A105" s="23" t="s">
        <v>1509</v>
      </c>
      <c r="B105" s="23" t="s">
        <v>183</v>
      </c>
      <c r="C105" s="23" t="s">
        <v>41</v>
      </c>
      <c r="D105" s="7"/>
      <c r="E105" s="7"/>
      <c r="F105" s="7"/>
      <c r="G105" s="7"/>
      <c r="H105" s="8"/>
      <c r="I105" s="9">
        <f t="shared" si="10"/>
        <v>0</v>
      </c>
      <c r="J105" s="6">
        <f t="shared" si="7"/>
        <v>0</v>
      </c>
      <c r="K105" s="6">
        <f t="shared" si="8"/>
        <v>0</v>
      </c>
      <c r="L105" s="13">
        <f>K105*Index!$D$19</f>
        <v>0</v>
      </c>
      <c r="N105" s="8"/>
      <c r="O105" s="6">
        <f t="shared" si="9"/>
        <v>0</v>
      </c>
      <c r="P105" s="6">
        <f>O105*Index!$H$23</f>
        <v>0</v>
      </c>
      <c r="R105" s="8">
        <v>323.29000000000002</v>
      </c>
      <c r="S105" s="9">
        <v>323.29000000000002</v>
      </c>
      <c r="T105" s="16"/>
    </row>
    <row r="106" spans="1:20" x14ac:dyDescent="0.25">
      <c r="A106" s="23" t="s">
        <v>1510</v>
      </c>
      <c r="B106" s="23" t="s">
        <v>184</v>
      </c>
      <c r="C106" s="23" t="s">
        <v>41</v>
      </c>
      <c r="D106" s="7"/>
      <c r="E106" s="7"/>
      <c r="F106" s="7"/>
      <c r="G106" s="7"/>
      <c r="H106" s="8"/>
      <c r="I106" s="9">
        <f t="shared" si="10"/>
        <v>0</v>
      </c>
      <c r="J106" s="6">
        <f t="shared" si="7"/>
        <v>0</v>
      </c>
      <c r="K106" s="6">
        <f t="shared" si="8"/>
        <v>0</v>
      </c>
      <c r="L106" s="13">
        <f>K106*Index!$D$19</f>
        <v>0</v>
      </c>
      <c r="N106" s="8"/>
      <c r="O106" s="6">
        <f t="shared" si="9"/>
        <v>0</v>
      </c>
      <c r="P106" s="6">
        <f>O106*Index!$H$23</f>
        <v>0</v>
      </c>
      <c r="R106" s="8">
        <v>289.14</v>
      </c>
      <c r="S106" s="9">
        <v>289.14</v>
      </c>
      <c r="T106" s="16"/>
    </row>
    <row r="107" spans="1:20" x14ac:dyDescent="0.25">
      <c r="A107" s="23" t="s">
        <v>1511</v>
      </c>
      <c r="B107" s="23" t="s">
        <v>185</v>
      </c>
      <c r="C107" s="23" t="s">
        <v>41</v>
      </c>
      <c r="D107" s="7"/>
      <c r="E107" s="7"/>
      <c r="F107" s="7"/>
      <c r="G107" s="7"/>
      <c r="H107" s="8"/>
      <c r="I107" s="9">
        <f t="shared" si="10"/>
        <v>0</v>
      </c>
      <c r="J107" s="6">
        <f t="shared" si="7"/>
        <v>0</v>
      </c>
      <c r="K107" s="6">
        <f t="shared" si="8"/>
        <v>0</v>
      </c>
      <c r="L107" s="13">
        <f>K107*Index!$D$19</f>
        <v>0</v>
      </c>
      <c r="N107" s="8"/>
      <c r="O107" s="6">
        <f t="shared" si="9"/>
        <v>0</v>
      </c>
      <c r="P107" s="6">
        <f>O107*Index!$H$23</f>
        <v>0</v>
      </c>
      <c r="R107" s="8">
        <v>407.71</v>
      </c>
      <c r="S107" s="9">
        <v>407.71</v>
      </c>
      <c r="T107" s="16"/>
    </row>
    <row r="108" spans="1:20" x14ac:dyDescent="0.25">
      <c r="A108" s="23" t="s">
        <v>1512</v>
      </c>
      <c r="B108" s="23" t="s">
        <v>186</v>
      </c>
      <c r="C108" s="23" t="s">
        <v>41</v>
      </c>
      <c r="D108" s="7"/>
      <c r="E108" s="7"/>
      <c r="F108" s="7"/>
      <c r="G108" s="7"/>
      <c r="H108" s="8"/>
      <c r="I108" s="9">
        <f t="shared" si="10"/>
        <v>0</v>
      </c>
      <c r="J108" s="6">
        <f t="shared" si="7"/>
        <v>0</v>
      </c>
      <c r="K108" s="6">
        <f t="shared" si="8"/>
        <v>0</v>
      </c>
      <c r="L108" s="13">
        <f>K108*Index!$D$19</f>
        <v>0</v>
      </c>
      <c r="N108" s="8"/>
      <c r="O108" s="6">
        <f t="shared" si="9"/>
        <v>0</v>
      </c>
      <c r="P108" s="6">
        <f>O108*Index!$H$23</f>
        <v>0</v>
      </c>
      <c r="R108" s="8">
        <v>96.11</v>
      </c>
      <c r="S108" s="9">
        <v>96.11</v>
      </c>
      <c r="T108" s="16"/>
    </row>
    <row r="109" spans="1:20" x14ac:dyDescent="0.25">
      <c r="A109" s="23" t="s">
        <v>1513</v>
      </c>
      <c r="B109" s="23" t="s">
        <v>187</v>
      </c>
      <c r="C109" s="23" t="s">
        <v>41</v>
      </c>
      <c r="D109" s="7"/>
      <c r="E109" s="7"/>
      <c r="F109" s="7"/>
      <c r="G109" s="7"/>
      <c r="H109" s="8"/>
      <c r="I109" s="9">
        <f t="shared" si="10"/>
        <v>0</v>
      </c>
      <c r="J109" s="6">
        <f t="shared" si="7"/>
        <v>0</v>
      </c>
      <c r="K109" s="6">
        <f t="shared" si="8"/>
        <v>0</v>
      </c>
      <c r="L109" s="13">
        <f>K109*Index!$D$19</f>
        <v>0</v>
      </c>
      <c r="N109" s="8"/>
      <c r="O109" s="6">
        <f t="shared" si="9"/>
        <v>0</v>
      </c>
      <c r="P109" s="6">
        <f>O109*Index!$H$23</f>
        <v>0</v>
      </c>
      <c r="R109" s="8">
        <v>111.58</v>
      </c>
      <c r="S109" s="9">
        <v>111.58</v>
      </c>
      <c r="T109" s="16"/>
    </row>
    <row r="110" spans="1:20" x14ac:dyDescent="0.25">
      <c r="A110" s="23" t="s">
        <v>1514</v>
      </c>
      <c r="B110" s="23" t="s">
        <v>188</v>
      </c>
      <c r="C110" s="23" t="s">
        <v>41</v>
      </c>
      <c r="D110" s="7"/>
      <c r="E110" s="7"/>
      <c r="F110" s="7"/>
      <c r="G110" s="7"/>
      <c r="H110" s="8"/>
      <c r="I110" s="9">
        <f t="shared" si="10"/>
        <v>0</v>
      </c>
      <c r="J110" s="6">
        <f t="shared" si="7"/>
        <v>0</v>
      </c>
      <c r="K110" s="6">
        <f t="shared" si="8"/>
        <v>0</v>
      </c>
      <c r="L110" s="13">
        <f>K110*Index!$D$19</f>
        <v>0</v>
      </c>
      <c r="N110" s="8"/>
      <c r="O110" s="6">
        <f t="shared" si="9"/>
        <v>0</v>
      </c>
      <c r="P110" s="6">
        <f>O110*Index!$H$23</f>
        <v>0</v>
      </c>
      <c r="R110" s="8">
        <v>166.37</v>
      </c>
      <c r="S110" s="9">
        <v>166.37</v>
      </c>
      <c r="T110" s="16"/>
    </row>
    <row r="111" spans="1:20" x14ac:dyDescent="0.25">
      <c r="A111" s="23" t="s">
        <v>1515</v>
      </c>
      <c r="B111" s="23" t="s">
        <v>189</v>
      </c>
      <c r="C111" s="23" t="s">
        <v>41</v>
      </c>
      <c r="D111" s="7"/>
      <c r="E111" s="7"/>
      <c r="F111" s="7"/>
      <c r="G111" s="7"/>
      <c r="H111" s="8"/>
      <c r="I111" s="9">
        <f t="shared" si="10"/>
        <v>0</v>
      </c>
      <c r="J111" s="6">
        <f t="shared" si="7"/>
        <v>0</v>
      </c>
      <c r="K111" s="6">
        <f t="shared" si="8"/>
        <v>0</v>
      </c>
      <c r="L111" s="13">
        <f>K111*Index!$D$19</f>
        <v>0</v>
      </c>
      <c r="N111" s="8"/>
      <c r="O111" s="6">
        <f t="shared" si="9"/>
        <v>0</v>
      </c>
      <c r="P111" s="6">
        <f>O111*Index!$H$23</f>
        <v>0</v>
      </c>
      <c r="R111" s="8">
        <v>207.8</v>
      </c>
      <c r="S111" s="9">
        <v>207.8</v>
      </c>
      <c r="T111" s="16"/>
    </row>
    <row r="112" spans="1:20" x14ac:dyDescent="0.25">
      <c r="A112" s="23" t="s">
        <v>1516</v>
      </c>
      <c r="B112" s="23" t="s">
        <v>190</v>
      </c>
      <c r="C112" s="23" t="s">
        <v>41</v>
      </c>
      <c r="D112" s="7"/>
      <c r="E112" s="7"/>
      <c r="F112" s="7"/>
      <c r="G112" s="7"/>
      <c r="H112" s="8"/>
      <c r="I112" s="9">
        <f t="shared" si="10"/>
        <v>0</v>
      </c>
      <c r="J112" s="6">
        <f t="shared" si="7"/>
        <v>0</v>
      </c>
      <c r="K112" s="6">
        <f t="shared" si="8"/>
        <v>0</v>
      </c>
      <c r="L112" s="13">
        <f>K112*Index!$D$19</f>
        <v>0</v>
      </c>
      <c r="N112" s="8"/>
      <c r="O112" s="6">
        <f t="shared" si="9"/>
        <v>0</v>
      </c>
      <c r="P112" s="6">
        <f>O112*Index!$H$23</f>
        <v>0</v>
      </c>
      <c r="R112" s="8">
        <v>259.35000000000002</v>
      </c>
      <c r="S112" s="9">
        <v>259.35000000000002</v>
      </c>
      <c r="T112" s="16"/>
    </row>
    <row r="113" spans="1:20" x14ac:dyDescent="0.25">
      <c r="A113" s="23" t="s">
        <v>1517</v>
      </c>
      <c r="B113" s="23" t="s">
        <v>191</v>
      </c>
      <c r="C113" s="23" t="s">
        <v>41</v>
      </c>
      <c r="D113" s="7"/>
      <c r="E113" s="7"/>
      <c r="F113" s="7"/>
      <c r="G113" s="7"/>
      <c r="H113" s="8"/>
      <c r="I113" s="9">
        <f t="shared" si="10"/>
        <v>0</v>
      </c>
      <c r="J113" s="6">
        <f t="shared" si="7"/>
        <v>0</v>
      </c>
      <c r="K113" s="6">
        <f t="shared" si="8"/>
        <v>0</v>
      </c>
      <c r="L113" s="13">
        <f>K113*Index!$D$19</f>
        <v>0</v>
      </c>
      <c r="N113" s="8"/>
      <c r="O113" s="6">
        <f t="shared" si="9"/>
        <v>0</v>
      </c>
      <c r="P113" s="6">
        <f>O113*Index!$H$23</f>
        <v>0</v>
      </c>
      <c r="R113" s="8">
        <v>223.9</v>
      </c>
      <c r="S113" s="9">
        <v>223.9</v>
      </c>
      <c r="T113" s="16"/>
    </row>
    <row r="114" spans="1:20" x14ac:dyDescent="0.25">
      <c r="A114" s="23" t="s">
        <v>1518</v>
      </c>
      <c r="B114" s="23" t="s">
        <v>192</v>
      </c>
      <c r="C114" s="23" t="s">
        <v>41</v>
      </c>
      <c r="D114" s="7"/>
      <c r="E114" s="7"/>
      <c r="F114" s="7"/>
      <c r="G114" s="7"/>
      <c r="H114" s="8"/>
      <c r="I114" s="9">
        <f t="shared" si="10"/>
        <v>0</v>
      </c>
      <c r="J114" s="6">
        <f t="shared" si="7"/>
        <v>0</v>
      </c>
      <c r="K114" s="6">
        <f t="shared" si="8"/>
        <v>0</v>
      </c>
      <c r="L114" s="13">
        <f>K114*Index!$D$19</f>
        <v>0</v>
      </c>
      <c r="N114" s="8"/>
      <c r="O114" s="6">
        <f t="shared" si="9"/>
        <v>0</v>
      </c>
      <c r="P114" s="6">
        <f>O114*Index!$H$23</f>
        <v>0</v>
      </c>
      <c r="R114" s="8">
        <v>319.17</v>
      </c>
      <c r="S114" s="9">
        <v>319.17</v>
      </c>
      <c r="T114" s="16"/>
    </row>
    <row r="115" spans="1:20" x14ac:dyDescent="0.25">
      <c r="A115" s="23" t="s">
        <v>1519</v>
      </c>
      <c r="B115" s="23" t="s">
        <v>193</v>
      </c>
      <c r="C115" s="23" t="s">
        <v>41</v>
      </c>
      <c r="D115" s="7"/>
      <c r="E115" s="7"/>
      <c r="F115" s="7"/>
      <c r="G115" s="7"/>
      <c r="H115" s="8"/>
      <c r="I115" s="9">
        <f t="shared" si="10"/>
        <v>0</v>
      </c>
      <c r="J115" s="6">
        <f t="shared" si="7"/>
        <v>0</v>
      </c>
      <c r="K115" s="6">
        <f t="shared" si="8"/>
        <v>0</v>
      </c>
      <c r="L115" s="13">
        <f>K115*Index!$D$19</f>
        <v>0</v>
      </c>
      <c r="N115" s="8"/>
      <c r="O115" s="6">
        <f t="shared" si="9"/>
        <v>0</v>
      </c>
      <c r="P115" s="6">
        <f>O115*Index!$H$23</f>
        <v>0</v>
      </c>
      <c r="R115" s="8">
        <v>70.78</v>
      </c>
      <c r="S115" s="9">
        <v>70.78</v>
      </c>
      <c r="T115" s="16"/>
    </row>
    <row r="116" spans="1:20" x14ac:dyDescent="0.25">
      <c r="A116" s="23" t="s">
        <v>1520</v>
      </c>
      <c r="B116" s="23" t="s">
        <v>194</v>
      </c>
      <c r="C116" s="23" t="s">
        <v>41</v>
      </c>
      <c r="D116" s="7"/>
      <c r="E116" s="7"/>
      <c r="F116" s="7"/>
      <c r="G116" s="7"/>
      <c r="H116" s="8"/>
      <c r="I116" s="9">
        <f t="shared" si="10"/>
        <v>0</v>
      </c>
      <c r="J116" s="6">
        <f t="shared" si="7"/>
        <v>0</v>
      </c>
      <c r="K116" s="6">
        <f t="shared" si="8"/>
        <v>0</v>
      </c>
      <c r="L116" s="13">
        <f>K116*Index!$D$19</f>
        <v>0</v>
      </c>
      <c r="N116" s="8"/>
      <c r="O116" s="6">
        <f t="shared" si="9"/>
        <v>0</v>
      </c>
      <c r="P116" s="6">
        <f>O116*Index!$H$23</f>
        <v>0</v>
      </c>
      <c r="R116" s="8">
        <v>75.81</v>
      </c>
      <c r="S116" s="9">
        <v>75.81</v>
      </c>
      <c r="T116" s="16"/>
    </row>
    <row r="117" spans="1:20" x14ac:dyDescent="0.25">
      <c r="A117" s="23" t="s">
        <v>1521</v>
      </c>
      <c r="B117" s="23" t="s">
        <v>195</v>
      </c>
      <c r="C117" s="23" t="s">
        <v>41</v>
      </c>
      <c r="D117" s="7"/>
      <c r="E117" s="7"/>
      <c r="F117" s="7"/>
      <c r="G117" s="7"/>
      <c r="H117" s="8"/>
      <c r="I117" s="9">
        <f t="shared" si="10"/>
        <v>0</v>
      </c>
      <c r="J117" s="6">
        <f t="shared" si="7"/>
        <v>0</v>
      </c>
      <c r="K117" s="6">
        <f t="shared" si="8"/>
        <v>0</v>
      </c>
      <c r="L117" s="13">
        <f>K117*Index!$D$19</f>
        <v>0</v>
      </c>
      <c r="N117" s="8"/>
      <c r="O117" s="6">
        <f t="shared" si="9"/>
        <v>0</v>
      </c>
      <c r="P117" s="6">
        <f>O117*Index!$H$23</f>
        <v>0</v>
      </c>
      <c r="R117" s="8">
        <v>113.58</v>
      </c>
      <c r="S117" s="9">
        <v>113.58</v>
      </c>
      <c r="T117" s="16"/>
    </row>
    <row r="118" spans="1:20" x14ac:dyDescent="0.25">
      <c r="A118" s="23" t="s">
        <v>1522</v>
      </c>
      <c r="B118" s="23" t="s">
        <v>196</v>
      </c>
      <c r="C118" s="23" t="s">
        <v>41</v>
      </c>
      <c r="D118" s="7"/>
      <c r="E118" s="7"/>
      <c r="F118" s="7"/>
      <c r="G118" s="7"/>
      <c r="H118" s="8"/>
      <c r="I118" s="9">
        <f t="shared" si="10"/>
        <v>0</v>
      </c>
      <c r="J118" s="6">
        <f t="shared" si="7"/>
        <v>0</v>
      </c>
      <c r="K118" s="6">
        <f t="shared" si="8"/>
        <v>0</v>
      </c>
      <c r="L118" s="13">
        <f>K118*Index!$D$19</f>
        <v>0</v>
      </c>
      <c r="N118" s="8"/>
      <c r="O118" s="6">
        <f t="shared" si="9"/>
        <v>0</v>
      </c>
      <c r="P118" s="6">
        <f>O118*Index!$H$23</f>
        <v>0</v>
      </c>
      <c r="R118" s="8">
        <v>121.19</v>
      </c>
      <c r="S118" s="9">
        <v>121.19</v>
      </c>
      <c r="T118" s="16"/>
    </row>
    <row r="119" spans="1:20" x14ac:dyDescent="0.25">
      <c r="A119" s="23" t="s">
        <v>1523</v>
      </c>
      <c r="B119" s="23" t="s">
        <v>197</v>
      </c>
      <c r="C119" s="23" t="s">
        <v>41</v>
      </c>
      <c r="D119" s="7"/>
      <c r="E119" s="7"/>
      <c r="F119" s="7"/>
      <c r="G119" s="7"/>
      <c r="H119" s="8"/>
      <c r="I119" s="9">
        <f t="shared" si="10"/>
        <v>0</v>
      </c>
      <c r="J119" s="6">
        <f t="shared" si="7"/>
        <v>0</v>
      </c>
      <c r="K119" s="6">
        <f t="shared" si="8"/>
        <v>0</v>
      </c>
      <c r="L119" s="13">
        <f>K119*Index!$D$19</f>
        <v>0</v>
      </c>
      <c r="N119" s="8"/>
      <c r="O119" s="6">
        <f t="shared" si="9"/>
        <v>0</v>
      </c>
      <c r="P119" s="6">
        <f>O119*Index!$H$23</f>
        <v>0</v>
      </c>
      <c r="R119" s="8">
        <v>13.85</v>
      </c>
      <c r="S119" s="9">
        <v>13.85</v>
      </c>
      <c r="T119" s="16"/>
    </row>
    <row r="120" spans="1:20" x14ac:dyDescent="0.25">
      <c r="A120" s="23" t="s">
        <v>1524</v>
      </c>
      <c r="B120" s="23" t="s">
        <v>198</v>
      </c>
      <c r="C120" s="23" t="s">
        <v>41</v>
      </c>
      <c r="D120" s="7"/>
      <c r="E120" s="7"/>
      <c r="F120" s="7"/>
      <c r="G120" s="7"/>
      <c r="H120" s="8"/>
      <c r="I120" s="9">
        <f t="shared" si="10"/>
        <v>0</v>
      </c>
      <c r="J120" s="6">
        <f t="shared" si="7"/>
        <v>0</v>
      </c>
      <c r="K120" s="6">
        <f t="shared" si="8"/>
        <v>0</v>
      </c>
      <c r="L120" s="13">
        <f>K120*Index!$D$19</f>
        <v>0</v>
      </c>
      <c r="N120" s="8"/>
      <c r="O120" s="6">
        <f t="shared" si="9"/>
        <v>0</v>
      </c>
      <c r="P120" s="6">
        <f>O120*Index!$H$23</f>
        <v>0</v>
      </c>
      <c r="R120" s="8">
        <v>43.27</v>
      </c>
      <c r="S120" s="9">
        <v>43.27</v>
      </c>
      <c r="T120" s="16"/>
    </row>
    <row r="121" spans="1:20" x14ac:dyDescent="0.25">
      <c r="A121" s="23" t="s">
        <v>1525</v>
      </c>
      <c r="B121" s="23" t="s">
        <v>199</v>
      </c>
      <c r="C121" s="23" t="s">
        <v>41</v>
      </c>
      <c r="D121" s="7"/>
      <c r="E121" s="7"/>
      <c r="F121" s="7"/>
      <c r="G121" s="7"/>
      <c r="H121" s="8"/>
      <c r="I121" s="9">
        <f t="shared" si="10"/>
        <v>0</v>
      </c>
      <c r="J121" s="6">
        <f t="shared" si="7"/>
        <v>0</v>
      </c>
      <c r="K121" s="6">
        <f t="shared" si="8"/>
        <v>0</v>
      </c>
      <c r="L121" s="13">
        <f>K121*Index!$D$19</f>
        <v>0</v>
      </c>
      <c r="N121" s="8"/>
      <c r="O121" s="6">
        <f t="shared" si="9"/>
        <v>0</v>
      </c>
      <c r="P121" s="6">
        <f>O121*Index!$H$23</f>
        <v>0</v>
      </c>
      <c r="R121" s="8">
        <v>61</v>
      </c>
      <c r="S121" s="9">
        <v>61</v>
      </c>
      <c r="T121" s="16"/>
    </row>
    <row r="122" spans="1:20" x14ac:dyDescent="0.25">
      <c r="A122" s="23" t="s">
        <v>1526</v>
      </c>
      <c r="B122" s="23" t="s">
        <v>200</v>
      </c>
      <c r="C122" s="23" t="s">
        <v>41</v>
      </c>
      <c r="D122" s="7"/>
      <c r="E122" s="7"/>
      <c r="F122" s="7"/>
      <c r="G122" s="7"/>
      <c r="H122" s="8"/>
      <c r="I122" s="9">
        <f t="shared" si="10"/>
        <v>0</v>
      </c>
      <c r="J122" s="6">
        <f t="shared" si="7"/>
        <v>0</v>
      </c>
      <c r="K122" s="6">
        <f t="shared" si="8"/>
        <v>0</v>
      </c>
      <c r="L122" s="13">
        <f>K122*Index!$D$19</f>
        <v>0</v>
      </c>
      <c r="N122" s="8"/>
      <c r="O122" s="6">
        <f t="shared" si="9"/>
        <v>0</v>
      </c>
      <c r="P122" s="6">
        <f>O122*Index!$H$23</f>
        <v>0</v>
      </c>
      <c r="R122" s="8">
        <v>104.36</v>
      </c>
      <c r="S122" s="9">
        <v>104.36</v>
      </c>
      <c r="T122" s="16"/>
    </row>
    <row r="123" spans="1:20" x14ac:dyDescent="0.25">
      <c r="A123" s="23" t="s">
        <v>1527</v>
      </c>
      <c r="B123" s="23" t="s">
        <v>201</v>
      </c>
      <c r="C123" s="23" t="s">
        <v>41</v>
      </c>
      <c r="D123" s="7"/>
      <c r="E123" s="7"/>
      <c r="F123" s="7"/>
      <c r="G123" s="7"/>
      <c r="H123" s="8"/>
      <c r="I123" s="9">
        <f t="shared" si="10"/>
        <v>0</v>
      </c>
      <c r="J123" s="6">
        <f t="shared" si="7"/>
        <v>0</v>
      </c>
      <c r="K123" s="6">
        <f t="shared" si="8"/>
        <v>0</v>
      </c>
      <c r="L123" s="13">
        <f>K123*Index!$D$19</f>
        <v>0</v>
      </c>
      <c r="N123" s="8"/>
      <c r="O123" s="6">
        <f t="shared" si="9"/>
        <v>0</v>
      </c>
      <c r="P123" s="6">
        <f>O123*Index!$H$23</f>
        <v>0</v>
      </c>
      <c r="R123" s="8">
        <v>180.8</v>
      </c>
      <c r="S123" s="9">
        <v>180.8</v>
      </c>
      <c r="T123" s="16"/>
    </row>
    <row r="124" spans="1:20" x14ac:dyDescent="0.25">
      <c r="A124" s="23" t="s">
        <v>1528</v>
      </c>
      <c r="B124" s="23" t="s">
        <v>202</v>
      </c>
      <c r="C124" s="23" t="s">
        <v>41</v>
      </c>
      <c r="D124" s="7"/>
      <c r="E124" s="7"/>
      <c r="F124" s="7"/>
      <c r="G124" s="7"/>
      <c r="H124" s="8"/>
      <c r="I124" s="9">
        <f t="shared" si="10"/>
        <v>0</v>
      </c>
      <c r="J124" s="6">
        <f t="shared" si="7"/>
        <v>0</v>
      </c>
      <c r="K124" s="6">
        <f t="shared" si="8"/>
        <v>0</v>
      </c>
      <c r="L124" s="13">
        <f>K124*Index!$D$19</f>
        <v>0</v>
      </c>
      <c r="N124" s="8"/>
      <c r="O124" s="6">
        <f t="shared" si="9"/>
        <v>0</v>
      </c>
      <c r="P124" s="6">
        <f>O124*Index!$H$23</f>
        <v>0</v>
      </c>
      <c r="R124" s="8">
        <v>144.94</v>
      </c>
      <c r="S124" s="9">
        <v>144.94</v>
      </c>
      <c r="T124" s="16"/>
    </row>
    <row r="125" spans="1:20" x14ac:dyDescent="0.25">
      <c r="A125" s="23" t="s">
        <v>1529</v>
      </c>
      <c r="B125" s="23" t="s">
        <v>229</v>
      </c>
      <c r="C125" s="23" t="s">
        <v>218</v>
      </c>
      <c r="D125" s="7"/>
      <c r="E125" s="7"/>
      <c r="F125" s="7"/>
      <c r="G125" s="7"/>
      <c r="H125" s="8"/>
      <c r="I125" s="9">
        <f t="shared" si="10"/>
        <v>0</v>
      </c>
      <c r="J125" s="6">
        <f t="shared" si="7"/>
        <v>0</v>
      </c>
      <c r="K125" s="6">
        <f t="shared" si="8"/>
        <v>0</v>
      </c>
      <c r="L125" s="13">
        <f>K125*Index!$D$19</f>
        <v>0</v>
      </c>
      <c r="N125" s="8"/>
      <c r="O125" s="6">
        <f t="shared" si="9"/>
        <v>0</v>
      </c>
      <c r="P125" s="6">
        <f>O125*Index!$H$23</f>
        <v>0</v>
      </c>
      <c r="R125" s="8" t="s">
        <v>1549</v>
      </c>
      <c r="S125" s="9" t="s">
        <v>1549</v>
      </c>
    </row>
    <row r="126" spans="1:20" x14ac:dyDescent="0.25">
      <c r="A126" s="23" t="s">
        <v>1555</v>
      </c>
      <c r="B126" s="23" t="s">
        <v>1556</v>
      </c>
      <c r="C126" s="23" t="s">
        <v>218</v>
      </c>
      <c r="D126" s="7"/>
      <c r="E126" s="7"/>
      <c r="F126" s="7"/>
      <c r="G126" s="7"/>
      <c r="H126" s="8"/>
      <c r="I126" s="9">
        <f t="shared" ref="I126" si="11">ROUND(G126*SUM(D126:E126),2)</f>
        <v>0</v>
      </c>
      <c r="J126" s="6">
        <f t="shared" ref="J126" si="12">H126*(1.0041)</f>
        <v>0</v>
      </c>
      <c r="K126" s="6">
        <f t="shared" ref="K126" si="13">J126*(1.0155)</f>
        <v>0</v>
      </c>
      <c r="L126" s="13">
        <f>K126*Index!$D$19</f>
        <v>0</v>
      </c>
      <c r="N126" s="8"/>
      <c r="O126" s="6">
        <f t="shared" ref="O126" si="14">N126*(1.0155)</f>
        <v>0</v>
      </c>
      <c r="P126" s="6">
        <f>O126*Index!$H$23</f>
        <v>0</v>
      </c>
      <c r="R126" s="8">
        <v>249.58</v>
      </c>
      <c r="S126" s="9">
        <v>249.58</v>
      </c>
    </row>
    <row r="127" spans="1:20" x14ac:dyDescent="0.25">
      <c r="A127" s="23" t="s">
        <v>1589</v>
      </c>
      <c r="B127" s="23" t="s">
        <v>1612</v>
      </c>
      <c r="C127" s="23" t="s">
        <v>218</v>
      </c>
      <c r="D127" s="7"/>
      <c r="E127" s="7"/>
      <c r="F127" s="7"/>
      <c r="G127" s="7"/>
      <c r="H127" s="8"/>
      <c r="I127" s="9">
        <f t="shared" ref="I127:I149" si="15">ROUND(G127*SUM(D127:E127),2)</f>
        <v>0</v>
      </c>
      <c r="J127" s="6">
        <f t="shared" ref="J127:J149" si="16">H127*(1.0041)</f>
        <v>0</v>
      </c>
      <c r="K127" s="6">
        <f t="shared" ref="K127:K149" si="17">J127*(1.0155)</f>
        <v>0</v>
      </c>
      <c r="L127" s="13">
        <f>K127*Index!$D$19</f>
        <v>0</v>
      </c>
      <c r="N127" s="8"/>
      <c r="O127" s="6">
        <f t="shared" ref="O127:O149" si="18">N127*(1.0155)</f>
        <v>0</v>
      </c>
      <c r="P127" s="6">
        <f>O127*Index!$H$23</f>
        <v>0</v>
      </c>
      <c r="R127" s="8">
        <v>24.64</v>
      </c>
      <c r="S127" s="9">
        <v>24.64</v>
      </c>
    </row>
    <row r="128" spans="1:20" x14ac:dyDescent="0.25">
      <c r="A128" s="23" t="s">
        <v>1590</v>
      </c>
      <c r="B128" s="23" t="s">
        <v>1613</v>
      </c>
      <c r="C128" s="23" t="s">
        <v>40</v>
      </c>
      <c r="D128" s="7"/>
      <c r="E128" s="7"/>
      <c r="F128" s="7"/>
      <c r="G128" s="7"/>
      <c r="H128" s="8"/>
      <c r="I128" s="9">
        <f t="shared" si="15"/>
        <v>0</v>
      </c>
      <c r="J128" s="6">
        <f t="shared" si="16"/>
        <v>0</v>
      </c>
      <c r="K128" s="6">
        <f t="shared" si="17"/>
        <v>0</v>
      </c>
      <c r="L128" s="13">
        <f>K128*Index!$D$19</f>
        <v>0</v>
      </c>
      <c r="N128" s="8"/>
      <c r="O128" s="6">
        <f t="shared" si="18"/>
        <v>0</v>
      </c>
      <c r="P128" s="6">
        <f>O128*Index!$H$23</f>
        <v>0</v>
      </c>
      <c r="R128" s="8">
        <v>32.71</v>
      </c>
      <c r="S128" s="9">
        <v>32.71</v>
      </c>
    </row>
    <row r="129" spans="1:19" x14ac:dyDescent="0.25">
      <c r="A129" s="23" t="s">
        <v>1591</v>
      </c>
      <c r="B129" s="23" t="s">
        <v>1614</v>
      </c>
      <c r="C129" s="23" t="s">
        <v>40</v>
      </c>
      <c r="D129" s="7"/>
      <c r="E129" s="7"/>
      <c r="F129" s="7"/>
      <c r="G129" s="7"/>
      <c r="H129" s="8"/>
      <c r="I129" s="9">
        <f t="shared" si="15"/>
        <v>0</v>
      </c>
      <c r="J129" s="6">
        <f t="shared" si="16"/>
        <v>0</v>
      </c>
      <c r="K129" s="6">
        <f t="shared" si="17"/>
        <v>0</v>
      </c>
      <c r="L129" s="13">
        <f>K129*Index!$D$19</f>
        <v>0</v>
      </c>
      <c r="N129" s="8"/>
      <c r="O129" s="6">
        <f t="shared" si="18"/>
        <v>0</v>
      </c>
      <c r="P129" s="6">
        <f>O129*Index!$H$23</f>
        <v>0</v>
      </c>
      <c r="R129" s="8">
        <v>84.34</v>
      </c>
      <c r="S129" s="9">
        <v>84.34</v>
      </c>
    </row>
    <row r="130" spans="1:19" x14ac:dyDescent="0.25">
      <c r="A130" s="23" t="s">
        <v>1592</v>
      </c>
      <c r="B130" s="23" t="s">
        <v>1615</v>
      </c>
      <c r="C130" s="23" t="s">
        <v>218</v>
      </c>
      <c r="D130" s="7"/>
      <c r="E130" s="7"/>
      <c r="F130" s="7"/>
      <c r="G130" s="7"/>
      <c r="H130" s="8"/>
      <c r="I130" s="9">
        <f t="shared" si="15"/>
        <v>0</v>
      </c>
      <c r="J130" s="6">
        <f t="shared" si="16"/>
        <v>0</v>
      </c>
      <c r="K130" s="6">
        <f t="shared" si="17"/>
        <v>0</v>
      </c>
      <c r="L130" s="13">
        <f>K130*Index!$D$19</f>
        <v>0</v>
      </c>
      <c r="N130" s="8"/>
      <c r="O130" s="6">
        <f t="shared" si="18"/>
        <v>0</v>
      </c>
      <c r="P130" s="6">
        <f>O130*Index!$H$23</f>
        <v>0</v>
      </c>
      <c r="R130" s="8" t="s">
        <v>1549</v>
      </c>
      <c r="S130" s="9" t="s">
        <v>1549</v>
      </c>
    </row>
    <row r="131" spans="1:19" x14ac:dyDescent="0.25">
      <c r="A131" s="23" t="s">
        <v>1593</v>
      </c>
      <c r="B131" s="23" t="s">
        <v>1616</v>
      </c>
      <c r="C131" s="23" t="s">
        <v>218</v>
      </c>
      <c r="D131" s="7"/>
      <c r="E131" s="7"/>
      <c r="F131" s="7"/>
      <c r="G131" s="7"/>
      <c r="H131" s="8"/>
      <c r="I131" s="9">
        <f t="shared" si="15"/>
        <v>0</v>
      </c>
      <c r="J131" s="6">
        <f t="shared" si="16"/>
        <v>0</v>
      </c>
      <c r="K131" s="6">
        <f t="shared" si="17"/>
        <v>0</v>
      </c>
      <c r="L131" s="13">
        <f>K131*Index!$D$19</f>
        <v>0</v>
      </c>
      <c r="N131" s="8"/>
      <c r="O131" s="6">
        <f t="shared" si="18"/>
        <v>0</v>
      </c>
      <c r="P131" s="6">
        <f>O131*Index!$H$23</f>
        <v>0</v>
      </c>
      <c r="R131" s="8" t="s">
        <v>1549</v>
      </c>
      <c r="S131" s="9" t="s">
        <v>1549</v>
      </c>
    </row>
    <row r="132" spans="1:19" x14ac:dyDescent="0.25">
      <c r="A132" s="23" t="s">
        <v>1594</v>
      </c>
      <c r="B132" s="23" t="s">
        <v>1617</v>
      </c>
      <c r="C132" s="23" t="s">
        <v>218</v>
      </c>
      <c r="D132" s="7"/>
      <c r="E132" s="7"/>
      <c r="F132" s="7"/>
      <c r="G132" s="7"/>
      <c r="H132" s="8"/>
      <c r="I132" s="9">
        <f t="shared" si="15"/>
        <v>0</v>
      </c>
      <c r="J132" s="6">
        <f t="shared" si="16"/>
        <v>0</v>
      </c>
      <c r="K132" s="6">
        <f t="shared" si="17"/>
        <v>0</v>
      </c>
      <c r="L132" s="13">
        <f>K132*Index!$D$19</f>
        <v>0</v>
      </c>
      <c r="N132" s="8"/>
      <c r="O132" s="6">
        <f t="shared" si="18"/>
        <v>0</v>
      </c>
      <c r="P132" s="6">
        <f>O132*Index!$H$23</f>
        <v>0</v>
      </c>
      <c r="R132" s="8" t="s">
        <v>1549</v>
      </c>
      <c r="S132" s="9" t="s">
        <v>1549</v>
      </c>
    </row>
    <row r="133" spans="1:19" x14ac:dyDescent="0.25">
      <c r="A133" s="23" t="s">
        <v>1595</v>
      </c>
      <c r="B133" s="23" t="s">
        <v>1618</v>
      </c>
      <c r="C133" s="23" t="s">
        <v>218</v>
      </c>
      <c r="D133" s="7"/>
      <c r="E133" s="7"/>
      <c r="F133" s="7"/>
      <c r="G133" s="7"/>
      <c r="H133" s="8"/>
      <c r="I133" s="9">
        <f t="shared" si="15"/>
        <v>0</v>
      </c>
      <c r="J133" s="6">
        <f t="shared" si="16"/>
        <v>0</v>
      </c>
      <c r="K133" s="6">
        <f t="shared" si="17"/>
        <v>0</v>
      </c>
      <c r="L133" s="13">
        <f>K133*Index!$D$19</f>
        <v>0</v>
      </c>
      <c r="N133" s="8"/>
      <c r="O133" s="6">
        <f t="shared" si="18"/>
        <v>0</v>
      </c>
      <c r="P133" s="6">
        <f>O133*Index!$H$23</f>
        <v>0</v>
      </c>
      <c r="R133" s="8" t="s">
        <v>1549</v>
      </c>
      <c r="S133" s="9" t="s">
        <v>1549</v>
      </c>
    </row>
    <row r="134" spans="1:19" x14ac:dyDescent="0.25">
      <c r="A134" s="23" t="s">
        <v>1596</v>
      </c>
      <c r="B134" s="23" t="s">
        <v>1619</v>
      </c>
      <c r="C134" s="23" t="s">
        <v>218</v>
      </c>
      <c r="D134" s="7"/>
      <c r="E134" s="7"/>
      <c r="F134" s="7"/>
      <c r="G134" s="7"/>
      <c r="H134" s="8"/>
      <c r="I134" s="9">
        <f t="shared" si="15"/>
        <v>0</v>
      </c>
      <c r="J134" s="6">
        <f t="shared" si="16"/>
        <v>0</v>
      </c>
      <c r="K134" s="6">
        <f t="shared" si="17"/>
        <v>0</v>
      </c>
      <c r="L134" s="13">
        <f>K134*Index!$D$19</f>
        <v>0</v>
      </c>
      <c r="N134" s="8"/>
      <c r="O134" s="6">
        <f t="shared" si="18"/>
        <v>0</v>
      </c>
      <c r="P134" s="6">
        <f>O134*Index!$H$23</f>
        <v>0</v>
      </c>
      <c r="R134" s="8" t="s">
        <v>1549</v>
      </c>
      <c r="S134" s="9" t="s">
        <v>1549</v>
      </c>
    </row>
    <row r="135" spans="1:19" x14ac:dyDescent="0.25">
      <c r="A135" s="23" t="s">
        <v>1597</v>
      </c>
      <c r="B135" s="23" t="s">
        <v>1620</v>
      </c>
      <c r="C135" s="23" t="s">
        <v>218</v>
      </c>
      <c r="D135" s="7"/>
      <c r="E135" s="7"/>
      <c r="F135" s="7"/>
      <c r="G135" s="7"/>
      <c r="H135" s="8"/>
      <c r="I135" s="9">
        <f t="shared" si="15"/>
        <v>0</v>
      </c>
      <c r="J135" s="6">
        <f t="shared" si="16"/>
        <v>0</v>
      </c>
      <c r="K135" s="6">
        <f t="shared" si="17"/>
        <v>0</v>
      </c>
      <c r="L135" s="13">
        <f>K135*Index!$D$19</f>
        <v>0</v>
      </c>
      <c r="N135" s="8"/>
      <c r="O135" s="6">
        <f t="shared" si="18"/>
        <v>0</v>
      </c>
      <c r="P135" s="6">
        <f>O135*Index!$H$23</f>
        <v>0</v>
      </c>
      <c r="R135" s="8" t="s">
        <v>1549</v>
      </c>
      <c r="S135" s="9" t="s">
        <v>1549</v>
      </c>
    </row>
    <row r="136" spans="1:19" x14ac:dyDescent="0.25">
      <c r="A136" s="23" t="s">
        <v>1598</v>
      </c>
      <c r="B136" s="23" t="s">
        <v>1621</v>
      </c>
      <c r="C136" s="23" t="s">
        <v>218</v>
      </c>
      <c r="D136" s="7"/>
      <c r="E136" s="7"/>
      <c r="F136" s="7"/>
      <c r="G136" s="7"/>
      <c r="H136" s="8"/>
      <c r="I136" s="9">
        <f t="shared" si="15"/>
        <v>0</v>
      </c>
      <c r="J136" s="6">
        <f t="shared" si="16"/>
        <v>0</v>
      </c>
      <c r="K136" s="6">
        <f t="shared" si="17"/>
        <v>0</v>
      </c>
      <c r="L136" s="13">
        <f>K136*Index!$D$19</f>
        <v>0</v>
      </c>
      <c r="N136" s="8"/>
      <c r="O136" s="6">
        <f t="shared" si="18"/>
        <v>0</v>
      </c>
      <c r="P136" s="6">
        <f>O136*Index!$H$23</f>
        <v>0</v>
      </c>
      <c r="R136" s="8" t="s">
        <v>1549</v>
      </c>
      <c r="S136" s="9" t="s">
        <v>1549</v>
      </c>
    </row>
    <row r="137" spans="1:19" x14ac:dyDescent="0.25">
      <c r="A137" s="23" t="s">
        <v>1599</v>
      </c>
      <c r="B137" s="23" t="s">
        <v>1622</v>
      </c>
      <c r="C137" s="23" t="s">
        <v>218</v>
      </c>
      <c r="D137" s="7"/>
      <c r="E137" s="7"/>
      <c r="F137" s="7"/>
      <c r="G137" s="7"/>
      <c r="H137" s="8"/>
      <c r="I137" s="9">
        <f t="shared" si="15"/>
        <v>0</v>
      </c>
      <c r="J137" s="6">
        <f t="shared" si="16"/>
        <v>0</v>
      </c>
      <c r="K137" s="6">
        <f t="shared" si="17"/>
        <v>0</v>
      </c>
      <c r="L137" s="13">
        <f>K137*Index!$D$19</f>
        <v>0</v>
      </c>
      <c r="N137" s="8"/>
      <c r="O137" s="6">
        <f t="shared" si="18"/>
        <v>0</v>
      </c>
      <c r="P137" s="6">
        <f>O137*Index!$H$23</f>
        <v>0</v>
      </c>
      <c r="R137" s="8" t="s">
        <v>1549</v>
      </c>
      <c r="S137" s="9" t="s">
        <v>1549</v>
      </c>
    </row>
    <row r="138" spans="1:19" x14ac:dyDescent="0.25">
      <c r="A138" s="23" t="s">
        <v>1600</v>
      </c>
      <c r="B138" s="23" t="s">
        <v>1623</v>
      </c>
      <c r="C138" s="23" t="s">
        <v>218</v>
      </c>
      <c r="D138" s="7"/>
      <c r="E138" s="7"/>
      <c r="F138" s="7"/>
      <c r="G138" s="7"/>
      <c r="H138" s="8"/>
      <c r="I138" s="9">
        <f t="shared" si="15"/>
        <v>0</v>
      </c>
      <c r="J138" s="6">
        <f t="shared" si="16"/>
        <v>0</v>
      </c>
      <c r="K138" s="6">
        <f t="shared" si="17"/>
        <v>0</v>
      </c>
      <c r="L138" s="13">
        <f>K138*Index!$D$19</f>
        <v>0</v>
      </c>
      <c r="N138" s="8"/>
      <c r="O138" s="6">
        <f t="shared" si="18"/>
        <v>0</v>
      </c>
      <c r="P138" s="6">
        <f>O138*Index!$H$23</f>
        <v>0</v>
      </c>
      <c r="R138" s="8" t="s">
        <v>1549</v>
      </c>
      <c r="S138" s="9" t="s">
        <v>1549</v>
      </c>
    </row>
    <row r="139" spans="1:19" x14ac:dyDescent="0.25">
      <c r="A139" s="23" t="s">
        <v>1601</v>
      </c>
      <c r="B139" s="23" t="s">
        <v>1624</v>
      </c>
      <c r="C139" s="23" t="s">
        <v>218</v>
      </c>
      <c r="D139" s="7"/>
      <c r="E139" s="7"/>
      <c r="F139" s="7"/>
      <c r="G139" s="7"/>
      <c r="H139" s="8"/>
      <c r="I139" s="9">
        <f t="shared" si="15"/>
        <v>0</v>
      </c>
      <c r="J139" s="6">
        <f t="shared" si="16"/>
        <v>0</v>
      </c>
      <c r="K139" s="6">
        <f t="shared" si="17"/>
        <v>0</v>
      </c>
      <c r="L139" s="13">
        <f>K139*Index!$D$19</f>
        <v>0</v>
      </c>
      <c r="N139" s="8"/>
      <c r="O139" s="6">
        <f t="shared" si="18"/>
        <v>0</v>
      </c>
      <c r="P139" s="6">
        <f>O139*Index!$H$23</f>
        <v>0</v>
      </c>
      <c r="R139" s="8" t="s">
        <v>1549</v>
      </c>
      <c r="S139" s="9" t="s">
        <v>1549</v>
      </c>
    </row>
    <row r="140" spans="1:19" x14ac:dyDescent="0.25">
      <c r="A140" s="23" t="s">
        <v>1602</v>
      </c>
      <c r="B140" s="23" t="s">
        <v>1625</v>
      </c>
      <c r="C140" s="23" t="s">
        <v>218</v>
      </c>
      <c r="D140" s="7"/>
      <c r="E140" s="7"/>
      <c r="F140" s="7"/>
      <c r="G140" s="7"/>
      <c r="H140" s="8"/>
      <c r="I140" s="9">
        <f t="shared" si="15"/>
        <v>0</v>
      </c>
      <c r="J140" s="6">
        <f t="shared" si="16"/>
        <v>0</v>
      </c>
      <c r="K140" s="6">
        <f t="shared" si="17"/>
        <v>0</v>
      </c>
      <c r="L140" s="13">
        <f>K140*Index!$D$19</f>
        <v>0</v>
      </c>
      <c r="N140" s="8"/>
      <c r="O140" s="6">
        <f t="shared" si="18"/>
        <v>0</v>
      </c>
      <c r="P140" s="6">
        <f>O140*Index!$H$23</f>
        <v>0</v>
      </c>
      <c r="R140" s="8" t="s">
        <v>1549</v>
      </c>
      <c r="S140" s="9" t="s">
        <v>1549</v>
      </c>
    </row>
    <row r="141" spans="1:19" x14ac:dyDescent="0.25">
      <c r="A141" s="23" t="s">
        <v>1603</v>
      </c>
      <c r="B141" s="23" t="s">
        <v>1626</v>
      </c>
      <c r="C141" s="23" t="s">
        <v>218</v>
      </c>
      <c r="D141" s="7"/>
      <c r="E141" s="7"/>
      <c r="F141" s="7"/>
      <c r="G141" s="7"/>
      <c r="H141" s="8"/>
      <c r="I141" s="9">
        <f t="shared" si="15"/>
        <v>0</v>
      </c>
      <c r="J141" s="6">
        <f t="shared" si="16"/>
        <v>0</v>
      </c>
      <c r="K141" s="6">
        <f t="shared" si="17"/>
        <v>0</v>
      </c>
      <c r="L141" s="13">
        <f>K141*Index!$D$19</f>
        <v>0</v>
      </c>
      <c r="N141" s="8"/>
      <c r="O141" s="6">
        <f t="shared" si="18"/>
        <v>0</v>
      </c>
      <c r="P141" s="6">
        <f>O141*Index!$H$23</f>
        <v>0</v>
      </c>
      <c r="R141" s="8" t="s">
        <v>1549</v>
      </c>
      <c r="S141" s="9" t="s">
        <v>1549</v>
      </c>
    </row>
    <row r="142" spans="1:19" x14ac:dyDescent="0.25">
      <c r="A142" s="23" t="s">
        <v>1604</v>
      </c>
      <c r="B142" s="23" t="s">
        <v>1627</v>
      </c>
      <c r="C142" s="23" t="s">
        <v>218</v>
      </c>
      <c r="D142" s="7"/>
      <c r="E142" s="7"/>
      <c r="F142" s="7"/>
      <c r="G142" s="7"/>
      <c r="H142" s="8"/>
      <c r="I142" s="9">
        <f t="shared" si="15"/>
        <v>0</v>
      </c>
      <c r="J142" s="6">
        <f t="shared" si="16"/>
        <v>0</v>
      </c>
      <c r="K142" s="6">
        <f t="shared" si="17"/>
        <v>0</v>
      </c>
      <c r="L142" s="13">
        <f>K142*Index!$D$19</f>
        <v>0</v>
      </c>
      <c r="N142" s="8"/>
      <c r="O142" s="6">
        <f t="shared" si="18"/>
        <v>0</v>
      </c>
      <c r="P142" s="6">
        <f>O142*Index!$H$23</f>
        <v>0</v>
      </c>
      <c r="R142" s="8" t="s">
        <v>1549</v>
      </c>
      <c r="S142" s="9" t="s">
        <v>1549</v>
      </c>
    </row>
    <row r="143" spans="1:19" x14ac:dyDescent="0.25">
      <c r="A143" s="23" t="s">
        <v>1605</v>
      </c>
      <c r="B143" s="23" t="s">
        <v>1628</v>
      </c>
      <c r="C143" s="23" t="s">
        <v>218</v>
      </c>
      <c r="D143" s="7"/>
      <c r="E143" s="7"/>
      <c r="F143" s="7"/>
      <c r="G143" s="7"/>
      <c r="H143" s="8"/>
      <c r="I143" s="9">
        <f t="shared" si="15"/>
        <v>0</v>
      </c>
      <c r="J143" s="6">
        <f t="shared" si="16"/>
        <v>0</v>
      </c>
      <c r="K143" s="6">
        <f t="shared" si="17"/>
        <v>0</v>
      </c>
      <c r="L143" s="13">
        <f>K143*Index!$D$19</f>
        <v>0</v>
      </c>
      <c r="N143" s="8"/>
      <c r="O143" s="6">
        <f t="shared" si="18"/>
        <v>0</v>
      </c>
      <c r="P143" s="6">
        <f>O143*Index!$H$23</f>
        <v>0</v>
      </c>
      <c r="R143" s="8" t="s">
        <v>1549</v>
      </c>
      <c r="S143" s="9" t="s">
        <v>1549</v>
      </c>
    </row>
    <row r="144" spans="1:19" x14ac:dyDescent="0.25">
      <c r="A144" s="23" t="s">
        <v>1606</v>
      </c>
      <c r="B144" s="23" t="s">
        <v>1629</v>
      </c>
      <c r="C144" s="23" t="s">
        <v>218</v>
      </c>
      <c r="D144" s="7"/>
      <c r="E144" s="7"/>
      <c r="F144" s="7"/>
      <c r="G144" s="7"/>
      <c r="H144" s="8"/>
      <c r="I144" s="9">
        <f t="shared" si="15"/>
        <v>0</v>
      </c>
      <c r="J144" s="6">
        <f t="shared" si="16"/>
        <v>0</v>
      </c>
      <c r="K144" s="6">
        <f t="shared" si="17"/>
        <v>0</v>
      </c>
      <c r="L144" s="13">
        <f>K144*Index!$D$19</f>
        <v>0</v>
      </c>
      <c r="N144" s="8"/>
      <c r="O144" s="6">
        <f t="shared" si="18"/>
        <v>0</v>
      </c>
      <c r="P144" s="6">
        <f>O144*Index!$H$23</f>
        <v>0</v>
      </c>
      <c r="R144" s="8" t="s">
        <v>1549</v>
      </c>
      <c r="S144" s="9" t="s">
        <v>1549</v>
      </c>
    </row>
    <row r="145" spans="1:19" x14ac:dyDescent="0.25">
      <c r="A145" s="23" t="s">
        <v>1607</v>
      </c>
      <c r="B145" s="23" t="s">
        <v>1630</v>
      </c>
      <c r="C145" s="23" t="s">
        <v>218</v>
      </c>
      <c r="D145" s="7"/>
      <c r="E145" s="7"/>
      <c r="F145" s="7"/>
      <c r="G145" s="7"/>
      <c r="H145" s="8"/>
      <c r="I145" s="9">
        <f t="shared" si="15"/>
        <v>0</v>
      </c>
      <c r="J145" s="6">
        <f t="shared" si="16"/>
        <v>0</v>
      </c>
      <c r="K145" s="6">
        <f t="shared" si="17"/>
        <v>0</v>
      </c>
      <c r="L145" s="13">
        <f>K145*Index!$D$19</f>
        <v>0</v>
      </c>
      <c r="N145" s="8"/>
      <c r="O145" s="6">
        <f t="shared" si="18"/>
        <v>0</v>
      </c>
      <c r="P145" s="6">
        <f>O145*Index!$H$23</f>
        <v>0</v>
      </c>
      <c r="R145" s="8" t="s">
        <v>1549</v>
      </c>
      <c r="S145" s="9" t="s">
        <v>1549</v>
      </c>
    </row>
    <row r="146" spans="1:19" x14ac:dyDescent="0.25">
      <c r="A146" s="23" t="s">
        <v>1608</v>
      </c>
      <c r="B146" s="23" t="s">
        <v>1631</v>
      </c>
      <c r="C146" s="23" t="s">
        <v>218</v>
      </c>
      <c r="D146" s="7"/>
      <c r="E146" s="7"/>
      <c r="F146" s="7"/>
      <c r="G146" s="7"/>
      <c r="H146" s="8"/>
      <c r="I146" s="9">
        <f t="shared" si="15"/>
        <v>0</v>
      </c>
      <c r="J146" s="6">
        <f t="shared" si="16"/>
        <v>0</v>
      </c>
      <c r="K146" s="6">
        <f t="shared" si="17"/>
        <v>0</v>
      </c>
      <c r="L146" s="13">
        <f>K146*Index!$D$19</f>
        <v>0</v>
      </c>
      <c r="N146" s="8"/>
      <c r="O146" s="6">
        <f t="shared" si="18"/>
        <v>0</v>
      </c>
      <c r="P146" s="6">
        <f>O146*Index!$H$23</f>
        <v>0</v>
      </c>
      <c r="R146" s="8" t="s">
        <v>1549</v>
      </c>
      <c r="S146" s="9" t="s">
        <v>1549</v>
      </c>
    </row>
    <row r="147" spans="1:19" x14ac:dyDescent="0.25">
      <c r="A147" s="23" t="s">
        <v>1609</v>
      </c>
      <c r="B147" s="23" t="s">
        <v>1632</v>
      </c>
      <c r="C147" s="23" t="s">
        <v>218</v>
      </c>
      <c r="D147" s="7"/>
      <c r="E147" s="7"/>
      <c r="F147" s="7"/>
      <c r="G147" s="7"/>
      <c r="H147" s="8"/>
      <c r="I147" s="9">
        <f t="shared" si="15"/>
        <v>0</v>
      </c>
      <c r="J147" s="6">
        <f t="shared" si="16"/>
        <v>0</v>
      </c>
      <c r="K147" s="6">
        <f t="shared" si="17"/>
        <v>0</v>
      </c>
      <c r="L147" s="13">
        <f>K147*Index!$D$19</f>
        <v>0</v>
      </c>
      <c r="N147" s="8"/>
      <c r="O147" s="6">
        <f t="shared" si="18"/>
        <v>0</v>
      </c>
      <c r="P147" s="6">
        <f>O147*Index!$H$23</f>
        <v>0</v>
      </c>
      <c r="R147" s="8" t="s">
        <v>1549</v>
      </c>
      <c r="S147" s="9" t="s">
        <v>1549</v>
      </c>
    </row>
    <row r="148" spans="1:19" x14ac:dyDescent="0.25">
      <c r="A148" s="23" t="s">
        <v>1610</v>
      </c>
      <c r="B148" s="23" t="s">
        <v>1633</v>
      </c>
      <c r="C148" s="23" t="s">
        <v>218</v>
      </c>
      <c r="D148" s="7"/>
      <c r="E148" s="7"/>
      <c r="F148" s="7"/>
      <c r="G148" s="7"/>
      <c r="H148" s="8"/>
      <c r="I148" s="9">
        <f t="shared" si="15"/>
        <v>0</v>
      </c>
      <c r="J148" s="6">
        <f t="shared" si="16"/>
        <v>0</v>
      </c>
      <c r="K148" s="6">
        <f t="shared" si="17"/>
        <v>0</v>
      </c>
      <c r="L148" s="13">
        <f>K148*Index!$D$19</f>
        <v>0</v>
      </c>
      <c r="N148" s="8"/>
      <c r="O148" s="6">
        <f t="shared" si="18"/>
        <v>0</v>
      </c>
      <c r="P148" s="6">
        <f>O148*Index!$H$23</f>
        <v>0</v>
      </c>
      <c r="R148" s="8" t="s">
        <v>1549</v>
      </c>
      <c r="S148" s="9" t="s">
        <v>1549</v>
      </c>
    </row>
    <row r="149" spans="1:19" x14ac:dyDescent="0.25">
      <c r="A149" s="23" t="s">
        <v>1611</v>
      </c>
      <c r="B149" s="23" t="s">
        <v>1634</v>
      </c>
      <c r="C149" s="23" t="s">
        <v>218</v>
      </c>
      <c r="D149" s="7"/>
      <c r="E149" s="7"/>
      <c r="F149" s="7"/>
      <c r="G149" s="7"/>
      <c r="H149" s="8"/>
      <c r="I149" s="9">
        <f t="shared" si="15"/>
        <v>0</v>
      </c>
      <c r="J149" s="6">
        <f t="shared" si="16"/>
        <v>0</v>
      </c>
      <c r="K149" s="6">
        <f t="shared" si="17"/>
        <v>0</v>
      </c>
      <c r="L149" s="13">
        <f>K149*Index!$D$19</f>
        <v>0</v>
      </c>
      <c r="N149" s="8"/>
      <c r="O149" s="6">
        <f t="shared" si="18"/>
        <v>0</v>
      </c>
      <c r="P149" s="6">
        <f>O149*Index!$H$23</f>
        <v>0</v>
      </c>
      <c r="R149" s="8" t="s">
        <v>1549</v>
      </c>
      <c r="S149" s="9" t="s">
        <v>1549</v>
      </c>
    </row>
    <row r="150" spans="1:19" x14ac:dyDescent="0.25">
      <c r="C150" s="16"/>
    </row>
    <row r="152" spans="1:19" x14ac:dyDescent="0.25">
      <c r="C152" s="16"/>
    </row>
  </sheetData>
  <conditionalFormatting sqref="S2:S149">
    <cfRule type="cellIs" dxfId="17" priority="27" operator="notEqual">
      <formula>ROUND($R2,2)</formula>
    </cfRule>
    <cfRule type="cellIs" dxfId="16" priority="28" operator="equal">
      <formula>ROUND($R2,2)</formula>
    </cfRule>
  </conditionalFormatting>
  <conditionalFormatting sqref="I9:I125">
    <cfRule type="cellIs" dxfId="15" priority="25" operator="notEqual">
      <formula>ROUND($H8,2)</formula>
    </cfRule>
    <cfRule type="cellIs" dxfId="14" priority="26" operator="equal">
      <formula>ROUND($H8,2)</formula>
    </cfRule>
  </conditionalFormatting>
  <conditionalFormatting sqref="I2:I125">
    <cfRule type="cellIs" dxfId="13" priority="7" operator="notEqual">
      <formula>ROUND($H2, 2)</formula>
    </cfRule>
    <cfRule type="cellIs" dxfId="12" priority="8" operator="equal">
      <formula>ROUND($H2, 2)</formula>
    </cfRule>
  </conditionalFormatting>
  <conditionalFormatting sqref="I126:I149">
    <cfRule type="cellIs" dxfId="11" priority="3" operator="notEqual">
      <formula>ROUND(#REF!,2)</formula>
    </cfRule>
    <cfRule type="cellIs" dxfId="10" priority="4" operator="equal">
      <formula>ROUND(#REF!,2)</formula>
    </cfRule>
  </conditionalFormatting>
  <conditionalFormatting sqref="I126:I149">
    <cfRule type="cellIs" dxfId="9" priority="1" operator="notEqual">
      <formula>ROUND($H126, 2)</formula>
    </cfRule>
    <cfRule type="cellIs" dxfId="8" priority="2" operator="equal">
      <formula>ROUND($H126, 2)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pane xSplit="3" ySplit="1" topLeftCell="J2" activePane="bottomRight" state="frozen"/>
      <selection pane="topRight" activeCell="D1" sqref="D1"/>
      <selection pane="bottomLeft" activeCell="A2" sqref="A2"/>
      <selection pane="bottomRight" activeCell="Q15" sqref="Q2:Q15"/>
    </sheetView>
  </sheetViews>
  <sheetFormatPr defaultRowHeight="15" x14ac:dyDescent="0.25"/>
  <cols>
    <col min="1" max="1" width="14" bestFit="1" customWidth="1"/>
    <col min="2" max="2" width="48.28515625" style="16" bestFit="1" customWidth="1"/>
    <col min="3" max="3" width="20.42578125" bestFit="1" customWidth="1"/>
    <col min="4" max="4" width="22.7109375" bestFit="1" customWidth="1"/>
    <col min="5" max="5" width="24.42578125" bestFit="1" customWidth="1"/>
    <col min="6" max="6" width="31.28515625" bestFit="1" customWidth="1"/>
    <col min="7" max="7" width="12.42578125" bestFit="1" customWidth="1"/>
    <col min="8" max="8" width="18.7109375" bestFit="1" customWidth="1"/>
    <col min="9" max="9" width="25" bestFit="1" customWidth="1"/>
    <col min="10" max="10" width="28.140625" bestFit="1" customWidth="1"/>
    <col min="11" max="11" width="23.140625" bestFit="1" customWidth="1"/>
    <col min="13" max="13" width="21.5703125" bestFit="1" customWidth="1"/>
    <col min="14" max="14" width="28.140625" bestFit="1" customWidth="1"/>
    <col min="15" max="15" width="23.140625" bestFit="1" customWidth="1"/>
    <col min="17" max="17" width="9.28515625" bestFit="1" customWidth="1"/>
    <col min="18" max="18" width="12.5703125" bestFit="1" customWidth="1"/>
  </cols>
  <sheetData>
    <row r="1" spans="1:18" x14ac:dyDescent="0.25">
      <c r="A1" s="18" t="s">
        <v>1551</v>
      </c>
      <c r="B1" s="18" t="s">
        <v>70</v>
      </c>
      <c r="C1" s="18" t="s">
        <v>38</v>
      </c>
      <c r="D1" s="3" t="s">
        <v>5</v>
      </c>
      <c r="E1" s="3" t="s">
        <v>6</v>
      </c>
      <c r="F1" s="3" t="s">
        <v>12</v>
      </c>
      <c r="G1" s="3" t="s">
        <v>7</v>
      </c>
      <c r="H1" s="3" t="s">
        <v>8</v>
      </c>
      <c r="I1" s="5" t="s">
        <v>10</v>
      </c>
      <c r="J1" s="5" t="s">
        <v>11</v>
      </c>
      <c r="K1" s="14" t="s">
        <v>1560</v>
      </c>
      <c r="L1" s="16"/>
      <c r="M1" s="3" t="s">
        <v>9</v>
      </c>
      <c r="N1" s="5" t="s">
        <v>11</v>
      </c>
      <c r="O1" s="14" t="s">
        <v>1564</v>
      </c>
      <c r="P1" s="16"/>
      <c r="Q1" s="3" t="s">
        <v>31</v>
      </c>
      <c r="R1" s="3" t="s">
        <v>32</v>
      </c>
    </row>
    <row r="2" spans="1:18" x14ac:dyDescent="0.25">
      <c r="A2" s="23" t="s">
        <v>1530</v>
      </c>
      <c r="B2" s="23" t="s">
        <v>204</v>
      </c>
      <c r="C2" s="23" t="s">
        <v>218</v>
      </c>
      <c r="D2" s="30"/>
      <c r="E2" s="26"/>
      <c r="F2" s="8"/>
      <c r="G2" s="8"/>
      <c r="H2" s="9">
        <f>ROUND(F2*SUM(D2:E2),2)</f>
        <v>0</v>
      </c>
      <c r="I2" s="6">
        <f>G2*(1.0041)</f>
        <v>0</v>
      </c>
      <c r="J2" s="6">
        <f>I2*(1.0155)</f>
        <v>0</v>
      </c>
      <c r="K2" s="13">
        <v>14.87</v>
      </c>
      <c r="L2" s="16"/>
      <c r="M2" s="8"/>
      <c r="N2" s="6">
        <f>M2*(1.0155)</f>
        <v>0</v>
      </c>
      <c r="O2" s="6">
        <f>N2*Index!$H$23</f>
        <v>0</v>
      </c>
      <c r="P2" s="16"/>
      <c r="Q2" s="8">
        <v>14.87</v>
      </c>
      <c r="R2" s="9">
        <f>ROUND(K2+O2,2)</f>
        <v>14.87</v>
      </c>
    </row>
    <row r="3" spans="1:18" x14ac:dyDescent="0.25">
      <c r="A3" s="23" t="s">
        <v>1531</v>
      </c>
      <c r="B3" s="23" t="s">
        <v>205</v>
      </c>
      <c r="C3" s="23" t="s">
        <v>218</v>
      </c>
      <c r="D3" s="30"/>
      <c r="E3" s="26"/>
      <c r="F3" s="8"/>
      <c r="G3" s="8"/>
      <c r="H3" s="9">
        <f t="shared" ref="H3:H15" si="0">ROUND(F3*SUM(D3:E3),2)</f>
        <v>0</v>
      </c>
      <c r="I3" s="6">
        <f t="shared" ref="I3:I15" si="1">G3*(1.0041)</f>
        <v>0</v>
      </c>
      <c r="J3" s="6">
        <f t="shared" ref="J3:J15" si="2">I3*(1.0155)</f>
        <v>0</v>
      </c>
      <c r="K3" s="13">
        <v>30.03</v>
      </c>
      <c r="L3" s="16"/>
      <c r="M3" s="8"/>
      <c r="N3" s="6">
        <f t="shared" ref="N3:N15" si="3">M3*(1.0155)</f>
        <v>0</v>
      </c>
      <c r="O3" s="6">
        <f>N3*Index!$H$23</f>
        <v>0</v>
      </c>
      <c r="Q3" s="8">
        <v>30.03</v>
      </c>
      <c r="R3" s="9">
        <f t="shared" ref="R3:R15" si="4">ROUND(K3+O3,2)</f>
        <v>30.03</v>
      </c>
    </row>
    <row r="4" spans="1:18" x14ac:dyDescent="0.25">
      <c r="A4" s="23" t="s">
        <v>1532</v>
      </c>
      <c r="B4" s="23" t="s">
        <v>217</v>
      </c>
      <c r="C4" s="23" t="s">
        <v>218</v>
      </c>
      <c r="D4" s="30"/>
      <c r="E4" s="26"/>
      <c r="F4" s="8"/>
      <c r="G4" s="8"/>
      <c r="H4" s="9">
        <f t="shared" si="0"/>
        <v>0</v>
      </c>
      <c r="I4" s="6">
        <f t="shared" si="1"/>
        <v>0</v>
      </c>
      <c r="J4" s="6">
        <f t="shared" si="2"/>
        <v>0</v>
      </c>
      <c r="K4" s="13">
        <v>55.71</v>
      </c>
      <c r="L4" s="16"/>
      <c r="M4" s="8"/>
      <c r="N4" s="6">
        <f t="shared" si="3"/>
        <v>0</v>
      </c>
      <c r="O4" s="6">
        <f>N4*Index!$H$23</f>
        <v>0</v>
      </c>
      <c r="Q4" s="8">
        <v>55.71</v>
      </c>
      <c r="R4" s="9">
        <f t="shared" si="4"/>
        <v>55.71</v>
      </c>
    </row>
    <row r="5" spans="1:18" x14ac:dyDescent="0.25">
      <c r="A5" s="23" t="s">
        <v>1533</v>
      </c>
      <c r="B5" s="23" t="s">
        <v>206</v>
      </c>
      <c r="C5" s="23" t="s">
        <v>218</v>
      </c>
      <c r="D5" s="30"/>
      <c r="E5" s="26"/>
      <c r="F5" s="8"/>
      <c r="G5" s="8"/>
      <c r="H5" s="9">
        <f t="shared" si="0"/>
        <v>0</v>
      </c>
      <c r="I5" s="6">
        <f t="shared" si="1"/>
        <v>0</v>
      </c>
      <c r="J5" s="6">
        <f t="shared" si="2"/>
        <v>0</v>
      </c>
      <c r="K5" s="13">
        <v>82.61</v>
      </c>
      <c r="L5" s="16"/>
      <c r="M5" s="8"/>
      <c r="N5" s="6">
        <f t="shared" si="3"/>
        <v>0</v>
      </c>
      <c r="O5" s="6">
        <f>N5*Index!$H$23</f>
        <v>0</v>
      </c>
      <c r="Q5" s="8">
        <v>82.61</v>
      </c>
      <c r="R5" s="9">
        <f t="shared" si="4"/>
        <v>82.61</v>
      </c>
    </row>
    <row r="6" spans="1:18" x14ac:dyDescent="0.25">
      <c r="A6" s="23" t="s">
        <v>1534</v>
      </c>
      <c r="B6" s="23" t="s">
        <v>207</v>
      </c>
      <c r="C6" s="23" t="s">
        <v>218</v>
      </c>
      <c r="D6" s="30"/>
      <c r="E6" s="26"/>
      <c r="F6" s="8"/>
      <c r="G6" s="8"/>
      <c r="H6" s="9">
        <f t="shared" si="0"/>
        <v>0</v>
      </c>
      <c r="I6" s="6">
        <f t="shared" si="1"/>
        <v>0</v>
      </c>
      <c r="J6" s="6">
        <f t="shared" si="2"/>
        <v>0</v>
      </c>
      <c r="K6" s="13">
        <v>106.81</v>
      </c>
      <c r="L6" s="16"/>
      <c r="M6" s="8"/>
      <c r="N6" s="6">
        <f t="shared" si="3"/>
        <v>0</v>
      </c>
      <c r="O6" s="6">
        <f>N6*Index!$H$23</f>
        <v>0</v>
      </c>
      <c r="Q6" s="8">
        <v>106.81</v>
      </c>
      <c r="R6" s="9">
        <f t="shared" si="4"/>
        <v>106.81</v>
      </c>
    </row>
    <row r="7" spans="1:18" x14ac:dyDescent="0.25">
      <c r="A7" s="23" t="s">
        <v>1535</v>
      </c>
      <c r="B7" s="23" t="s">
        <v>208</v>
      </c>
      <c r="C7" s="23" t="s">
        <v>218</v>
      </c>
      <c r="D7" s="30"/>
      <c r="E7" s="26"/>
      <c r="F7" s="8"/>
      <c r="G7" s="8"/>
      <c r="H7" s="9">
        <f t="shared" si="0"/>
        <v>0</v>
      </c>
      <c r="I7" s="6">
        <f t="shared" si="1"/>
        <v>0</v>
      </c>
      <c r="J7" s="6">
        <f t="shared" si="2"/>
        <v>0</v>
      </c>
      <c r="K7" s="13">
        <v>134.6</v>
      </c>
      <c r="L7" s="16"/>
      <c r="M7" s="8"/>
      <c r="N7" s="6">
        <f t="shared" si="3"/>
        <v>0</v>
      </c>
      <c r="O7" s="6">
        <f>N7*Index!$H$23</f>
        <v>0</v>
      </c>
      <c r="Q7" s="8">
        <v>134.6</v>
      </c>
      <c r="R7" s="9">
        <f t="shared" si="4"/>
        <v>134.6</v>
      </c>
    </row>
    <row r="8" spans="1:18" x14ac:dyDescent="0.25">
      <c r="A8" s="23" t="s">
        <v>1536</v>
      </c>
      <c r="B8" s="23" t="s">
        <v>209</v>
      </c>
      <c r="C8" s="23" t="s">
        <v>218</v>
      </c>
      <c r="D8" s="30"/>
      <c r="E8" s="26"/>
      <c r="F8" s="8"/>
      <c r="G8" s="8"/>
      <c r="H8" s="9">
        <f t="shared" si="0"/>
        <v>0</v>
      </c>
      <c r="I8" s="6">
        <f t="shared" si="1"/>
        <v>0</v>
      </c>
      <c r="J8" s="6">
        <f t="shared" si="2"/>
        <v>0</v>
      </c>
      <c r="K8" s="13">
        <v>162.94999999999999</v>
      </c>
      <c r="L8" s="16"/>
      <c r="M8" s="8"/>
      <c r="N8" s="6">
        <f t="shared" si="3"/>
        <v>0</v>
      </c>
      <c r="O8" s="6">
        <f>N8*Index!$H$23</f>
        <v>0</v>
      </c>
      <c r="Q8" s="8">
        <v>162.94999999999999</v>
      </c>
      <c r="R8" s="9">
        <f t="shared" si="4"/>
        <v>162.94999999999999</v>
      </c>
    </row>
    <row r="9" spans="1:18" x14ac:dyDescent="0.25">
      <c r="A9" s="23" t="s">
        <v>1537</v>
      </c>
      <c r="B9" s="23" t="s">
        <v>210</v>
      </c>
      <c r="C9" s="23" t="s">
        <v>218</v>
      </c>
      <c r="D9" s="30"/>
      <c r="E9" s="26"/>
      <c r="F9" s="8"/>
      <c r="G9" s="8"/>
      <c r="H9" s="9">
        <f t="shared" si="0"/>
        <v>0</v>
      </c>
      <c r="I9" s="6">
        <f t="shared" si="1"/>
        <v>0</v>
      </c>
      <c r="J9" s="6">
        <f t="shared" si="2"/>
        <v>0</v>
      </c>
      <c r="K9" s="13">
        <v>250.79</v>
      </c>
      <c r="L9" s="16"/>
      <c r="M9" s="8"/>
      <c r="N9" s="6">
        <f t="shared" si="3"/>
        <v>0</v>
      </c>
      <c r="O9" s="6">
        <f>N9*Index!$H$23</f>
        <v>0</v>
      </c>
      <c r="Q9" s="8">
        <v>250.79</v>
      </c>
      <c r="R9" s="9">
        <f t="shared" si="4"/>
        <v>250.79</v>
      </c>
    </row>
    <row r="10" spans="1:18" x14ac:dyDescent="0.25">
      <c r="A10" s="23" t="s">
        <v>1538</v>
      </c>
      <c r="B10" s="23" t="s">
        <v>216</v>
      </c>
      <c r="C10" s="23" t="s">
        <v>40</v>
      </c>
      <c r="D10" s="30">
        <v>0</v>
      </c>
      <c r="E10" s="30">
        <v>15.40111946</v>
      </c>
      <c r="F10" s="25">
        <v>1.6951863110000001</v>
      </c>
      <c r="G10" s="25">
        <v>26.10776688</v>
      </c>
      <c r="H10" s="9">
        <f t="shared" si="0"/>
        <v>26.11</v>
      </c>
      <c r="I10" s="6">
        <f>G10*(1.0041)</f>
        <v>26.214808724207998</v>
      </c>
      <c r="J10" s="6">
        <f t="shared" si="2"/>
        <v>26.621138259433224</v>
      </c>
      <c r="K10" s="13">
        <f>J10*Index!$D$19</f>
        <v>32.709886045449998</v>
      </c>
      <c r="L10" s="16"/>
      <c r="M10" s="25">
        <v>0</v>
      </c>
      <c r="N10" s="6">
        <f t="shared" si="3"/>
        <v>0</v>
      </c>
      <c r="O10" s="6">
        <f>N10*Index!$H$23</f>
        <v>0</v>
      </c>
      <c r="Q10" s="8">
        <v>32.71</v>
      </c>
      <c r="R10" s="9">
        <f t="shared" si="4"/>
        <v>32.71</v>
      </c>
    </row>
    <row r="11" spans="1:18" x14ac:dyDescent="0.25">
      <c r="A11" s="23" t="s">
        <v>1539</v>
      </c>
      <c r="B11" s="23" t="s">
        <v>215</v>
      </c>
      <c r="C11" s="23" t="s">
        <v>40</v>
      </c>
      <c r="D11" s="30">
        <v>0</v>
      </c>
      <c r="E11" s="30">
        <v>38.975439569999999</v>
      </c>
      <c r="F11" s="25">
        <v>1.7272257799999999</v>
      </c>
      <c r="G11" s="25">
        <v>67.319383990000006</v>
      </c>
      <c r="H11" s="9">
        <f t="shared" si="0"/>
        <v>67.319999999999993</v>
      </c>
      <c r="I11" s="6">
        <f t="shared" si="1"/>
        <v>67.595393464359006</v>
      </c>
      <c r="J11" s="6">
        <f t="shared" si="2"/>
        <v>68.64312206305658</v>
      </c>
      <c r="K11" s="13">
        <f>J11*Index!$D$19</f>
        <v>84.343076490760808</v>
      </c>
      <c r="L11" s="16"/>
      <c r="M11" s="25">
        <v>0</v>
      </c>
      <c r="N11" s="6">
        <f t="shared" si="3"/>
        <v>0</v>
      </c>
      <c r="O11" s="6">
        <f>N11*Index!$H$23</f>
        <v>0</v>
      </c>
      <c r="Q11" s="8">
        <v>84.34</v>
      </c>
      <c r="R11" s="9">
        <f t="shared" si="4"/>
        <v>84.34</v>
      </c>
    </row>
    <row r="12" spans="1:18" x14ac:dyDescent="0.25">
      <c r="A12" s="23" t="s">
        <v>1540</v>
      </c>
      <c r="B12" s="23" t="s">
        <v>214</v>
      </c>
      <c r="C12" s="23" t="s">
        <v>41</v>
      </c>
      <c r="D12" s="30">
        <v>0</v>
      </c>
      <c r="E12" s="30">
        <v>23.892821779999998</v>
      </c>
      <c r="F12" s="25">
        <v>1.7340837840000001</v>
      </c>
      <c r="G12" s="25">
        <v>41.43215481</v>
      </c>
      <c r="H12" s="9">
        <f t="shared" si="0"/>
        <v>41.43</v>
      </c>
      <c r="I12" s="6">
        <f t="shared" si="1"/>
        <v>41.602026644721001</v>
      </c>
      <c r="J12" s="6">
        <f t="shared" si="2"/>
        <v>42.246858057714178</v>
      </c>
      <c r="K12" s="13">
        <f>J12*Index!$D$19</f>
        <v>51.909497609722152</v>
      </c>
      <c r="L12" s="16"/>
      <c r="M12" s="25">
        <v>0</v>
      </c>
      <c r="N12" s="6">
        <f t="shared" si="3"/>
        <v>0</v>
      </c>
      <c r="O12" s="6">
        <f>N12*Index!$H$23</f>
        <v>0</v>
      </c>
      <c r="Q12" s="8">
        <v>51.91</v>
      </c>
      <c r="R12" s="9">
        <f t="shared" si="4"/>
        <v>51.91</v>
      </c>
    </row>
    <row r="13" spans="1:18" x14ac:dyDescent="0.25">
      <c r="A13" s="23" t="s">
        <v>1541</v>
      </c>
      <c r="B13" s="23" t="s">
        <v>213</v>
      </c>
      <c r="C13" s="23" t="s">
        <v>41</v>
      </c>
      <c r="D13" s="30">
        <v>0</v>
      </c>
      <c r="E13" s="30">
        <v>68.617039520000006</v>
      </c>
      <c r="F13" s="25">
        <v>1.7267933019999999</v>
      </c>
      <c r="G13" s="25">
        <v>118.48744430000001</v>
      </c>
      <c r="H13" s="9">
        <f t="shared" si="0"/>
        <v>118.49</v>
      </c>
      <c r="I13" s="6">
        <f t="shared" si="1"/>
        <v>118.97324282163001</v>
      </c>
      <c r="J13" s="6">
        <f t="shared" si="2"/>
        <v>120.81732808536529</v>
      </c>
      <c r="K13" s="13">
        <f>J13*Index!$D$19</f>
        <v>148.45049056411693</v>
      </c>
      <c r="L13" s="16"/>
      <c r="M13" s="25">
        <v>0</v>
      </c>
      <c r="N13" s="6">
        <f t="shared" si="3"/>
        <v>0</v>
      </c>
      <c r="O13" s="6">
        <f>N13*Index!$H$23</f>
        <v>0</v>
      </c>
      <c r="Q13" s="8">
        <v>148.44999999999999</v>
      </c>
      <c r="R13" s="9">
        <f t="shared" si="4"/>
        <v>148.44999999999999</v>
      </c>
    </row>
    <row r="14" spans="1:18" x14ac:dyDescent="0.25">
      <c r="A14" s="23" t="s">
        <v>1542</v>
      </c>
      <c r="B14" s="23" t="s">
        <v>212</v>
      </c>
      <c r="C14" s="23" t="s">
        <v>218</v>
      </c>
      <c r="D14" s="30"/>
      <c r="E14" s="26"/>
      <c r="F14" s="25"/>
      <c r="G14" s="25"/>
      <c r="H14" s="9">
        <f t="shared" si="0"/>
        <v>0</v>
      </c>
      <c r="I14" s="6">
        <f t="shared" si="1"/>
        <v>0</v>
      </c>
      <c r="J14" s="6">
        <f t="shared" si="2"/>
        <v>0</v>
      </c>
      <c r="K14" s="13">
        <v>52.13</v>
      </c>
      <c r="L14" s="16"/>
      <c r="M14" s="8"/>
      <c r="N14" s="6">
        <f t="shared" si="3"/>
        <v>0</v>
      </c>
      <c r="O14" s="6">
        <f>N14*Index!$H$23</f>
        <v>0</v>
      </c>
      <c r="Q14" s="8">
        <v>52.13</v>
      </c>
      <c r="R14" s="9">
        <f t="shared" si="4"/>
        <v>52.13</v>
      </c>
    </row>
    <row r="15" spans="1:18" x14ac:dyDescent="0.25">
      <c r="A15" s="23" t="s">
        <v>1543</v>
      </c>
      <c r="B15" s="23" t="s">
        <v>211</v>
      </c>
      <c r="C15" s="23" t="s">
        <v>218</v>
      </c>
      <c r="D15" s="30"/>
      <c r="E15" s="26"/>
      <c r="F15" s="25"/>
      <c r="G15" s="25"/>
      <c r="H15" s="9">
        <f t="shared" si="0"/>
        <v>0</v>
      </c>
      <c r="I15" s="6">
        <f t="shared" si="1"/>
        <v>0</v>
      </c>
      <c r="J15" s="6">
        <f t="shared" si="2"/>
        <v>0</v>
      </c>
      <c r="K15" s="13">
        <v>201.65</v>
      </c>
      <c r="L15" s="16"/>
      <c r="M15" s="8"/>
      <c r="N15" s="6">
        <f t="shared" si="3"/>
        <v>0</v>
      </c>
      <c r="O15" s="6">
        <f>N15*Index!$H$23</f>
        <v>0</v>
      </c>
      <c r="Q15" s="8">
        <v>201.65</v>
      </c>
      <c r="R15" s="9">
        <f t="shared" si="4"/>
        <v>201.65</v>
      </c>
    </row>
  </sheetData>
  <conditionalFormatting sqref="R2:R15">
    <cfRule type="cellIs" dxfId="7" priority="7" operator="notEqual">
      <formula>ROUND($Q2,2)</formula>
    </cfRule>
    <cfRule type="cellIs" dxfId="6" priority="8" operator="equal">
      <formula>ROUND($Q2,2)</formula>
    </cfRule>
  </conditionalFormatting>
  <conditionalFormatting sqref="H2:H15">
    <cfRule type="cellIs" dxfId="5" priority="1" operator="notEqual">
      <formula>ROUND($G2,2)</formula>
    </cfRule>
    <cfRule type="cellIs" dxfId="4" priority="2" operator="equal">
      <formula>ROUND($G2,2)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pane xSplit="3" ySplit="1" topLeftCell="E2" activePane="bottomRight" state="frozen"/>
      <selection pane="topRight" activeCell="D1" sqref="D1"/>
      <selection pane="bottomLeft" activeCell="A2" sqref="A2"/>
      <selection pane="bottomRight" activeCell="M2" sqref="M2:M5"/>
    </sheetView>
  </sheetViews>
  <sheetFormatPr defaultRowHeight="15" x14ac:dyDescent="0.25"/>
  <cols>
    <col min="1" max="1" width="14" style="16" bestFit="1" customWidth="1"/>
    <col min="2" max="2" width="48.28515625" style="16" bestFit="1" customWidth="1"/>
    <col min="3" max="3" width="20.42578125" style="16" bestFit="1" customWidth="1"/>
    <col min="4" max="4" width="12.42578125" style="16" bestFit="1" customWidth="1"/>
    <col min="5" max="5" width="25" style="16" bestFit="1" customWidth="1"/>
    <col min="6" max="6" width="28.140625" style="16" bestFit="1" customWidth="1"/>
    <col min="7" max="7" width="23.140625" style="16" bestFit="1" customWidth="1"/>
    <col min="8" max="8" width="2.7109375" style="16" customWidth="1"/>
    <col min="9" max="9" width="21.5703125" style="16" bestFit="1" customWidth="1"/>
    <col min="10" max="10" width="28.140625" style="16" bestFit="1" customWidth="1"/>
    <col min="11" max="11" width="23.140625" style="16" bestFit="1" customWidth="1"/>
    <col min="12" max="12" width="2.85546875" style="16" customWidth="1"/>
    <col min="13" max="13" width="9.28515625" style="16" bestFit="1" customWidth="1"/>
    <col min="14" max="14" width="12.5703125" style="16" bestFit="1" customWidth="1"/>
    <col min="15" max="16384" width="9.140625" style="16"/>
  </cols>
  <sheetData>
    <row r="1" spans="1:14" x14ac:dyDescent="0.25">
      <c r="A1" s="18" t="s">
        <v>1551</v>
      </c>
      <c r="B1" s="18" t="s">
        <v>70</v>
      </c>
      <c r="C1" s="18" t="s">
        <v>38</v>
      </c>
      <c r="D1" s="3" t="s">
        <v>7</v>
      </c>
      <c r="E1" s="5" t="s">
        <v>10</v>
      </c>
      <c r="F1" s="5" t="s">
        <v>11</v>
      </c>
      <c r="G1" s="14" t="s">
        <v>1560</v>
      </c>
      <c r="I1" s="3" t="s">
        <v>9</v>
      </c>
      <c r="J1" s="5" t="s">
        <v>11</v>
      </c>
      <c r="K1" s="14" t="s">
        <v>1564</v>
      </c>
      <c r="M1" s="3" t="s">
        <v>31</v>
      </c>
      <c r="N1" s="3" t="s">
        <v>32</v>
      </c>
    </row>
    <row r="2" spans="1:14" x14ac:dyDescent="0.25">
      <c r="A2" s="23" t="s">
        <v>1544</v>
      </c>
      <c r="B2" s="23" t="s">
        <v>219</v>
      </c>
      <c r="C2" s="23" t="s">
        <v>40</v>
      </c>
      <c r="D2" s="8"/>
      <c r="E2" s="6">
        <f>D2*(1.0041)</f>
        <v>0</v>
      </c>
      <c r="F2" s="6">
        <f>E2*(1.0155)</f>
        <v>0</v>
      </c>
      <c r="G2" s="13">
        <f>F2*Index!$D$19</f>
        <v>0</v>
      </c>
      <c r="I2" s="8"/>
      <c r="J2" s="6">
        <f>I2*(1.0155)</f>
        <v>0</v>
      </c>
      <c r="K2" s="6">
        <f>J2*Index!$H$23</f>
        <v>0</v>
      </c>
      <c r="M2" s="8">
        <v>51.55</v>
      </c>
      <c r="N2" s="9">
        <v>51.55</v>
      </c>
    </row>
    <row r="3" spans="1:14" x14ac:dyDescent="0.25">
      <c r="A3" s="23" t="s">
        <v>1545</v>
      </c>
      <c r="B3" s="23" t="s">
        <v>222</v>
      </c>
      <c r="C3" s="23" t="s">
        <v>41</v>
      </c>
      <c r="D3" s="8"/>
      <c r="E3" s="6">
        <f>D3*(1.0041)</f>
        <v>0</v>
      </c>
      <c r="F3" s="6">
        <f t="shared" ref="F3:F5" si="0">E3*(1.0155)</f>
        <v>0</v>
      </c>
      <c r="G3" s="13">
        <f>F3*Index!$D$19</f>
        <v>0</v>
      </c>
      <c r="I3" s="8"/>
      <c r="J3" s="6">
        <f t="shared" ref="J3:J5" si="1">I3*(1.0155)</f>
        <v>0</v>
      </c>
      <c r="K3" s="6">
        <f>J3*Index!$H$23</f>
        <v>0</v>
      </c>
      <c r="M3" s="8">
        <v>252.45</v>
      </c>
      <c r="N3" s="9">
        <v>252.45</v>
      </c>
    </row>
    <row r="4" spans="1:14" x14ac:dyDescent="0.25">
      <c r="A4" s="23" t="s">
        <v>1546</v>
      </c>
      <c r="B4" s="23" t="s">
        <v>221</v>
      </c>
      <c r="C4" s="23" t="s">
        <v>41</v>
      </c>
      <c r="D4" s="8"/>
      <c r="E4" s="6">
        <f>D4*(1.0041)</f>
        <v>0</v>
      </c>
      <c r="F4" s="6">
        <f t="shared" si="0"/>
        <v>0</v>
      </c>
      <c r="G4" s="13">
        <f>F4*Index!$D$19</f>
        <v>0</v>
      </c>
      <c r="I4" s="8"/>
      <c r="J4" s="6">
        <f t="shared" si="1"/>
        <v>0</v>
      </c>
      <c r="K4" s="6">
        <f>J4*Index!$H$23</f>
        <v>0</v>
      </c>
      <c r="M4" s="8">
        <v>23.94</v>
      </c>
      <c r="N4" s="9">
        <v>23.94</v>
      </c>
    </row>
    <row r="5" spans="1:14" x14ac:dyDescent="0.25">
      <c r="A5" s="23" t="s">
        <v>1547</v>
      </c>
      <c r="B5" s="23" t="s">
        <v>220</v>
      </c>
      <c r="C5" s="23" t="s">
        <v>41</v>
      </c>
      <c r="D5" s="8">
        <v>28.46546</v>
      </c>
      <c r="E5" s="6">
        <f>D5*(1.0041)</f>
        <v>28.582168385999999</v>
      </c>
      <c r="F5" s="40">
        <f t="shared" si="0"/>
        <v>29.025191995983</v>
      </c>
      <c r="G5" s="13">
        <f>F5*Index!$D$19</f>
        <v>35.663791434593776</v>
      </c>
      <c r="I5" s="8">
        <v>1.20897145070868</v>
      </c>
      <c r="J5" s="6">
        <f t="shared" si="1"/>
        <v>1.2277105081946647</v>
      </c>
      <c r="K5" s="6">
        <f>J5*Index!$H$23</f>
        <v>1.3221099364888198</v>
      </c>
      <c r="M5" s="8">
        <v>36.99</v>
      </c>
      <c r="N5" s="9">
        <f>ROUND(G5+K5,2)</f>
        <v>36.99</v>
      </c>
    </row>
  </sheetData>
  <conditionalFormatting sqref="N2:N5">
    <cfRule type="cellIs" dxfId="3" priority="5" operator="notEqual">
      <formula>ROUND($M2,2)</formula>
    </cfRule>
    <cfRule type="cellIs" dxfId="2" priority="6" operator="equal">
      <formula>ROUND($M2,2)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P2" sqref="P2:P11"/>
    </sheetView>
  </sheetViews>
  <sheetFormatPr defaultRowHeight="15" x14ac:dyDescent="0.25"/>
  <cols>
    <col min="1" max="1" width="9.140625" style="41"/>
    <col min="2" max="2" width="47.42578125" style="41" bestFit="1" customWidth="1"/>
    <col min="3" max="3" width="20.42578125" style="41" bestFit="1" customWidth="1"/>
    <col min="4" max="4" width="22.7109375" style="41" bestFit="1" customWidth="1"/>
    <col min="5" max="5" width="31.28515625" style="41" bestFit="1" customWidth="1"/>
    <col min="6" max="6" width="16.5703125" style="41" bestFit="1" customWidth="1"/>
    <col min="7" max="7" width="12.42578125" style="41" bestFit="1" customWidth="1"/>
    <col min="8" max="8" width="25" style="41" bestFit="1" customWidth="1"/>
    <col min="9" max="9" width="28.140625" style="41" bestFit="1" customWidth="1"/>
    <col min="10" max="10" width="23.140625" style="41" bestFit="1" customWidth="1"/>
    <col min="11" max="11" width="2.7109375" style="16" customWidth="1"/>
    <col min="12" max="12" width="21.5703125" style="41" bestFit="1" customWidth="1"/>
    <col min="13" max="13" width="28.140625" style="41" bestFit="1" customWidth="1"/>
    <col min="14" max="14" width="23.140625" style="41" bestFit="1" customWidth="1"/>
    <col min="15" max="15" width="2.7109375" style="16" customWidth="1"/>
    <col min="16" max="16" width="9.140625" style="41"/>
    <col min="17" max="17" width="13.42578125" style="41" bestFit="1" customWidth="1"/>
    <col min="18" max="16384" width="9.140625" style="41"/>
  </cols>
  <sheetData>
    <row r="1" spans="1:17" x14ac:dyDescent="0.25">
      <c r="A1" s="18" t="s">
        <v>1551</v>
      </c>
      <c r="B1" s="18" t="s">
        <v>70</v>
      </c>
      <c r="C1" s="18" t="s">
        <v>38</v>
      </c>
      <c r="D1" s="3" t="s">
        <v>5</v>
      </c>
      <c r="E1" s="3" t="s">
        <v>1585</v>
      </c>
      <c r="F1" s="3" t="s">
        <v>1575</v>
      </c>
      <c r="G1" s="3" t="s">
        <v>7</v>
      </c>
      <c r="H1" s="5" t="s">
        <v>10</v>
      </c>
      <c r="I1" s="5" t="s">
        <v>11</v>
      </c>
      <c r="J1" s="14" t="s">
        <v>1586</v>
      </c>
      <c r="L1" s="3" t="s">
        <v>9</v>
      </c>
      <c r="M1" s="5" t="s">
        <v>11</v>
      </c>
      <c r="N1" s="14" t="s">
        <v>1564</v>
      </c>
      <c r="P1" s="3" t="s">
        <v>31</v>
      </c>
      <c r="Q1" s="3" t="s">
        <v>32</v>
      </c>
    </row>
    <row r="2" spans="1:17" x14ac:dyDescent="0.25">
      <c r="A2" s="23" t="s">
        <v>1565</v>
      </c>
      <c r="B2" s="23" t="s">
        <v>1588</v>
      </c>
      <c r="C2" s="23" t="s">
        <v>218</v>
      </c>
      <c r="D2" s="30">
        <v>30</v>
      </c>
      <c r="E2" s="8">
        <v>1.6</v>
      </c>
      <c r="F2" s="30">
        <v>1</v>
      </c>
      <c r="G2" s="8">
        <f>D2*E2/F2</f>
        <v>48</v>
      </c>
      <c r="H2" s="6">
        <f>G2*(1.0041)</f>
        <v>48.196799999999996</v>
      </c>
      <c r="I2" s="6">
        <f>H2*(1.0155)</f>
        <v>48.943850400000002</v>
      </c>
      <c r="J2" s="13">
        <v>52.06</v>
      </c>
      <c r="L2" s="8">
        <v>0</v>
      </c>
      <c r="M2" s="6">
        <f>L2*(1.0155)</f>
        <v>0</v>
      </c>
      <c r="N2" s="6">
        <f>M2*Index!$H$23</f>
        <v>0</v>
      </c>
      <c r="P2" s="8">
        <v>52.06</v>
      </c>
      <c r="Q2" s="9">
        <f t="shared" ref="Q2:Q11" si="0">ROUND(J2+N2,2)</f>
        <v>52.06</v>
      </c>
    </row>
    <row r="3" spans="1:17" x14ac:dyDescent="0.25">
      <c r="A3" s="23" t="s">
        <v>1566</v>
      </c>
      <c r="B3" s="23" t="s">
        <v>1576</v>
      </c>
      <c r="C3" s="23" t="s">
        <v>218</v>
      </c>
      <c r="D3" s="30">
        <v>30</v>
      </c>
      <c r="E3" s="8">
        <v>1.6</v>
      </c>
      <c r="F3" s="30">
        <v>2</v>
      </c>
      <c r="G3" s="8">
        <f t="shared" ref="G3:G11" si="1">D3*E3/F3</f>
        <v>24</v>
      </c>
      <c r="H3" s="6">
        <f t="shared" ref="H3:H11" si="2">G3*(1.0041)</f>
        <v>24.098399999999998</v>
      </c>
      <c r="I3" s="6">
        <f t="shared" ref="I3:I11" si="3">H3*(1.0155)</f>
        <v>24.471925200000001</v>
      </c>
      <c r="J3" s="13">
        <v>26.03</v>
      </c>
      <c r="L3" s="8">
        <v>0</v>
      </c>
      <c r="M3" s="6">
        <f t="shared" ref="M3:M11" si="4">L3*(1.0155)</f>
        <v>0</v>
      </c>
      <c r="N3" s="6">
        <f>M3*Index!$H$23</f>
        <v>0</v>
      </c>
      <c r="P3" s="8">
        <v>26.03</v>
      </c>
      <c r="Q3" s="9">
        <f t="shared" si="0"/>
        <v>26.03</v>
      </c>
    </row>
    <row r="4" spans="1:17" x14ac:dyDescent="0.25">
      <c r="A4" s="23" t="s">
        <v>1567</v>
      </c>
      <c r="B4" s="23" t="s">
        <v>1577</v>
      </c>
      <c r="C4" s="23" t="s">
        <v>218</v>
      </c>
      <c r="D4" s="30">
        <v>30</v>
      </c>
      <c r="E4" s="8">
        <v>1.6</v>
      </c>
      <c r="F4" s="30">
        <v>3</v>
      </c>
      <c r="G4" s="8">
        <f t="shared" si="1"/>
        <v>16</v>
      </c>
      <c r="H4" s="6">
        <f t="shared" si="2"/>
        <v>16.0656</v>
      </c>
      <c r="I4" s="6">
        <f t="shared" si="3"/>
        <v>16.3146168</v>
      </c>
      <c r="J4" s="13">
        <v>17.350000000000001</v>
      </c>
      <c r="L4" s="8">
        <v>0</v>
      </c>
      <c r="M4" s="6">
        <f t="shared" si="4"/>
        <v>0</v>
      </c>
      <c r="N4" s="6">
        <f>M4*Index!$H$23</f>
        <v>0</v>
      </c>
      <c r="P4" s="8">
        <v>17.350000000000001</v>
      </c>
      <c r="Q4" s="9">
        <f t="shared" si="0"/>
        <v>17.350000000000001</v>
      </c>
    </row>
    <row r="5" spans="1:17" x14ac:dyDescent="0.25">
      <c r="A5" s="23" t="s">
        <v>1568</v>
      </c>
      <c r="B5" s="23" t="s">
        <v>1578</v>
      </c>
      <c r="C5" s="23" t="s">
        <v>218</v>
      </c>
      <c r="D5" s="30">
        <v>30</v>
      </c>
      <c r="E5" s="8">
        <v>1.6</v>
      </c>
      <c r="F5" s="30">
        <v>4</v>
      </c>
      <c r="G5" s="8">
        <f t="shared" si="1"/>
        <v>12</v>
      </c>
      <c r="H5" s="6">
        <f t="shared" si="2"/>
        <v>12.049199999999999</v>
      </c>
      <c r="I5" s="6">
        <f t="shared" si="3"/>
        <v>12.235962600000001</v>
      </c>
      <c r="J5" s="13">
        <v>13.01</v>
      </c>
      <c r="L5" s="8">
        <v>0</v>
      </c>
      <c r="M5" s="6">
        <f t="shared" si="4"/>
        <v>0</v>
      </c>
      <c r="N5" s="6">
        <f>M5*Index!$H$23</f>
        <v>0</v>
      </c>
      <c r="P5" s="8">
        <v>13.01</v>
      </c>
      <c r="Q5" s="9">
        <f t="shared" si="0"/>
        <v>13.01</v>
      </c>
    </row>
    <row r="6" spans="1:17" x14ac:dyDescent="0.25">
      <c r="A6" s="23" t="s">
        <v>1569</v>
      </c>
      <c r="B6" s="23" t="s">
        <v>1579</v>
      </c>
      <c r="C6" s="23" t="s">
        <v>218</v>
      </c>
      <c r="D6" s="30">
        <v>30</v>
      </c>
      <c r="E6" s="8">
        <v>1.6</v>
      </c>
      <c r="F6" s="30">
        <v>5</v>
      </c>
      <c r="G6" s="8">
        <f t="shared" si="1"/>
        <v>9.6</v>
      </c>
      <c r="H6" s="6">
        <f t="shared" si="2"/>
        <v>9.6393599999999999</v>
      </c>
      <c r="I6" s="6">
        <f t="shared" si="3"/>
        <v>9.7887700800000008</v>
      </c>
      <c r="J6" s="13">
        <v>10.41</v>
      </c>
      <c r="L6" s="8">
        <v>0</v>
      </c>
      <c r="M6" s="6">
        <f t="shared" si="4"/>
        <v>0</v>
      </c>
      <c r="N6" s="6">
        <f>M6*Index!$H$23</f>
        <v>0</v>
      </c>
      <c r="P6" s="8">
        <v>10.41</v>
      </c>
      <c r="Q6" s="9">
        <f t="shared" si="0"/>
        <v>10.41</v>
      </c>
    </row>
    <row r="7" spans="1:17" x14ac:dyDescent="0.25">
      <c r="A7" s="23" t="s">
        <v>1570</v>
      </c>
      <c r="B7" s="23" t="s">
        <v>1580</v>
      </c>
      <c r="C7" s="23" t="s">
        <v>218</v>
      </c>
      <c r="D7" s="30">
        <v>30</v>
      </c>
      <c r="E7" s="8">
        <v>1.6</v>
      </c>
      <c r="F7" s="30">
        <v>6</v>
      </c>
      <c r="G7" s="8">
        <f t="shared" si="1"/>
        <v>8</v>
      </c>
      <c r="H7" s="6">
        <f t="shared" si="2"/>
        <v>8.0327999999999999</v>
      </c>
      <c r="I7" s="6">
        <f t="shared" si="3"/>
        <v>8.1573083999999998</v>
      </c>
      <c r="J7" s="13">
        <v>8.68</v>
      </c>
      <c r="L7" s="8">
        <v>0</v>
      </c>
      <c r="M7" s="6">
        <f t="shared" si="4"/>
        <v>0</v>
      </c>
      <c r="N7" s="6">
        <f>M7*Index!$H$23</f>
        <v>0</v>
      </c>
      <c r="P7" s="8">
        <v>8.68</v>
      </c>
      <c r="Q7" s="9">
        <f t="shared" si="0"/>
        <v>8.68</v>
      </c>
    </row>
    <row r="8" spans="1:17" x14ac:dyDescent="0.25">
      <c r="A8" s="23" t="s">
        <v>1571</v>
      </c>
      <c r="B8" s="23" t="s">
        <v>1581</v>
      </c>
      <c r="C8" s="23" t="s">
        <v>218</v>
      </c>
      <c r="D8" s="30">
        <v>30</v>
      </c>
      <c r="E8" s="8">
        <v>1.6</v>
      </c>
      <c r="F8" s="30">
        <v>7</v>
      </c>
      <c r="G8" s="8">
        <f t="shared" si="1"/>
        <v>6.8571428571428568</v>
      </c>
      <c r="H8" s="6">
        <f t="shared" si="2"/>
        <v>6.8852571428571423</v>
      </c>
      <c r="I8" s="6">
        <f t="shared" si="3"/>
        <v>6.9919786285714283</v>
      </c>
      <c r="J8" s="13">
        <v>7.44</v>
      </c>
      <c r="L8" s="8">
        <v>0</v>
      </c>
      <c r="M8" s="6">
        <f t="shared" si="4"/>
        <v>0</v>
      </c>
      <c r="N8" s="6">
        <f>M8*Index!$H$23</f>
        <v>0</v>
      </c>
      <c r="P8" s="8">
        <v>7.44</v>
      </c>
      <c r="Q8" s="9">
        <f t="shared" si="0"/>
        <v>7.44</v>
      </c>
    </row>
    <row r="9" spans="1:17" x14ac:dyDescent="0.25">
      <c r="A9" s="23" t="s">
        <v>1572</v>
      </c>
      <c r="B9" s="23" t="s">
        <v>1582</v>
      </c>
      <c r="C9" s="23" t="s">
        <v>218</v>
      </c>
      <c r="D9" s="30">
        <v>30</v>
      </c>
      <c r="E9" s="8">
        <v>1.6</v>
      </c>
      <c r="F9" s="30">
        <v>8</v>
      </c>
      <c r="G9" s="8">
        <f t="shared" si="1"/>
        <v>6</v>
      </c>
      <c r="H9" s="6">
        <f t="shared" si="2"/>
        <v>6.0245999999999995</v>
      </c>
      <c r="I9" s="6">
        <f t="shared" si="3"/>
        <v>6.1179813000000003</v>
      </c>
      <c r="J9" s="13">
        <v>6.51</v>
      </c>
      <c r="L9" s="8">
        <v>0</v>
      </c>
      <c r="M9" s="6">
        <f t="shared" si="4"/>
        <v>0</v>
      </c>
      <c r="N9" s="6">
        <f>M9*Index!$H$23</f>
        <v>0</v>
      </c>
      <c r="P9" s="8">
        <v>6.51</v>
      </c>
      <c r="Q9" s="9">
        <f t="shared" si="0"/>
        <v>6.51</v>
      </c>
    </row>
    <row r="10" spans="1:17" x14ac:dyDescent="0.25">
      <c r="A10" s="23" t="s">
        <v>1573</v>
      </c>
      <c r="B10" s="23" t="s">
        <v>1583</v>
      </c>
      <c r="C10" s="23" t="s">
        <v>218</v>
      </c>
      <c r="D10" s="30">
        <v>30</v>
      </c>
      <c r="E10" s="8">
        <v>1.6</v>
      </c>
      <c r="F10" s="30">
        <v>9</v>
      </c>
      <c r="G10" s="8">
        <f t="shared" si="1"/>
        <v>5.333333333333333</v>
      </c>
      <c r="H10" s="6">
        <f t="shared" si="2"/>
        <v>5.3552</v>
      </c>
      <c r="I10" s="6">
        <f t="shared" si="3"/>
        <v>5.4382056000000008</v>
      </c>
      <c r="J10" s="13">
        <v>5.78</v>
      </c>
      <c r="L10" s="8">
        <v>0</v>
      </c>
      <c r="M10" s="6">
        <f t="shared" si="4"/>
        <v>0</v>
      </c>
      <c r="N10" s="6">
        <f>M10*Index!$H$23</f>
        <v>0</v>
      </c>
      <c r="P10" s="8">
        <v>5.78</v>
      </c>
      <c r="Q10" s="9">
        <f t="shared" si="0"/>
        <v>5.78</v>
      </c>
    </row>
    <row r="11" spans="1:17" x14ac:dyDescent="0.25">
      <c r="A11" s="23" t="s">
        <v>1574</v>
      </c>
      <c r="B11" s="23" t="s">
        <v>1584</v>
      </c>
      <c r="C11" s="23" t="s">
        <v>218</v>
      </c>
      <c r="D11" s="30">
        <v>30</v>
      </c>
      <c r="E11" s="8">
        <v>1.6</v>
      </c>
      <c r="F11" s="30">
        <v>10</v>
      </c>
      <c r="G11" s="8">
        <f t="shared" si="1"/>
        <v>4.8</v>
      </c>
      <c r="H11" s="6">
        <f t="shared" si="2"/>
        <v>4.81968</v>
      </c>
      <c r="I11" s="6">
        <f t="shared" si="3"/>
        <v>4.8943850400000004</v>
      </c>
      <c r="J11" s="13">
        <v>5.21</v>
      </c>
      <c r="L11" s="8">
        <v>0</v>
      </c>
      <c r="M11" s="6">
        <f t="shared" si="4"/>
        <v>0</v>
      </c>
      <c r="N11" s="6">
        <f>M11*Index!$H$23</f>
        <v>0</v>
      </c>
      <c r="P11" s="8">
        <v>5.21</v>
      </c>
      <c r="Q11" s="9">
        <f t="shared" si="0"/>
        <v>5.21</v>
      </c>
    </row>
  </sheetData>
  <conditionalFormatting sqref="Q2:Q11">
    <cfRule type="cellIs" dxfId="1" priority="1" operator="notEqual">
      <formula>ROUND($P2,2)</formula>
    </cfRule>
    <cfRule type="cellIs" dxfId="0" priority="2" operator="equal">
      <formula>ROUND($P2,2)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62769a40-37e0-45cc-9869-824e861ba835" ContentTypeId="0x01010089BF87867BB8444E97CDA015CAB0EF55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7f26298d-0d4d-4af7-92ce-0ab1d43f87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tarieven</TermName>
          <TermId xmlns="http://schemas.microsoft.com/office/infopath/2007/PartnerControls">262aebd8-ac9f-4ffd-9792-896fa4206654</TermId>
        </TermInfo>
        <TermInfo xmlns="http://schemas.microsoft.com/office/infopath/2007/PartnerControls">
          <TermName xmlns="http://schemas.microsoft.com/office/infopath/2007/PartnerControls">verantwoording</TermName>
          <TermId xmlns="http://schemas.microsoft.com/office/infopath/2007/PartnerControls">60efa0e2-52be-4495-adc8-c81af64803f0</TermId>
        </TermInfo>
      </Terms>
    </TaxKeywordTaxHTField>
    <NZaDocumentTypeTaxHTField0 xmlns="7f26298d-0d4d-4af7-92ce-0ab1d43f87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Spreadsheet</TermName>
          <TermId xmlns="http://schemas.microsoft.com/office/infopath/2007/PartnerControls">052b0116-d3a3-4b56-8b82-32a1e94cf144</TermId>
        </TermInfo>
      </Terms>
    </NZaDocumentTypeTaxHTField0>
    <TaxCatchAll xmlns="7f26298d-0d4d-4af7-92ce-0ab1d43f87ad">
      <Value>83</Value>
      <Value>12</Value>
      <Value>9</Value>
      <Value>84</Value>
    </TaxCatchAll>
    <NZAKeywordsTaxHTField0 xmlns="7f26298d-0d4d-4af7-92ce-0ab1d43f87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Geestelijke gezondheidszorg</TermName>
          <TermId xmlns="http://schemas.microsoft.com/office/infopath/2007/PartnerControls">e9edb618-4ff6-43f0-9c38-1cfc39721967</TermId>
        </TermInfo>
      </Terms>
    </NZAKeywordsTaxHTField0>
    <NZaSitenaam xmlns="7f26298d-0d4d-4af7-92ce-0ab1d43f87ad">Zorgprestatiemodel</NZaSitenaam>
    <NZaCode xmlns="7f26298d-0d4d-4af7-92ce-0ab1d43f87ad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Za Excel" ma:contentTypeID="0x01010089BF87867BB8444E97CDA015CAB0EF550027BF68711FD07844944E5399AC27C2A6" ma:contentTypeVersion="0" ma:contentTypeDescription="Create a new NZa Excel document." ma:contentTypeScope="" ma:versionID="62eb42ff9ca3f828f7db21466dda7ce8">
  <xsd:schema xmlns:xsd="http://www.w3.org/2001/XMLSchema" xmlns:xs="http://www.w3.org/2001/XMLSchema" xmlns:p="http://schemas.microsoft.com/office/2006/metadata/properties" xmlns:ns2="7f26298d-0d4d-4af7-92ce-0ab1d43f87ad" targetNamespace="http://schemas.microsoft.com/office/2006/metadata/properties" ma:root="true" ma:fieldsID="2bd44217a38f33f9f796edf2a68100c4" ns2:_="">
    <xsd:import namespace="7f26298d-0d4d-4af7-92ce-0ab1d43f87ad"/>
    <xsd:element name="properties">
      <xsd:complexType>
        <xsd:sequence>
          <xsd:element name="documentManagement">
            <xsd:complexType>
              <xsd:all>
                <xsd:element ref="ns2:NZaDocumentTypeTaxHTField0" minOccurs="0"/>
                <xsd:element ref="ns2:TaxCatchAll" minOccurs="0"/>
                <xsd:element ref="ns2:TaxCatchAllLabel" minOccurs="0"/>
                <xsd:element ref="ns2:NZAKeywordsTaxHTField0" minOccurs="0"/>
                <xsd:element ref="ns2:NZaCode" minOccurs="0"/>
                <xsd:element ref="ns2:NZaSitenaam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26298d-0d4d-4af7-92ce-0ab1d43f87ad" elementFormDefault="qualified">
    <xsd:import namespace="http://schemas.microsoft.com/office/2006/documentManagement/types"/>
    <xsd:import namespace="http://schemas.microsoft.com/office/infopath/2007/PartnerControls"/>
    <xsd:element name="NZaDocumentTypeTaxHTField0" ma:index="8" ma:taxonomy="true" ma:internalName="NZaDocumentTypeTaxHTField0" ma:taxonomyFieldName="NZaDocumentType" ma:displayName="Document type" ma:readOnly="false" ma:default="1;#Memo|78ba084f-d3d0-4a7b-8705-51a954ccf820" ma:fieldId="{56b81d61-629f-4ad5-8d2c-3484250b19ad}" ma:sspId="62769a40-37e0-45cc-9869-824e861ba835" ma:termSetId="b01610fc-3b6f-48de-a7db-c93324c2be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34a73c2-c3ae-47d8-8ad0-6adeed4d18b7}" ma:internalName="TaxCatchAll" ma:readOnly="false" ma:showField="CatchAllData" ma:web="ad7ad33e-ad1e-41c8-8bbc-67343d3eaa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34a73c2-c3ae-47d8-8ad0-6adeed4d18b7}" ma:internalName="TaxCatchAllLabel" ma:readOnly="true" ma:showField="CatchAllDataLabel" ma:web="ad7ad33e-ad1e-41c8-8bbc-67343d3eaa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ZAKeywordsTaxHTField0" ma:index="12" ma:taxonomy="true" ma:internalName="NZAKeywordsTaxHTField0" ma:taxonomyFieldName="NZAKeywords" ma:displayName="NZa-zoekwoorden" ma:readOnly="false" ma:default="" ma:fieldId="{9868129a-d3c2-495c-9747-497060499561}" ma:taxonomyMulti="true" ma:sspId="62769a40-37e0-45cc-9869-824e861ba835" ma:termSetId="a235d4e6-58b3-49a9-b614-13ca25ac81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ZaCode" ma:index="14" nillable="true" ma:displayName="Code" ma:indexed="true" ma:internalName="NZaCode" ma:readOnly="false">
      <xsd:simpleType>
        <xsd:restriction base="dms:Text">
          <xsd:maxLength value="255"/>
        </xsd:restriction>
      </xsd:simpleType>
    </xsd:element>
    <xsd:element name="NZaSitenaam" ma:index="15" nillable="true" ma:displayName="Sitenaam" ma:indexed="true" ma:internalName="NZaSitenaam" ma:readOnly="false">
      <xsd:simpleType>
        <xsd:restriction base="dms:Text">
          <xsd:maxLength value="255"/>
        </xsd:restriction>
      </xsd:simpleType>
    </xsd:element>
    <xsd:element name="TaxKeywordTaxHTField" ma:index="16" nillable="true" ma:taxonomy="true" ma:internalName="TaxKeywordTaxHTField" ma:taxonomyFieldName="TaxKeyword" ma:displayName="Ondernemingstrefwoorden" ma:readOnly="false" ma:fieldId="{23f27201-bee3-471e-b2e7-b64fd8b7ca38}" ma:taxonomyMulti="true" ma:sspId="62769a40-37e0-45cc-9869-824e861ba83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E7A143-0923-43E7-A9C9-2E0278CC978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870C2CF-1BB6-4D05-82C0-81F48F46AB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27CE04-0799-4CF8-B4EF-AA71AEF15924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7f26298d-0d4d-4af7-92ce-0ab1d43f87a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0C09430-D8F4-4396-A4A7-2A7F805CFB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26298d-0d4d-4af7-92ce-0ab1d43f8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Index</vt:lpstr>
      <vt:lpstr>Consult</vt:lpstr>
      <vt:lpstr>Groepsconsult</vt:lpstr>
      <vt:lpstr>Verblijf</vt:lpstr>
      <vt:lpstr>Overige prestaties</vt:lpstr>
      <vt:lpstr>Toeslag consult</vt:lpstr>
      <vt:lpstr>Toeslag verblijf</vt:lpstr>
      <vt:lpstr>Toeslag groepsconsult</vt:lpstr>
    </vt:vector>
  </TitlesOfParts>
  <Company>Nederlandse Zorgautoriteit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Verantwoording tarieven zorgprestatiemodel</dc:title>
  <dc:creator>Leenders, Max</dc:creator>
  <cp:keywords>verantwoording; tarieven</cp:keywords>
  <cp:lastModifiedBy>Nieuwenhuis, Carlijn</cp:lastModifiedBy>
  <dcterms:created xsi:type="dcterms:W3CDTF">2021-03-05T08:32:43Z</dcterms:created>
  <dcterms:modified xsi:type="dcterms:W3CDTF">2023-03-03T09:42:16Z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0x01010089BF87867BB8444E97CDA015CAB0EF550027BF68711FD07844944E5399AC27C2A6</vt:lpwstr>
  </property>
  <property fmtid="{D5CDD505-2E9C-101B-9397-08002B2CF9AE}" pid="3" name="TaxKeyword">
    <vt:lpwstr>83;#tarieven|262aebd8-ac9f-4ffd-9792-896fa4206654;#84;#verantwoording|60efa0e2-52be-4495-adc8-c81af64803f0</vt:lpwstr>
  </property>
  <property fmtid="{D5CDD505-2E9C-101B-9397-08002B2CF9AE}" pid="4" name="NZAKeywords">
    <vt:lpwstr>9;#Geestelijke gezondheidszorg|e9edb618-4ff6-43f0-9c38-1cfc39721967</vt:lpwstr>
  </property>
  <property fmtid="{D5CDD505-2E9C-101B-9397-08002B2CF9AE}" pid="5" name="NZaDocumentType">
    <vt:lpwstr>12;#Spreadsheet|052b0116-d3a3-4b56-8b82-32a1e94cf144</vt:lpwstr>
  </property>
  <property fmtid="{D5CDD505-2E9C-101B-9397-08002B2CF9AE}" pid="6" name="SharedWithUsers">
    <vt:lpwstr>39;#Luggenhorst, Vera;#41;#Eggink, Willem;#19;#Pelgröm, Vincent;#36;#Haan, Roel de</vt:lpwstr>
  </property>
</Properties>
</file>