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kennisnet.nza.nl/Projecten/Zorgprestatiemodel/Documenten/"/>
    </mc:Choice>
  </mc:AlternateContent>
  <bookViews>
    <workbookView xWindow="0" yWindow="0" windowWidth="19200" windowHeight="6900" firstSheet="1" activeTab="1"/>
  </bookViews>
  <sheets>
    <sheet name="Index" sheetId="2" state="hidden" r:id="rId1"/>
    <sheet name="Consult" sheetId="1" r:id="rId2"/>
    <sheet name="Groepsconsult" sheetId="3" r:id="rId3"/>
    <sheet name="Verblijf" sheetId="4" r:id="rId4"/>
    <sheet name="Overige prestaties" sheetId="5" r:id="rId5"/>
    <sheet name="Toeslag consult" sheetId="6" r:id="rId6"/>
    <sheet name="Toeslag verblijf" sheetId="7" r:id="rId7"/>
  </sheets>
  <definedNames>
    <definedName name="_xlnm._FilterDatabase" localSheetId="1" hidden="1">Consult!$A$1:$Q$1041</definedName>
    <definedName name="_xlnm._FilterDatabase" localSheetId="2" hidden="1">Groepsconsult!$A$1:$E$1</definedName>
    <definedName name="_xlnm._FilterDatabase" localSheetId="4" hidden="1">'Overige prestaties'!$A$1:$C$1</definedName>
    <definedName name="_xlnm._FilterDatabase" localSheetId="5" hidden="1">'Toeslag consult'!$A$1:$C$1</definedName>
    <definedName name="_xlnm._FilterDatabase" localSheetId="6" hidden="1">'Toeslag verblijf'!$A$1:$C$1</definedName>
    <definedName name="_xlnm._FilterDatabase" localSheetId="3" hidden="1">Verblijf!$A$1:$E$1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P3" i="1" s="1"/>
  <c r="Q3" i="1" s="1"/>
  <c r="O4" i="1"/>
  <c r="P4" i="1" s="1"/>
  <c r="Q4" i="1" s="1"/>
  <c r="O5" i="1"/>
  <c r="P5" i="1" s="1"/>
  <c r="Q5" i="1" s="1"/>
  <c r="O6" i="1"/>
  <c r="P6" i="1" s="1"/>
  <c r="Q6" i="1" s="1"/>
  <c r="O7" i="1"/>
  <c r="P7" i="1" s="1"/>
  <c r="Q7" i="1" s="1"/>
  <c r="O15" i="1"/>
  <c r="P15" i="1" s="1"/>
  <c r="Q15" i="1" s="1"/>
  <c r="O17" i="1"/>
  <c r="P17" i="1" s="1"/>
  <c r="Q17" i="1" s="1"/>
  <c r="O19" i="1"/>
  <c r="P19" i="1" s="1"/>
  <c r="Q19" i="1" s="1"/>
  <c r="O20" i="1"/>
  <c r="P20" i="1" s="1"/>
  <c r="Q20" i="1" s="1"/>
  <c r="O29" i="1"/>
  <c r="P29" i="1" s="1"/>
  <c r="Q29" i="1" s="1"/>
  <c r="O32" i="1"/>
  <c r="P32" i="1" s="1"/>
  <c r="Q32" i="1" s="1"/>
  <c r="O39" i="1"/>
  <c r="P39" i="1" s="1"/>
  <c r="Q39" i="1" s="1"/>
  <c r="O41" i="1"/>
  <c r="P41" i="1" s="1"/>
  <c r="Q41" i="1" s="1"/>
  <c r="O44" i="1"/>
  <c r="P44" i="1" s="1"/>
  <c r="Q44" i="1" s="1"/>
  <c r="O51" i="1"/>
  <c r="P51" i="1" s="1"/>
  <c r="Q51" i="1" s="1"/>
  <c r="O52" i="1"/>
  <c r="P52" i="1" s="1"/>
  <c r="Q52" i="1" s="1"/>
  <c r="O53" i="1"/>
  <c r="P53" i="1" s="1"/>
  <c r="Q53" i="1" s="1"/>
  <c r="O56" i="1"/>
  <c r="P56" i="1" s="1"/>
  <c r="Q56" i="1" s="1"/>
  <c r="O63" i="1"/>
  <c r="P63" i="1" s="1"/>
  <c r="Q63" i="1" s="1"/>
  <c r="O64" i="1"/>
  <c r="P64" i="1" s="1"/>
  <c r="Q64" i="1" s="1"/>
  <c r="O65" i="1"/>
  <c r="P65" i="1" s="1"/>
  <c r="Q65" i="1" s="1"/>
  <c r="O67" i="1"/>
  <c r="P67" i="1" s="1"/>
  <c r="Q67" i="1" s="1"/>
  <c r="O68" i="1"/>
  <c r="P68" i="1" s="1"/>
  <c r="Q68" i="1" s="1"/>
  <c r="O75" i="1"/>
  <c r="P75" i="1" s="1"/>
  <c r="Q75" i="1" s="1"/>
  <c r="O77" i="1"/>
  <c r="P77" i="1" s="1"/>
  <c r="Q77" i="1" s="1"/>
  <c r="O78" i="1"/>
  <c r="P78" i="1" s="1"/>
  <c r="Q78" i="1" s="1"/>
  <c r="O79" i="1"/>
  <c r="P79" i="1" s="1"/>
  <c r="Q79" i="1" s="1"/>
  <c r="O80" i="1"/>
  <c r="P80" i="1" s="1"/>
  <c r="Q80" i="1" s="1"/>
  <c r="O81" i="1"/>
  <c r="P81" i="1" s="1"/>
  <c r="Q81" i="1" s="1"/>
  <c r="O89" i="1"/>
  <c r="P89" i="1" s="1"/>
  <c r="Q89" i="1" s="1"/>
  <c r="O90" i="1"/>
  <c r="P90" i="1" s="1"/>
  <c r="Q90" i="1" s="1"/>
  <c r="O91" i="1"/>
  <c r="P91" i="1" s="1"/>
  <c r="Q91" i="1" s="1"/>
  <c r="O92" i="1"/>
  <c r="P92" i="1" s="1"/>
  <c r="Q92" i="1" s="1"/>
  <c r="O93" i="1"/>
  <c r="P93" i="1" s="1"/>
  <c r="Q93" i="1" s="1"/>
  <c r="O102" i="1"/>
  <c r="P102" i="1" s="1"/>
  <c r="Q102" i="1" s="1"/>
  <c r="O103" i="1"/>
  <c r="P103" i="1" s="1"/>
  <c r="Q103" i="1" s="1"/>
  <c r="O115" i="1"/>
  <c r="P115" i="1" s="1"/>
  <c r="Q115" i="1" s="1"/>
  <c r="O116" i="1"/>
  <c r="P116" i="1" s="1"/>
  <c r="Q116" i="1" s="1"/>
  <c r="O124" i="1"/>
  <c r="P124" i="1" s="1"/>
  <c r="Q124" i="1" s="1"/>
  <c r="O127" i="1"/>
  <c r="P127" i="1" s="1"/>
  <c r="Q127" i="1" s="1"/>
  <c r="O136" i="1"/>
  <c r="P136" i="1" s="1"/>
  <c r="Q136" i="1" s="1"/>
  <c r="O137" i="1"/>
  <c r="P137" i="1" s="1"/>
  <c r="Q137" i="1" s="1"/>
  <c r="O139" i="1"/>
  <c r="P139" i="1" s="1"/>
  <c r="Q139" i="1" s="1"/>
  <c r="O149" i="1"/>
  <c r="P149" i="1" s="1"/>
  <c r="Q149" i="1" s="1"/>
  <c r="O150" i="1"/>
  <c r="P150" i="1" s="1"/>
  <c r="Q150" i="1" s="1"/>
  <c r="O161" i="1"/>
  <c r="P161" i="1" s="1"/>
  <c r="Q161" i="1" s="1"/>
  <c r="O162" i="1"/>
  <c r="P162" i="1" s="1"/>
  <c r="Q162" i="1" s="1"/>
  <c r="O173" i="1"/>
  <c r="P173" i="1" s="1"/>
  <c r="Q173" i="1" s="1"/>
  <c r="O174" i="1"/>
  <c r="P174" i="1" s="1"/>
  <c r="Q174" i="1" s="1"/>
  <c r="O185" i="1"/>
  <c r="P185" i="1" s="1"/>
  <c r="Q185" i="1" s="1"/>
  <c r="O186" i="1"/>
  <c r="P186" i="1" s="1"/>
  <c r="Q186" i="1" s="1"/>
  <c r="O197" i="1"/>
  <c r="P197" i="1" s="1"/>
  <c r="Q197" i="1" s="1"/>
  <c r="O198" i="1"/>
  <c r="P198" i="1" s="1"/>
  <c r="Q198" i="1" s="1"/>
  <c r="O210" i="1"/>
  <c r="P210" i="1" s="1"/>
  <c r="Q210" i="1" s="1"/>
  <c r="O214" i="1"/>
  <c r="P214" i="1" s="1"/>
  <c r="Q214" i="1" s="1"/>
  <c r="O222" i="1"/>
  <c r="P222" i="1" s="1"/>
  <c r="Q222" i="1" s="1"/>
  <c r="O226" i="1"/>
  <c r="P226" i="1" s="1"/>
  <c r="Q226" i="1" s="1"/>
  <c r="O227" i="1"/>
  <c r="P227" i="1" s="1"/>
  <c r="Q227" i="1" s="1"/>
  <c r="O234" i="1"/>
  <c r="P234" i="1" s="1"/>
  <c r="Q234" i="1" s="1"/>
  <c r="O235" i="1"/>
  <c r="P235" i="1" s="1"/>
  <c r="Q235" i="1" s="1"/>
  <c r="O239" i="1"/>
  <c r="P239" i="1" s="1"/>
  <c r="Q239" i="1" s="1"/>
  <c r="O246" i="1"/>
  <c r="P246" i="1" s="1"/>
  <c r="Q246" i="1" s="1"/>
  <c r="O247" i="1"/>
  <c r="P247" i="1" s="1"/>
  <c r="Q247" i="1" s="1"/>
  <c r="O248" i="1"/>
  <c r="P248" i="1" s="1"/>
  <c r="Q248" i="1" s="1"/>
  <c r="O251" i="1"/>
  <c r="P251" i="1" s="1"/>
  <c r="Q251" i="1" s="1"/>
  <c r="O258" i="1"/>
  <c r="P258" i="1" s="1"/>
  <c r="Q258" i="1" s="1"/>
  <c r="O259" i="1"/>
  <c r="P259" i="1" s="1"/>
  <c r="Q259" i="1" s="1"/>
  <c r="O260" i="1"/>
  <c r="P260" i="1" s="1"/>
  <c r="Q260" i="1" s="1"/>
  <c r="O263" i="1"/>
  <c r="P263" i="1" s="1"/>
  <c r="Q263" i="1" s="1"/>
  <c r="O270" i="1"/>
  <c r="P270" i="1" s="1"/>
  <c r="Q270" i="1" s="1"/>
  <c r="O272" i="1"/>
  <c r="P272" i="1" s="1"/>
  <c r="Q272" i="1" s="1"/>
  <c r="O273" i="1"/>
  <c r="P273" i="1" s="1"/>
  <c r="Q273" i="1" s="1"/>
  <c r="O283" i="1"/>
  <c r="P283" i="1" s="1"/>
  <c r="Q283" i="1" s="1"/>
  <c r="O284" i="1"/>
  <c r="P284" i="1" s="1"/>
  <c r="Q284" i="1" s="1"/>
  <c r="O285" i="1"/>
  <c r="P285" i="1" s="1"/>
  <c r="Q285" i="1" s="1"/>
  <c r="O295" i="1"/>
  <c r="P295" i="1" s="1"/>
  <c r="Q295" i="1" s="1"/>
  <c r="O296" i="1"/>
  <c r="P296" i="1" s="1"/>
  <c r="Q296" i="1" s="1"/>
  <c r="O297" i="1"/>
  <c r="P297" i="1" s="1"/>
  <c r="Q297" i="1" s="1"/>
  <c r="O307" i="1"/>
  <c r="P307" i="1" s="1"/>
  <c r="Q307" i="1" s="1"/>
  <c r="O308" i="1"/>
  <c r="P308" i="1" s="1"/>
  <c r="Q308" i="1" s="1"/>
  <c r="O309" i="1"/>
  <c r="P309" i="1" s="1"/>
  <c r="Q309" i="1" s="1"/>
  <c r="O319" i="1"/>
  <c r="P319" i="1" s="1"/>
  <c r="Q319" i="1" s="1"/>
  <c r="O320" i="1"/>
  <c r="P320" i="1" s="1"/>
  <c r="Q320" i="1" s="1"/>
  <c r="O321" i="1"/>
  <c r="P321" i="1" s="1"/>
  <c r="Q321" i="1" s="1"/>
  <c r="O331" i="1"/>
  <c r="P331" i="1" s="1"/>
  <c r="Q331" i="1" s="1"/>
  <c r="O332" i="1"/>
  <c r="P332" i="1" s="1"/>
  <c r="Q332" i="1" s="1"/>
  <c r="O333" i="1"/>
  <c r="P333" i="1" s="1"/>
  <c r="Q333" i="1" s="1"/>
  <c r="O337" i="1"/>
  <c r="P337" i="1" s="1"/>
  <c r="Q337" i="1" s="1"/>
  <c r="O344" i="1"/>
  <c r="P344" i="1" s="1"/>
  <c r="Q344" i="1" s="1"/>
  <c r="O345" i="1"/>
  <c r="P345" i="1" s="1"/>
  <c r="Q345" i="1" s="1"/>
  <c r="O346" i="1"/>
  <c r="P346" i="1" s="1"/>
  <c r="Q346" i="1" s="1"/>
  <c r="O349" i="1"/>
  <c r="P349" i="1" s="1"/>
  <c r="Q349" i="1" s="1"/>
  <c r="O356" i="1"/>
  <c r="P356" i="1" s="1"/>
  <c r="Q356" i="1" s="1"/>
  <c r="O357" i="1"/>
  <c r="P357" i="1" s="1"/>
  <c r="Q357" i="1" s="1"/>
  <c r="O358" i="1"/>
  <c r="P358" i="1" s="1"/>
  <c r="Q358" i="1" s="1"/>
  <c r="O360" i="1"/>
  <c r="P360" i="1" s="1"/>
  <c r="Q360" i="1" s="1"/>
  <c r="O361" i="1"/>
  <c r="P361" i="1" s="1"/>
  <c r="Q361" i="1" s="1"/>
  <c r="O368" i="1"/>
  <c r="P368" i="1" s="1"/>
  <c r="Q368" i="1" s="1"/>
  <c r="O369" i="1"/>
  <c r="P369" i="1" s="1"/>
  <c r="Q369" i="1" s="1"/>
  <c r="O370" i="1"/>
  <c r="P370" i="1" s="1"/>
  <c r="Q370" i="1" s="1"/>
  <c r="O372" i="1"/>
  <c r="P372" i="1" s="1"/>
  <c r="Q372" i="1" s="1"/>
  <c r="O373" i="1"/>
  <c r="P373" i="1" s="1"/>
  <c r="Q373" i="1" s="1"/>
  <c r="O380" i="1"/>
  <c r="P380" i="1" s="1"/>
  <c r="Q380" i="1" s="1"/>
  <c r="O381" i="1"/>
  <c r="P381" i="1" s="1"/>
  <c r="Q381" i="1" s="1"/>
  <c r="O382" i="1"/>
  <c r="P382" i="1" s="1"/>
  <c r="Q382" i="1" s="1"/>
  <c r="O384" i="1"/>
  <c r="P384" i="1" s="1"/>
  <c r="Q384" i="1" s="1"/>
  <c r="O385" i="1"/>
  <c r="P385" i="1" s="1"/>
  <c r="Q385" i="1" s="1"/>
  <c r="O393" i="1"/>
  <c r="P393" i="1" s="1"/>
  <c r="Q393" i="1" s="1"/>
  <c r="O394" i="1"/>
  <c r="P394" i="1" s="1"/>
  <c r="Q394" i="1" s="1"/>
  <c r="O396" i="1"/>
  <c r="P396" i="1" s="1"/>
  <c r="Q396" i="1" s="1"/>
  <c r="O397" i="1"/>
  <c r="P397" i="1" s="1"/>
  <c r="Q397" i="1" s="1"/>
  <c r="O406" i="1"/>
  <c r="P406" i="1" s="1"/>
  <c r="Q406" i="1" s="1"/>
  <c r="O407" i="1"/>
  <c r="P407" i="1" s="1"/>
  <c r="Q407" i="1" s="1"/>
  <c r="O409" i="1"/>
  <c r="P409" i="1" s="1"/>
  <c r="Q409" i="1" s="1"/>
  <c r="O410" i="1"/>
  <c r="P410" i="1" s="1"/>
  <c r="Q410" i="1" s="1"/>
  <c r="O418" i="1"/>
  <c r="P418" i="1" s="1"/>
  <c r="Q418" i="1" s="1"/>
  <c r="O419" i="1"/>
  <c r="P419" i="1" s="1"/>
  <c r="Q419" i="1" s="1"/>
  <c r="O421" i="1"/>
  <c r="P421" i="1" s="1"/>
  <c r="Q421" i="1" s="1"/>
  <c r="O422" i="1"/>
  <c r="P422" i="1" s="1"/>
  <c r="Q422" i="1" s="1"/>
  <c r="O431" i="1"/>
  <c r="P431" i="1" s="1"/>
  <c r="Q431" i="1" s="1"/>
  <c r="O433" i="1"/>
  <c r="P433" i="1" s="1"/>
  <c r="Q433" i="1" s="1"/>
  <c r="O434" i="1"/>
  <c r="P434" i="1" s="1"/>
  <c r="Q434" i="1" s="1"/>
  <c r="O441" i="1"/>
  <c r="P441" i="1" s="1"/>
  <c r="Q441" i="1" s="1"/>
  <c r="O442" i="1"/>
  <c r="P442" i="1" s="1"/>
  <c r="Q442" i="1" s="1"/>
  <c r="O443" i="1"/>
  <c r="P443" i="1" s="1"/>
  <c r="Q443" i="1" s="1"/>
  <c r="O446" i="1"/>
  <c r="P446" i="1" s="1"/>
  <c r="Q446" i="1" s="1"/>
  <c r="O453" i="1"/>
  <c r="P453" i="1" s="1"/>
  <c r="Q453" i="1" s="1"/>
  <c r="O454" i="1"/>
  <c r="P454" i="1" s="1"/>
  <c r="Q454" i="1" s="1"/>
  <c r="O455" i="1"/>
  <c r="P455" i="1" s="1"/>
  <c r="Q455" i="1" s="1"/>
  <c r="O457" i="1"/>
  <c r="P457" i="1" s="1"/>
  <c r="Q457" i="1" s="1"/>
  <c r="O458" i="1"/>
  <c r="P458" i="1" s="1"/>
  <c r="Q458" i="1" s="1"/>
  <c r="O465" i="1"/>
  <c r="P465" i="1" s="1"/>
  <c r="Q465" i="1" s="1"/>
  <c r="O467" i="1"/>
  <c r="P467" i="1" s="1"/>
  <c r="Q467" i="1" s="1"/>
  <c r="O468" i="1"/>
  <c r="P468" i="1" s="1"/>
  <c r="Q468" i="1" s="1"/>
  <c r="O470" i="1"/>
  <c r="P470" i="1" s="1"/>
  <c r="Q470" i="1" s="1"/>
  <c r="O471" i="1"/>
  <c r="P471" i="1" s="1"/>
  <c r="Q471" i="1" s="1"/>
  <c r="O474" i="1"/>
  <c r="P474" i="1" s="1"/>
  <c r="Q474" i="1" s="1"/>
  <c r="O478" i="1"/>
  <c r="P478" i="1" s="1"/>
  <c r="Q478" i="1" s="1"/>
  <c r="O480" i="1"/>
  <c r="P480" i="1" s="1"/>
  <c r="Q480" i="1" s="1"/>
  <c r="O482" i="1"/>
  <c r="P482" i="1" s="1"/>
  <c r="Q482" i="1" s="1"/>
  <c r="O483" i="1"/>
  <c r="P483" i="1" s="1"/>
  <c r="Q483" i="1" s="1"/>
  <c r="O484" i="1"/>
  <c r="P484" i="1" s="1"/>
  <c r="Q484" i="1" s="1"/>
  <c r="O490" i="1"/>
  <c r="P490" i="1" s="1"/>
  <c r="Q490" i="1" s="1"/>
  <c r="O494" i="1"/>
  <c r="P494" i="1" s="1"/>
  <c r="Q494" i="1" s="1"/>
  <c r="O495" i="1"/>
  <c r="P495" i="1" s="1"/>
  <c r="Q495" i="1" s="1"/>
  <c r="O502" i="1"/>
  <c r="P502" i="1" s="1"/>
  <c r="Q502" i="1" s="1"/>
  <c r="O503" i="1"/>
  <c r="P503" i="1" s="1"/>
  <c r="Q503" i="1" s="1"/>
  <c r="O504" i="1"/>
  <c r="P504" i="1" s="1"/>
  <c r="Q504" i="1" s="1"/>
  <c r="O506" i="1"/>
  <c r="P506" i="1" s="1"/>
  <c r="Q506" i="1" s="1"/>
  <c r="O510" i="1"/>
  <c r="P510" i="1" s="1"/>
  <c r="Q510" i="1" s="1"/>
  <c r="O514" i="1"/>
  <c r="P514" i="1" s="1"/>
  <c r="Q514" i="1" s="1"/>
  <c r="O515" i="1"/>
  <c r="P515" i="1" s="1"/>
  <c r="Q515" i="1" s="1"/>
  <c r="O516" i="1"/>
  <c r="P516" i="1" s="1"/>
  <c r="Q516" i="1" s="1"/>
  <c r="O518" i="1"/>
  <c r="P518" i="1" s="1"/>
  <c r="Q518" i="1" s="1"/>
  <c r="O526" i="1"/>
  <c r="P526" i="1" s="1"/>
  <c r="Q526" i="1" s="1"/>
  <c r="O527" i="1"/>
  <c r="P527" i="1" s="1"/>
  <c r="Q527" i="1" s="1"/>
  <c r="O528" i="1"/>
  <c r="P528" i="1" s="1"/>
  <c r="Q528" i="1" s="1"/>
  <c r="O530" i="1"/>
  <c r="P530" i="1" s="1"/>
  <c r="Q530" i="1" s="1"/>
  <c r="O535" i="1"/>
  <c r="P535" i="1" s="1"/>
  <c r="Q535" i="1" s="1"/>
  <c r="O539" i="1"/>
  <c r="P539" i="1" s="1"/>
  <c r="Q539" i="1" s="1"/>
  <c r="O540" i="1"/>
  <c r="P540" i="1" s="1"/>
  <c r="Q540" i="1" s="1"/>
  <c r="O541" i="1"/>
  <c r="P541" i="1" s="1"/>
  <c r="Q541" i="1" s="1"/>
  <c r="O542" i="1"/>
  <c r="P542" i="1" s="1"/>
  <c r="Q542" i="1" s="1"/>
  <c r="O543" i="1"/>
  <c r="P543" i="1" s="1"/>
  <c r="Q543" i="1" s="1"/>
  <c r="O547" i="1"/>
  <c r="P547" i="1" s="1"/>
  <c r="Q547" i="1" s="1"/>
  <c r="O551" i="1"/>
  <c r="P551" i="1" s="1"/>
  <c r="Q551" i="1" s="1"/>
  <c r="O552" i="1"/>
  <c r="P552" i="1" s="1"/>
  <c r="Q552" i="1" s="1"/>
  <c r="O553" i="1"/>
  <c r="P553" i="1" s="1"/>
  <c r="Q553" i="1" s="1"/>
  <c r="O555" i="1"/>
  <c r="P555" i="1" s="1"/>
  <c r="Q555" i="1" s="1"/>
  <c r="O557" i="1"/>
  <c r="P557" i="1" s="1"/>
  <c r="Q557" i="1" s="1"/>
  <c r="O559" i="1"/>
  <c r="P559" i="1" s="1"/>
  <c r="Q559" i="1" s="1"/>
  <c r="O564" i="1"/>
  <c r="P564" i="1" s="1"/>
  <c r="Q564" i="1" s="1"/>
  <c r="O565" i="1"/>
  <c r="P565" i="1" s="1"/>
  <c r="Q565" i="1" s="1"/>
  <c r="O567" i="1"/>
  <c r="P567" i="1" s="1"/>
  <c r="Q567" i="1" s="1"/>
  <c r="O571" i="1"/>
  <c r="P571" i="1" s="1"/>
  <c r="Q571" i="1" s="1"/>
  <c r="O574" i="1"/>
  <c r="P574" i="1" s="1"/>
  <c r="Q574" i="1" s="1"/>
  <c r="O575" i="1"/>
  <c r="P575" i="1" s="1"/>
  <c r="Q575" i="1" s="1"/>
  <c r="O576" i="1"/>
  <c r="P576" i="1" s="1"/>
  <c r="Q576" i="1" s="1"/>
  <c r="O577" i="1"/>
  <c r="P577" i="1" s="1"/>
  <c r="Q577" i="1" s="1"/>
  <c r="O579" i="1"/>
  <c r="P579" i="1" s="1"/>
  <c r="Q579" i="1" s="1"/>
  <c r="O580" i="1"/>
  <c r="P580" i="1" s="1"/>
  <c r="Q580" i="1" s="1"/>
  <c r="O583" i="1"/>
  <c r="O587" i="1"/>
  <c r="P587" i="1" s="1"/>
  <c r="Q587" i="1" s="1"/>
  <c r="O588" i="1"/>
  <c r="P588" i="1" s="1"/>
  <c r="Q588" i="1" s="1"/>
  <c r="O589" i="1"/>
  <c r="P589" i="1" s="1"/>
  <c r="Q589" i="1" s="1"/>
  <c r="O590" i="1"/>
  <c r="P590" i="1" s="1"/>
  <c r="Q590" i="1" s="1"/>
  <c r="O591" i="1"/>
  <c r="P591" i="1" s="1"/>
  <c r="Q591" i="1" s="1"/>
  <c r="O592" i="1"/>
  <c r="P592" i="1" s="1"/>
  <c r="Q592" i="1" s="1"/>
  <c r="O593" i="1"/>
  <c r="P593" i="1" s="1"/>
  <c r="Q593" i="1" s="1"/>
  <c r="O595" i="1"/>
  <c r="P595" i="1" s="1"/>
  <c r="O599" i="1"/>
  <c r="P599" i="1" s="1"/>
  <c r="Q599" i="1" s="1"/>
  <c r="O600" i="1"/>
  <c r="P600" i="1" s="1"/>
  <c r="Q600" i="1" s="1"/>
  <c r="O601" i="1"/>
  <c r="P601" i="1" s="1"/>
  <c r="Q601" i="1" s="1"/>
  <c r="O603" i="1"/>
  <c r="P603" i="1" s="1"/>
  <c r="Q603" i="1" s="1"/>
  <c r="O604" i="1"/>
  <c r="P604" i="1" s="1"/>
  <c r="Q604" i="1" s="1"/>
  <c r="O606" i="1"/>
  <c r="P606" i="1" s="1"/>
  <c r="Q606" i="1" s="1"/>
  <c r="O607" i="1"/>
  <c r="O608" i="1"/>
  <c r="P608" i="1" s="1"/>
  <c r="Q608" i="1" s="1"/>
  <c r="O611" i="1"/>
  <c r="P611" i="1" s="1"/>
  <c r="Q611" i="1" s="1"/>
  <c r="O612" i="1"/>
  <c r="P612" i="1" s="1"/>
  <c r="Q612" i="1" s="1"/>
  <c r="O613" i="1"/>
  <c r="P613" i="1" s="1"/>
  <c r="Q613" i="1" s="1"/>
  <c r="O614" i="1"/>
  <c r="P614" i="1" s="1"/>
  <c r="Q614" i="1" s="1"/>
  <c r="O616" i="1"/>
  <c r="P616" i="1" s="1"/>
  <c r="Q616" i="1" s="1"/>
  <c r="O617" i="1"/>
  <c r="P617" i="1" s="1"/>
  <c r="Q617" i="1" s="1"/>
  <c r="O619" i="1"/>
  <c r="P619" i="1" s="1"/>
  <c r="Q619" i="1" s="1"/>
  <c r="O623" i="1"/>
  <c r="P623" i="1" s="1"/>
  <c r="Q623" i="1" s="1"/>
  <c r="O624" i="1"/>
  <c r="P624" i="1" s="1"/>
  <c r="Q624" i="1" s="1"/>
  <c r="O626" i="1"/>
  <c r="P626" i="1" s="1"/>
  <c r="Q626" i="1" s="1"/>
  <c r="O628" i="1"/>
  <c r="P628" i="1" s="1"/>
  <c r="Q628" i="1" s="1"/>
  <c r="O629" i="1"/>
  <c r="P629" i="1" s="1"/>
  <c r="Q629" i="1" s="1"/>
  <c r="O630" i="1"/>
  <c r="P630" i="1" s="1"/>
  <c r="Q630" i="1" s="1"/>
  <c r="O631" i="1"/>
  <c r="P631" i="1" s="1"/>
  <c r="Q631" i="1" s="1"/>
  <c r="O632" i="1"/>
  <c r="P632" i="1" s="1"/>
  <c r="Q632" i="1" s="1"/>
  <c r="O635" i="1"/>
  <c r="P635" i="1" s="1"/>
  <c r="Q635" i="1" s="1"/>
  <c r="O636" i="1"/>
  <c r="P636" i="1" s="1"/>
  <c r="Q636" i="1" s="1"/>
  <c r="O637" i="1"/>
  <c r="P637" i="1" s="1"/>
  <c r="Q637" i="1" s="1"/>
  <c r="O638" i="1"/>
  <c r="P638" i="1" s="1"/>
  <c r="Q638" i="1" s="1"/>
  <c r="O639" i="1"/>
  <c r="P639" i="1" s="1"/>
  <c r="Q639" i="1" s="1"/>
  <c r="O640" i="1"/>
  <c r="P640" i="1" s="1"/>
  <c r="Q640" i="1" s="1"/>
  <c r="O642" i="1"/>
  <c r="P642" i="1" s="1"/>
  <c r="Q642" i="1" s="1"/>
  <c r="O643" i="1"/>
  <c r="P643" i="1" s="1"/>
  <c r="Q643" i="1" s="1"/>
  <c r="O644" i="1"/>
  <c r="P644" i="1" s="1"/>
  <c r="Q644" i="1" s="1"/>
  <c r="O648" i="1"/>
  <c r="P648" i="1" s="1"/>
  <c r="Q648" i="1" s="1"/>
  <c r="O649" i="1"/>
  <c r="P649" i="1" s="1"/>
  <c r="Q649" i="1" s="1"/>
  <c r="O650" i="1"/>
  <c r="P650" i="1" s="1"/>
  <c r="Q650" i="1" s="1"/>
  <c r="O651" i="1"/>
  <c r="P651" i="1" s="1"/>
  <c r="Q651" i="1" s="1"/>
  <c r="O652" i="1"/>
  <c r="P652" i="1" s="1"/>
  <c r="Q652" i="1" s="1"/>
  <c r="O653" i="1"/>
  <c r="P653" i="1" s="1"/>
  <c r="Q653" i="1" s="1"/>
  <c r="O654" i="1"/>
  <c r="P654" i="1" s="1"/>
  <c r="Q654" i="1" s="1"/>
  <c r="O655" i="1"/>
  <c r="P655" i="1" s="1"/>
  <c r="Q655" i="1" s="1"/>
  <c r="O658" i="1"/>
  <c r="P658" i="1" s="1"/>
  <c r="Q658" i="1" s="1"/>
  <c r="O660" i="1"/>
  <c r="P660" i="1" s="1"/>
  <c r="Q660" i="1" s="1"/>
  <c r="O662" i="1"/>
  <c r="P662" i="1" s="1"/>
  <c r="Q662" i="1" s="1"/>
  <c r="O663" i="1"/>
  <c r="P663" i="1" s="1"/>
  <c r="Q663" i="1" s="1"/>
  <c r="O664" i="1"/>
  <c r="P664" i="1" s="1"/>
  <c r="Q664" i="1" s="1"/>
  <c r="O665" i="1"/>
  <c r="P665" i="1" s="1"/>
  <c r="Q665" i="1" s="1"/>
  <c r="O667" i="1"/>
  <c r="P667" i="1" s="1"/>
  <c r="Q667" i="1" s="1"/>
  <c r="O668" i="1"/>
  <c r="P668" i="1" s="1"/>
  <c r="Q668" i="1" s="1"/>
  <c r="O669" i="1"/>
  <c r="P669" i="1" s="1"/>
  <c r="Q669" i="1" s="1"/>
  <c r="O672" i="1"/>
  <c r="P672" i="1" s="1"/>
  <c r="Q672" i="1" s="1"/>
  <c r="O673" i="1"/>
  <c r="P673" i="1" s="1"/>
  <c r="Q673" i="1" s="1"/>
  <c r="O674" i="1"/>
  <c r="P674" i="1" s="1"/>
  <c r="Q674" i="1" s="1"/>
  <c r="O677" i="1"/>
  <c r="P677" i="1" s="1"/>
  <c r="Q677" i="1" s="1"/>
  <c r="O679" i="1"/>
  <c r="P679" i="1" s="1"/>
  <c r="Q679" i="1" s="1"/>
  <c r="O680" i="1"/>
  <c r="P680" i="1" s="1"/>
  <c r="Q680" i="1" s="1"/>
  <c r="O682" i="1"/>
  <c r="P682" i="1" s="1"/>
  <c r="Q682" i="1" s="1"/>
  <c r="O684" i="1"/>
  <c r="P684" i="1" s="1"/>
  <c r="Q684" i="1" s="1"/>
  <c r="O685" i="1"/>
  <c r="P685" i="1" s="1"/>
  <c r="Q685" i="1" s="1"/>
  <c r="O686" i="1"/>
  <c r="P686" i="1" s="1"/>
  <c r="Q686" i="1" s="1"/>
  <c r="O687" i="1"/>
  <c r="P687" i="1" s="1"/>
  <c r="Q687" i="1" s="1"/>
  <c r="O688" i="1"/>
  <c r="P688" i="1" s="1"/>
  <c r="Q688" i="1" s="1"/>
  <c r="O689" i="1"/>
  <c r="P689" i="1" s="1"/>
  <c r="Q689" i="1" s="1"/>
  <c r="O690" i="1"/>
  <c r="P690" i="1" s="1"/>
  <c r="Q690" i="1" s="1"/>
  <c r="O691" i="1"/>
  <c r="P691" i="1" s="1"/>
  <c r="Q691" i="1" s="1"/>
  <c r="O692" i="1"/>
  <c r="P692" i="1" s="1"/>
  <c r="Q692" i="1" s="1"/>
  <c r="O694" i="1"/>
  <c r="P694" i="1" s="1"/>
  <c r="Q694" i="1" s="1"/>
  <c r="O696" i="1"/>
  <c r="P696" i="1" s="1"/>
  <c r="Q696" i="1" s="1"/>
  <c r="O697" i="1"/>
  <c r="P697" i="1" s="1"/>
  <c r="Q697" i="1" s="1"/>
  <c r="O698" i="1"/>
  <c r="P698" i="1" s="1"/>
  <c r="Q698" i="1" s="1"/>
  <c r="O699" i="1"/>
  <c r="P699" i="1" s="1"/>
  <c r="Q699" i="1" s="1"/>
  <c r="O700" i="1"/>
  <c r="P700" i="1" s="1"/>
  <c r="Q700" i="1" s="1"/>
  <c r="O701" i="1"/>
  <c r="P701" i="1" s="1"/>
  <c r="Q701" i="1" s="1"/>
  <c r="O703" i="1"/>
  <c r="P703" i="1" s="1"/>
  <c r="Q703" i="1" s="1"/>
  <c r="O704" i="1"/>
  <c r="P704" i="1" s="1"/>
  <c r="Q704" i="1" s="1"/>
  <c r="O705" i="1"/>
  <c r="P705" i="1" s="1"/>
  <c r="Q705" i="1" s="1"/>
  <c r="O706" i="1"/>
  <c r="P706" i="1" s="1"/>
  <c r="Q706" i="1" s="1"/>
  <c r="O708" i="1"/>
  <c r="P708" i="1" s="1"/>
  <c r="Q708" i="1" s="1"/>
  <c r="O710" i="1"/>
  <c r="P710" i="1" s="1"/>
  <c r="Q710" i="1" s="1"/>
  <c r="O711" i="1"/>
  <c r="P711" i="1" s="1"/>
  <c r="Q711" i="1" s="1"/>
  <c r="O712" i="1"/>
  <c r="P712" i="1" s="1"/>
  <c r="Q712" i="1" s="1"/>
  <c r="O713" i="1"/>
  <c r="P713" i="1" s="1"/>
  <c r="Q713" i="1" s="1"/>
  <c r="O714" i="1"/>
  <c r="P714" i="1" s="1"/>
  <c r="Q714" i="1" s="1"/>
  <c r="O715" i="1"/>
  <c r="P715" i="1" s="1"/>
  <c r="Q715" i="1" s="1"/>
  <c r="O716" i="1"/>
  <c r="P716" i="1" s="1"/>
  <c r="Q716" i="1" s="1"/>
  <c r="O718" i="1"/>
  <c r="P718" i="1" s="1"/>
  <c r="Q718" i="1" s="1"/>
  <c r="O720" i="1"/>
  <c r="P720" i="1" s="1"/>
  <c r="Q720" i="1" s="1"/>
  <c r="O721" i="1"/>
  <c r="P721" i="1" s="1"/>
  <c r="Q721" i="1" s="1"/>
  <c r="O722" i="1"/>
  <c r="P722" i="1" s="1"/>
  <c r="Q722" i="1" s="1"/>
  <c r="O723" i="1"/>
  <c r="P723" i="1" s="1"/>
  <c r="Q723" i="1" s="1"/>
  <c r="O724" i="1"/>
  <c r="P724" i="1" s="1"/>
  <c r="Q724" i="1" s="1"/>
  <c r="O725" i="1"/>
  <c r="P725" i="1" s="1"/>
  <c r="Q725" i="1" s="1"/>
  <c r="O727" i="1"/>
  <c r="P727" i="1" s="1"/>
  <c r="Q727" i="1" s="1"/>
  <c r="O728" i="1"/>
  <c r="P728" i="1" s="1"/>
  <c r="Q728" i="1" s="1"/>
  <c r="O730" i="1"/>
  <c r="P730" i="1" s="1"/>
  <c r="Q730" i="1" s="1"/>
  <c r="O732" i="1"/>
  <c r="P732" i="1" s="1"/>
  <c r="Q732" i="1" s="1"/>
  <c r="O733" i="1"/>
  <c r="P733" i="1" s="1"/>
  <c r="Q733" i="1" s="1"/>
  <c r="O734" i="1"/>
  <c r="P734" i="1" s="1"/>
  <c r="Q734" i="1" s="1"/>
  <c r="O735" i="1"/>
  <c r="P735" i="1" s="1"/>
  <c r="Q735" i="1" s="1"/>
  <c r="O736" i="1"/>
  <c r="P736" i="1" s="1"/>
  <c r="Q736" i="1" s="1"/>
  <c r="O737" i="1"/>
  <c r="P737" i="1" s="1"/>
  <c r="Q737" i="1" s="1"/>
  <c r="O738" i="1"/>
  <c r="P738" i="1" s="1"/>
  <c r="Q738" i="1" s="1"/>
  <c r="O739" i="1"/>
  <c r="P739" i="1" s="1"/>
  <c r="Q739" i="1" s="1"/>
  <c r="O740" i="1"/>
  <c r="P740" i="1" s="1"/>
  <c r="Q740" i="1" s="1"/>
  <c r="O742" i="1"/>
  <c r="P742" i="1" s="1"/>
  <c r="Q742" i="1" s="1"/>
  <c r="O743" i="1"/>
  <c r="P743" i="1" s="1"/>
  <c r="Q743" i="1" s="1"/>
  <c r="O744" i="1"/>
  <c r="P744" i="1" s="1"/>
  <c r="Q744" i="1" s="1"/>
  <c r="O745" i="1"/>
  <c r="P745" i="1" s="1"/>
  <c r="Q745" i="1" s="1"/>
  <c r="O746" i="1"/>
  <c r="P746" i="1" s="1"/>
  <c r="Q746" i="1" s="1"/>
  <c r="O747" i="1"/>
  <c r="P747" i="1" s="1"/>
  <c r="Q747" i="1" s="1"/>
  <c r="O748" i="1"/>
  <c r="P748" i="1" s="1"/>
  <c r="Q748" i="1" s="1"/>
  <c r="O749" i="1"/>
  <c r="P749" i="1" s="1"/>
  <c r="Q749" i="1" s="1"/>
  <c r="O750" i="1"/>
  <c r="P750" i="1" s="1"/>
  <c r="Q750" i="1" s="1"/>
  <c r="O751" i="1"/>
  <c r="P751" i="1" s="1"/>
  <c r="Q751" i="1" s="1"/>
  <c r="O752" i="1"/>
  <c r="P752" i="1" s="1"/>
  <c r="Q752" i="1" s="1"/>
  <c r="O754" i="1"/>
  <c r="P754" i="1" s="1"/>
  <c r="Q754" i="1" s="1"/>
  <c r="O755" i="1"/>
  <c r="P755" i="1" s="1"/>
  <c r="Q755" i="1" s="1"/>
  <c r="O756" i="1"/>
  <c r="P756" i="1" s="1"/>
  <c r="Q756" i="1" s="1"/>
  <c r="O757" i="1"/>
  <c r="P757" i="1" s="1"/>
  <c r="Q757" i="1" s="1"/>
  <c r="O758" i="1"/>
  <c r="P758" i="1" s="1"/>
  <c r="Q758" i="1" s="1"/>
  <c r="O759" i="1"/>
  <c r="P759" i="1" s="1"/>
  <c r="Q759" i="1" s="1"/>
  <c r="O760" i="1"/>
  <c r="P760" i="1" s="1"/>
  <c r="Q760" i="1" s="1"/>
  <c r="O761" i="1"/>
  <c r="P761" i="1" s="1"/>
  <c r="Q761" i="1" s="1"/>
  <c r="O762" i="1"/>
  <c r="P762" i="1" s="1"/>
  <c r="Q762" i="1" s="1"/>
  <c r="O763" i="1"/>
  <c r="P763" i="1" s="1"/>
  <c r="Q763" i="1" s="1"/>
  <c r="O764" i="1"/>
  <c r="P764" i="1" s="1"/>
  <c r="Q764" i="1" s="1"/>
  <c r="O766" i="1"/>
  <c r="P766" i="1" s="1"/>
  <c r="Q766" i="1" s="1"/>
  <c r="O768" i="1"/>
  <c r="P768" i="1" s="1"/>
  <c r="Q768" i="1" s="1"/>
  <c r="O769" i="1"/>
  <c r="P769" i="1" s="1"/>
  <c r="Q769" i="1" s="1"/>
  <c r="O770" i="1"/>
  <c r="P770" i="1" s="1"/>
  <c r="Q770" i="1" s="1"/>
  <c r="O771" i="1"/>
  <c r="P771" i="1" s="1"/>
  <c r="Q771" i="1" s="1"/>
  <c r="O772" i="1"/>
  <c r="P772" i="1" s="1"/>
  <c r="Q772" i="1" s="1"/>
  <c r="O773" i="1"/>
  <c r="P773" i="1" s="1"/>
  <c r="Q773" i="1" s="1"/>
  <c r="O774" i="1"/>
  <c r="P774" i="1" s="1"/>
  <c r="Q774" i="1" s="1"/>
  <c r="O775" i="1"/>
  <c r="P775" i="1" s="1"/>
  <c r="Q775" i="1" s="1"/>
  <c r="O776" i="1"/>
  <c r="P776" i="1" s="1"/>
  <c r="Q776" i="1" s="1"/>
  <c r="O778" i="1"/>
  <c r="P778" i="1" s="1"/>
  <c r="Q778" i="1" s="1"/>
  <c r="O780" i="1"/>
  <c r="P780" i="1" s="1"/>
  <c r="Q780" i="1" s="1"/>
  <c r="O781" i="1"/>
  <c r="P781" i="1" s="1"/>
  <c r="Q781" i="1" s="1"/>
  <c r="O783" i="1"/>
  <c r="P783" i="1" s="1"/>
  <c r="Q783" i="1" s="1"/>
  <c r="O784" i="1"/>
  <c r="P784" i="1" s="1"/>
  <c r="Q784" i="1" s="1"/>
  <c r="O785" i="1"/>
  <c r="P785" i="1" s="1"/>
  <c r="Q785" i="1" s="1"/>
  <c r="O786" i="1"/>
  <c r="P786" i="1" s="1"/>
  <c r="Q786" i="1" s="1"/>
  <c r="O787" i="1"/>
  <c r="P787" i="1" s="1"/>
  <c r="Q787" i="1" s="1"/>
  <c r="O788" i="1"/>
  <c r="P788" i="1" s="1"/>
  <c r="Q788" i="1" s="1"/>
  <c r="O789" i="1"/>
  <c r="P789" i="1" s="1"/>
  <c r="Q789" i="1" s="1"/>
  <c r="O790" i="1"/>
  <c r="P790" i="1" s="1"/>
  <c r="Q790" i="1" s="1"/>
  <c r="O792" i="1"/>
  <c r="P792" i="1" s="1"/>
  <c r="Q792" i="1" s="1"/>
  <c r="O794" i="1"/>
  <c r="P794" i="1" s="1"/>
  <c r="Q794" i="1" s="1"/>
  <c r="O795" i="1"/>
  <c r="P795" i="1" s="1"/>
  <c r="Q795" i="1" s="1"/>
  <c r="O796" i="1"/>
  <c r="P796" i="1" s="1"/>
  <c r="Q796" i="1" s="1"/>
  <c r="O797" i="1"/>
  <c r="P797" i="1" s="1"/>
  <c r="Q797" i="1" s="1"/>
  <c r="O798" i="1"/>
  <c r="P798" i="1" s="1"/>
  <c r="Q798" i="1" s="1"/>
  <c r="O799" i="1"/>
  <c r="P799" i="1" s="1"/>
  <c r="Q799" i="1" s="1"/>
  <c r="O800" i="1"/>
  <c r="P800" i="1" s="1"/>
  <c r="Q800" i="1" s="1"/>
  <c r="O802" i="1"/>
  <c r="P802" i="1" s="1"/>
  <c r="Q802" i="1" s="1"/>
  <c r="O804" i="1"/>
  <c r="P804" i="1" s="1"/>
  <c r="Q804" i="1" s="1"/>
  <c r="O806" i="1"/>
  <c r="P806" i="1" s="1"/>
  <c r="Q806" i="1" s="1"/>
  <c r="O807" i="1"/>
  <c r="P807" i="1" s="1"/>
  <c r="Q807" i="1" s="1"/>
  <c r="O808" i="1"/>
  <c r="P808" i="1" s="1"/>
  <c r="Q808" i="1" s="1"/>
  <c r="O809" i="1"/>
  <c r="P809" i="1" s="1"/>
  <c r="Q809" i="1" s="1"/>
  <c r="O810" i="1"/>
  <c r="P810" i="1" s="1"/>
  <c r="Q810" i="1" s="1"/>
  <c r="O811" i="1"/>
  <c r="P811" i="1" s="1"/>
  <c r="Q811" i="1" s="1"/>
  <c r="O812" i="1"/>
  <c r="P812" i="1" s="1"/>
  <c r="Q812" i="1" s="1"/>
  <c r="O813" i="1"/>
  <c r="P813" i="1" s="1"/>
  <c r="Q813" i="1" s="1"/>
  <c r="O814" i="1"/>
  <c r="P814" i="1" s="1"/>
  <c r="Q814" i="1" s="1"/>
  <c r="O816" i="1"/>
  <c r="P816" i="1" s="1"/>
  <c r="Q816" i="1" s="1"/>
  <c r="O818" i="1"/>
  <c r="P818" i="1" s="1"/>
  <c r="Q818" i="1" s="1"/>
  <c r="O819" i="1"/>
  <c r="P819" i="1" s="1"/>
  <c r="Q819" i="1" s="1"/>
  <c r="O820" i="1"/>
  <c r="P820" i="1" s="1"/>
  <c r="Q820" i="1" s="1"/>
  <c r="O821" i="1"/>
  <c r="P821" i="1" s="1"/>
  <c r="Q821" i="1" s="1"/>
  <c r="O822" i="1"/>
  <c r="P822" i="1" s="1"/>
  <c r="Q822" i="1" s="1"/>
  <c r="O823" i="1"/>
  <c r="P823" i="1" s="1"/>
  <c r="Q823" i="1" s="1"/>
  <c r="O824" i="1"/>
  <c r="P824" i="1" s="1"/>
  <c r="Q824" i="1" s="1"/>
  <c r="O825" i="1"/>
  <c r="P825" i="1" s="1"/>
  <c r="Q825" i="1" s="1"/>
  <c r="O826" i="1"/>
  <c r="P826" i="1" s="1"/>
  <c r="Q826" i="1" s="1"/>
  <c r="O828" i="1"/>
  <c r="P828" i="1" s="1"/>
  <c r="Q828" i="1" s="1"/>
  <c r="O830" i="1"/>
  <c r="P830" i="1" s="1"/>
  <c r="Q830" i="1" s="1"/>
  <c r="O831" i="1"/>
  <c r="P831" i="1" s="1"/>
  <c r="Q831" i="1" s="1"/>
  <c r="O832" i="1"/>
  <c r="P832" i="1" s="1"/>
  <c r="Q832" i="1" s="1"/>
  <c r="O833" i="1"/>
  <c r="P833" i="1" s="1"/>
  <c r="Q833" i="1" s="1"/>
  <c r="O834" i="1"/>
  <c r="P834" i="1" s="1"/>
  <c r="Q834" i="1" s="1"/>
  <c r="O835" i="1"/>
  <c r="P835" i="1" s="1"/>
  <c r="Q835" i="1" s="1"/>
  <c r="O836" i="1"/>
  <c r="P836" i="1" s="1"/>
  <c r="Q836" i="1" s="1"/>
  <c r="O837" i="1"/>
  <c r="P837" i="1" s="1"/>
  <c r="Q837" i="1" s="1"/>
  <c r="O838" i="1"/>
  <c r="P838" i="1" s="1"/>
  <c r="Q838" i="1" s="1"/>
  <c r="O840" i="1"/>
  <c r="P840" i="1" s="1"/>
  <c r="Q840" i="1" s="1"/>
  <c r="O843" i="1"/>
  <c r="P843" i="1" s="1"/>
  <c r="Q843" i="1" s="1"/>
  <c r="O844" i="1"/>
  <c r="P844" i="1" s="1"/>
  <c r="Q844" i="1" s="1"/>
  <c r="O845" i="1"/>
  <c r="P845" i="1" s="1"/>
  <c r="Q845" i="1" s="1"/>
  <c r="O846" i="1"/>
  <c r="P846" i="1" s="1"/>
  <c r="Q846" i="1" s="1"/>
  <c r="O847" i="1"/>
  <c r="P847" i="1" s="1"/>
  <c r="Q847" i="1" s="1"/>
  <c r="O849" i="1"/>
  <c r="P849" i="1" s="1"/>
  <c r="Q849" i="1" s="1"/>
  <c r="O850" i="1"/>
  <c r="P850" i="1" s="1"/>
  <c r="Q850" i="1" s="1"/>
  <c r="O852" i="1"/>
  <c r="P852" i="1" s="1"/>
  <c r="Q852" i="1" s="1"/>
  <c r="O854" i="1"/>
  <c r="P854" i="1" s="1"/>
  <c r="Q854" i="1" s="1"/>
  <c r="O855" i="1"/>
  <c r="P855" i="1" s="1"/>
  <c r="Q855" i="1" s="1"/>
  <c r="O857" i="1"/>
  <c r="P857" i="1" s="1"/>
  <c r="Q857" i="1" s="1"/>
  <c r="O858" i="1"/>
  <c r="P858" i="1" s="1"/>
  <c r="Q858" i="1" s="1"/>
  <c r="O859" i="1"/>
  <c r="P859" i="1" s="1"/>
  <c r="Q859" i="1" s="1"/>
  <c r="O860" i="1"/>
  <c r="P860" i="1" s="1"/>
  <c r="Q860" i="1" s="1"/>
  <c r="O861" i="1"/>
  <c r="P861" i="1" s="1"/>
  <c r="Q861" i="1" s="1"/>
  <c r="O862" i="1"/>
  <c r="P862" i="1" s="1"/>
  <c r="Q862" i="1" s="1"/>
  <c r="O864" i="1"/>
  <c r="P864" i="1" s="1"/>
  <c r="Q864" i="1" s="1"/>
  <c r="O867" i="1"/>
  <c r="P867" i="1" s="1"/>
  <c r="Q867" i="1" s="1"/>
  <c r="O868" i="1"/>
  <c r="P868" i="1" s="1"/>
  <c r="Q868" i="1" s="1"/>
  <c r="O869" i="1"/>
  <c r="P869" i="1" s="1"/>
  <c r="Q869" i="1" s="1"/>
  <c r="O870" i="1"/>
  <c r="P870" i="1" s="1"/>
  <c r="Q870" i="1" s="1"/>
  <c r="O871" i="1"/>
  <c r="P871" i="1" s="1"/>
  <c r="Q871" i="1" s="1"/>
  <c r="O872" i="1"/>
  <c r="P872" i="1" s="1"/>
  <c r="Q872" i="1" s="1"/>
  <c r="O873" i="1"/>
  <c r="P873" i="1" s="1"/>
  <c r="Q873" i="1" s="1"/>
  <c r="O874" i="1"/>
  <c r="P874" i="1" s="1"/>
  <c r="Q874" i="1" s="1"/>
  <c r="O876" i="1"/>
  <c r="P876" i="1" s="1"/>
  <c r="Q876" i="1" s="1"/>
  <c r="O880" i="1"/>
  <c r="P880" i="1" s="1"/>
  <c r="Q880" i="1" s="1"/>
  <c r="O881" i="1"/>
  <c r="P881" i="1" s="1"/>
  <c r="Q881" i="1" s="1"/>
  <c r="O882" i="1"/>
  <c r="P882" i="1" s="1"/>
  <c r="Q882" i="1" s="1"/>
  <c r="O883" i="1"/>
  <c r="P883" i="1" s="1"/>
  <c r="Q883" i="1" s="1"/>
  <c r="O884" i="1"/>
  <c r="P884" i="1" s="1"/>
  <c r="Q884" i="1" s="1"/>
  <c r="O885" i="1"/>
  <c r="P885" i="1" s="1"/>
  <c r="Q885" i="1" s="1"/>
  <c r="O886" i="1"/>
  <c r="P886" i="1" s="1"/>
  <c r="Q886" i="1" s="1"/>
  <c r="O888" i="1"/>
  <c r="P888" i="1" s="1"/>
  <c r="Q888" i="1" s="1"/>
  <c r="O891" i="1"/>
  <c r="P891" i="1" s="1"/>
  <c r="Q891" i="1" s="1"/>
  <c r="O892" i="1"/>
  <c r="P892" i="1" s="1"/>
  <c r="Q892" i="1" s="1"/>
  <c r="O893" i="1"/>
  <c r="P893" i="1" s="1"/>
  <c r="Q893" i="1" s="1"/>
  <c r="O894" i="1"/>
  <c r="P894" i="1" s="1"/>
  <c r="Q894" i="1" s="1"/>
  <c r="O895" i="1"/>
  <c r="P895" i="1" s="1"/>
  <c r="Q895" i="1" s="1"/>
  <c r="O896" i="1"/>
  <c r="P896" i="1" s="1"/>
  <c r="Q896" i="1" s="1"/>
  <c r="O897" i="1"/>
  <c r="P897" i="1" s="1"/>
  <c r="Q897" i="1" s="1"/>
  <c r="O898" i="1"/>
  <c r="P898" i="1" s="1"/>
  <c r="Q898" i="1" s="1"/>
  <c r="O899" i="1"/>
  <c r="P899" i="1" s="1"/>
  <c r="Q899" i="1" s="1"/>
  <c r="O900" i="1"/>
  <c r="P900" i="1" s="1"/>
  <c r="Q900" i="1" s="1"/>
  <c r="O901" i="1"/>
  <c r="P901" i="1" s="1"/>
  <c r="Q901" i="1" s="1"/>
  <c r="O902" i="1"/>
  <c r="P902" i="1" s="1"/>
  <c r="Q902" i="1" s="1"/>
  <c r="O903" i="1"/>
  <c r="P903" i="1" s="1"/>
  <c r="Q903" i="1" s="1"/>
  <c r="O904" i="1"/>
  <c r="P904" i="1" s="1"/>
  <c r="Q904" i="1" s="1"/>
  <c r="O905" i="1"/>
  <c r="P905" i="1" s="1"/>
  <c r="Q905" i="1" s="1"/>
  <c r="O906" i="1"/>
  <c r="P906" i="1" s="1"/>
  <c r="Q906" i="1" s="1"/>
  <c r="O907" i="1"/>
  <c r="P907" i="1" s="1"/>
  <c r="Q907" i="1" s="1"/>
  <c r="O908" i="1"/>
  <c r="P908" i="1" s="1"/>
  <c r="Q908" i="1" s="1"/>
  <c r="O909" i="1"/>
  <c r="P909" i="1" s="1"/>
  <c r="Q909" i="1" s="1"/>
  <c r="O910" i="1"/>
  <c r="P910" i="1" s="1"/>
  <c r="Q910" i="1" s="1"/>
  <c r="O911" i="1"/>
  <c r="P911" i="1" s="1"/>
  <c r="Q911" i="1" s="1"/>
  <c r="O912" i="1"/>
  <c r="P912" i="1" s="1"/>
  <c r="Q912" i="1" s="1"/>
  <c r="O913" i="1"/>
  <c r="P913" i="1" s="1"/>
  <c r="Q913" i="1" s="1"/>
  <c r="O914" i="1"/>
  <c r="P914" i="1" s="1"/>
  <c r="Q914" i="1" s="1"/>
  <c r="O915" i="1"/>
  <c r="P915" i="1" s="1"/>
  <c r="Q915" i="1" s="1"/>
  <c r="O916" i="1"/>
  <c r="P916" i="1" s="1"/>
  <c r="Q916" i="1" s="1"/>
  <c r="O917" i="1"/>
  <c r="P917" i="1" s="1"/>
  <c r="Q917" i="1" s="1"/>
  <c r="O918" i="1"/>
  <c r="P918" i="1" s="1"/>
  <c r="Q918" i="1" s="1"/>
  <c r="O919" i="1"/>
  <c r="P919" i="1" s="1"/>
  <c r="Q919" i="1" s="1"/>
  <c r="O920" i="1"/>
  <c r="P920" i="1" s="1"/>
  <c r="Q920" i="1" s="1"/>
  <c r="O921" i="1"/>
  <c r="P921" i="1" s="1"/>
  <c r="Q921" i="1" s="1"/>
  <c r="O922" i="1"/>
  <c r="P922" i="1" s="1"/>
  <c r="Q922" i="1" s="1"/>
  <c r="O923" i="1"/>
  <c r="P923" i="1" s="1"/>
  <c r="Q923" i="1" s="1"/>
  <c r="O924" i="1"/>
  <c r="P924" i="1" s="1"/>
  <c r="Q924" i="1" s="1"/>
  <c r="O926" i="1"/>
  <c r="P926" i="1" s="1"/>
  <c r="Q926" i="1" s="1"/>
  <c r="O927" i="1"/>
  <c r="P927" i="1" s="1"/>
  <c r="Q927" i="1" s="1"/>
  <c r="O928" i="1"/>
  <c r="P928" i="1" s="1"/>
  <c r="Q928" i="1" s="1"/>
  <c r="O929" i="1"/>
  <c r="P929" i="1" s="1"/>
  <c r="Q929" i="1" s="1"/>
  <c r="O930" i="1"/>
  <c r="P930" i="1" s="1"/>
  <c r="Q930" i="1" s="1"/>
  <c r="O931" i="1"/>
  <c r="P931" i="1" s="1"/>
  <c r="Q931" i="1" s="1"/>
  <c r="O932" i="1"/>
  <c r="P932" i="1" s="1"/>
  <c r="Q932" i="1" s="1"/>
  <c r="O933" i="1"/>
  <c r="P933" i="1" s="1"/>
  <c r="Q933" i="1" s="1"/>
  <c r="O934" i="1"/>
  <c r="P934" i="1" s="1"/>
  <c r="Q934" i="1" s="1"/>
  <c r="O935" i="1"/>
  <c r="P935" i="1" s="1"/>
  <c r="Q935" i="1" s="1"/>
  <c r="O936" i="1"/>
  <c r="P936" i="1" s="1"/>
  <c r="Q936" i="1" s="1"/>
  <c r="O938" i="1"/>
  <c r="P938" i="1" s="1"/>
  <c r="Q938" i="1" s="1"/>
  <c r="O939" i="1"/>
  <c r="P939" i="1" s="1"/>
  <c r="Q939" i="1" s="1"/>
  <c r="O940" i="1"/>
  <c r="P940" i="1" s="1"/>
  <c r="Q940" i="1" s="1"/>
  <c r="O941" i="1"/>
  <c r="P941" i="1" s="1"/>
  <c r="Q941" i="1" s="1"/>
  <c r="O942" i="1"/>
  <c r="P942" i="1" s="1"/>
  <c r="Q942" i="1" s="1"/>
  <c r="O943" i="1"/>
  <c r="P943" i="1" s="1"/>
  <c r="Q943" i="1" s="1"/>
  <c r="O944" i="1"/>
  <c r="P944" i="1" s="1"/>
  <c r="Q944" i="1" s="1"/>
  <c r="O945" i="1"/>
  <c r="P945" i="1" s="1"/>
  <c r="Q945" i="1" s="1"/>
  <c r="O946" i="1"/>
  <c r="P946" i="1" s="1"/>
  <c r="Q946" i="1" s="1"/>
  <c r="O947" i="1"/>
  <c r="P947" i="1" s="1"/>
  <c r="Q947" i="1" s="1"/>
  <c r="O948" i="1"/>
  <c r="P948" i="1" s="1"/>
  <c r="Q948" i="1" s="1"/>
  <c r="O949" i="1"/>
  <c r="P949" i="1" s="1"/>
  <c r="Q949" i="1" s="1"/>
  <c r="O950" i="1"/>
  <c r="P950" i="1" s="1"/>
  <c r="Q950" i="1" s="1"/>
  <c r="O951" i="1"/>
  <c r="P951" i="1" s="1"/>
  <c r="Q951" i="1" s="1"/>
  <c r="O952" i="1"/>
  <c r="P952" i="1" s="1"/>
  <c r="Q952" i="1" s="1"/>
  <c r="O953" i="1"/>
  <c r="P953" i="1" s="1"/>
  <c r="Q953" i="1" s="1"/>
  <c r="O954" i="1"/>
  <c r="P954" i="1" s="1"/>
  <c r="Q954" i="1" s="1"/>
  <c r="O955" i="1"/>
  <c r="P955" i="1" s="1"/>
  <c r="Q955" i="1" s="1"/>
  <c r="O956" i="1"/>
  <c r="P956" i="1" s="1"/>
  <c r="Q956" i="1" s="1"/>
  <c r="O957" i="1"/>
  <c r="P957" i="1" s="1"/>
  <c r="Q957" i="1" s="1"/>
  <c r="O958" i="1"/>
  <c r="P958" i="1" s="1"/>
  <c r="Q958" i="1" s="1"/>
  <c r="O959" i="1"/>
  <c r="P959" i="1" s="1"/>
  <c r="Q959" i="1" s="1"/>
  <c r="O960" i="1"/>
  <c r="P960" i="1" s="1"/>
  <c r="Q960" i="1" s="1"/>
  <c r="O961" i="1"/>
  <c r="P961" i="1" s="1"/>
  <c r="Q961" i="1" s="1"/>
  <c r="O962" i="1"/>
  <c r="P962" i="1" s="1"/>
  <c r="Q962" i="1" s="1"/>
  <c r="O964" i="1"/>
  <c r="P964" i="1" s="1"/>
  <c r="Q964" i="1" s="1"/>
  <c r="O965" i="1"/>
  <c r="P965" i="1" s="1"/>
  <c r="Q965" i="1" s="1"/>
  <c r="O966" i="1"/>
  <c r="P966" i="1" s="1"/>
  <c r="Q966" i="1" s="1"/>
  <c r="O967" i="1"/>
  <c r="P967" i="1" s="1"/>
  <c r="Q967" i="1" s="1"/>
  <c r="O968" i="1"/>
  <c r="P968" i="1" s="1"/>
  <c r="Q968" i="1" s="1"/>
  <c r="O969" i="1"/>
  <c r="P969" i="1" s="1"/>
  <c r="Q969" i="1" s="1"/>
  <c r="O970" i="1"/>
  <c r="P970" i="1" s="1"/>
  <c r="Q970" i="1" s="1"/>
  <c r="O971" i="1"/>
  <c r="P971" i="1" s="1"/>
  <c r="Q971" i="1" s="1"/>
  <c r="O972" i="1"/>
  <c r="P972" i="1" s="1"/>
  <c r="Q972" i="1" s="1"/>
  <c r="O973" i="1"/>
  <c r="P973" i="1" s="1"/>
  <c r="Q973" i="1" s="1"/>
  <c r="O974" i="1"/>
  <c r="P974" i="1" s="1"/>
  <c r="Q974" i="1" s="1"/>
  <c r="O975" i="1"/>
  <c r="P975" i="1" s="1"/>
  <c r="Q975" i="1" s="1"/>
  <c r="O976" i="1"/>
  <c r="P976" i="1" s="1"/>
  <c r="Q976" i="1" s="1"/>
  <c r="O977" i="1"/>
  <c r="P977" i="1" s="1"/>
  <c r="Q977" i="1" s="1"/>
  <c r="O978" i="1"/>
  <c r="P978" i="1" s="1"/>
  <c r="Q978" i="1" s="1"/>
  <c r="O979" i="1"/>
  <c r="P979" i="1" s="1"/>
  <c r="Q979" i="1" s="1"/>
  <c r="O980" i="1"/>
  <c r="P980" i="1" s="1"/>
  <c r="Q980" i="1" s="1"/>
  <c r="O981" i="1"/>
  <c r="P981" i="1" s="1"/>
  <c r="Q981" i="1" s="1"/>
  <c r="O982" i="1"/>
  <c r="P982" i="1" s="1"/>
  <c r="Q982" i="1" s="1"/>
  <c r="O983" i="1"/>
  <c r="P983" i="1" s="1"/>
  <c r="Q983" i="1" s="1"/>
  <c r="O984" i="1"/>
  <c r="P984" i="1" s="1"/>
  <c r="Q984" i="1" s="1"/>
  <c r="O985" i="1"/>
  <c r="P985" i="1" s="1"/>
  <c r="Q985" i="1" s="1"/>
  <c r="O986" i="1"/>
  <c r="P986" i="1" s="1"/>
  <c r="Q986" i="1" s="1"/>
  <c r="O987" i="1"/>
  <c r="P987" i="1" s="1"/>
  <c r="Q987" i="1" s="1"/>
  <c r="O988" i="1"/>
  <c r="P988" i="1" s="1"/>
  <c r="Q988" i="1" s="1"/>
  <c r="O989" i="1"/>
  <c r="P989" i="1" s="1"/>
  <c r="Q989" i="1" s="1"/>
  <c r="O990" i="1"/>
  <c r="P990" i="1" s="1"/>
  <c r="Q990" i="1" s="1"/>
  <c r="O991" i="1"/>
  <c r="P991" i="1" s="1"/>
  <c r="Q991" i="1" s="1"/>
  <c r="O992" i="1"/>
  <c r="P992" i="1" s="1"/>
  <c r="Q992" i="1" s="1"/>
  <c r="O993" i="1"/>
  <c r="P993" i="1" s="1"/>
  <c r="Q993" i="1" s="1"/>
  <c r="O994" i="1"/>
  <c r="P994" i="1" s="1"/>
  <c r="Q994" i="1" s="1"/>
  <c r="O995" i="1"/>
  <c r="P995" i="1" s="1"/>
  <c r="Q995" i="1" s="1"/>
  <c r="O996" i="1"/>
  <c r="P996" i="1" s="1"/>
  <c r="Q996" i="1" s="1"/>
  <c r="O997" i="1"/>
  <c r="P997" i="1" s="1"/>
  <c r="Q997" i="1" s="1"/>
  <c r="O998" i="1"/>
  <c r="P998" i="1" s="1"/>
  <c r="Q998" i="1" s="1"/>
  <c r="O999" i="1"/>
  <c r="P999" i="1" s="1"/>
  <c r="Q999" i="1" s="1"/>
  <c r="O1000" i="1"/>
  <c r="P1000" i="1" s="1"/>
  <c r="Q1000" i="1" s="1"/>
  <c r="O1001" i="1"/>
  <c r="P1001" i="1" s="1"/>
  <c r="Q1001" i="1" s="1"/>
  <c r="O1002" i="1"/>
  <c r="P1002" i="1" s="1"/>
  <c r="Q1002" i="1" s="1"/>
  <c r="O1003" i="1"/>
  <c r="P1003" i="1" s="1"/>
  <c r="Q1003" i="1" s="1"/>
  <c r="O1004" i="1"/>
  <c r="P1004" i="1" s="1"/>
  <c r="Q1004" i="1" s="1"/>
  <c r="O1005" i="1"/>
  <c r="P1005" i="1" s="1"/>
  <c r="Q1005" i="1" s="1"/>
  <c r="O1006" i="1"/>
  <c r="P1006" i="1" s="1"/>
  <c r="Q1006" i="1" s="1"/>
  <c r="O1007" i="1"/>
  <c r="P1007" i="1" s="1"/>
  <c r="Q1007" i="1" s="1"/>
  <c r="O1008" i="1"/>
  <c r="P1008" i="1" s="1"/>
  <c r="Q1008" i="1" s="1"/>
  <c r="O1009" i="1"/>
  <c r="P1009" i="1" s="1"/>
  <c r="Q1009" i="1" s="1"/>
  <c r="O1010" i="1"/>
  <c r="P1010" i="1" s="1"/>
  <c r="Q1010" i="1" s="1"/>
  <c r="O1011" i="1"/>
  <c r="P1011" i="1" s="1"/>
  <c r="Q1011" i="1" s="1"/>
  <c r="O1012" i="1"/>
  <c r="P1012" i="1" s="1"/>
  <c r="Q1012" i="1" s="1"/>
  <c r="O1013" i="1"/>
  <c r="P1013" i="1" s="1"/>
  <c r="Q1013" i="1" s="1"/>
  <c r="O1014" i="1"/>
  <c r="P1014" i="1" s="1"/>
  <c r="Q1014" i="1" s="1"/>
  <c r="O1015" i="1"/>
  <c r="P1015" i="1" s="1"/>
  <c r="Q1015" i="1" s="1"/>
  <c r="O1016" i="1"/>
  <c r="P1016" i="1" s="1"/>
  <c r="Q1016" i="1" s="1"/>
  <c r="O1017" i="1"/>
  <c r="P1017" i="1" s="1"/>
  <c r="Q1017" i="1" s="1"/>
  <c r="O1018" i="1"/>
  <c r="P1018" i="1" s="1"/>
  <c r="Q1018" i="1" s="1"/>
  <c r="O1019" i="1"/>
  <c r="P1019" i="1" s="1"/>
  <c r="Q1019" i="1" s="1"/>
  <c r="O1020" i="1"/>
  <c r="P1020" i="1" s="1"/>
  <c r="Q1020" i="1" s="1"/>
  <c r="O1021" i="1"/>
  <c r="P1021" i="1" s="1"/>
  <c r="Q1021" i="1" s="1"/>
  <c r="O1022" i="1"/>
  <c r="P1022" i="1" s="1"/>
  <c r="Q1022" i="1" s="1"/>
  <c r="O1023" i="1"/>
  <c r="P1023" i="1" s="1"/>
  <c r="Q1023" i="1" s="1"/>
  <c r="O1024" i="1"/>
  <c r="P1024" i="1" s="1"/>
  <c r="Q1024" i="1" s="1"/>
  <c r="O1025" i="1"/>
  <c r="P1025" i="1" s="1"/>
  <c r="Q1025" i="1" s="1"/>
  <c r="O1026" i="1"/>
  <c r="P1026" i="1" s="1"/>
  <c r="Q1026" i="1" s="1"/>
  <c r="O1027" i="1"/>
  <c r="P1027" i="1" s="1"/>
  <c r="Q1027" i="1" s="1"/>
  <c r="O1028" i="1"/>
  <c r="P1028" i="1" s="1"/>
  <c r="Q1028" i="1" s="1"/>
  <c r="O1029" i="1"/>
  <c r="P1029" i="1" s="1"/>
  <c r="Q1029" i="1" s="1"/>
  <c r="O1030" i="1"/>
  <c r="P1030" i="1" s="1"/>
  <c r="Q1030" i="1" s="1"/>
  <c r="O1031" i="1"/>
  <c r="P1031" i="1" s="1"/>
  <c r="Q1031" i="1" s="1"/>
  <c r="O1032" i="1"/>
  <c r="P1032" i="1" s="1"/>
  <c r="Q1032" i="1" s="1"/>
  <c r="O1033" i="1"/>
  <c r="P1033" i="1" s="1"/>
  <c r="Q1033" i="1" s="1"/>
  <c r="O1034" i="1"/>
  <c r="P1034" i="1" s="1"/>
  <c r="Q1034" i="1" s="1"/>
  <c r="O1035" i="1"/>
  <c r="P1035" i="1" s="1"/>
  <c r="Q1035" i="1" s="1"/>
  <c r="O1036" i="1"/>
  <c r="P1036" i="1" s="1"/>
  <c r="Q1036" i="1" s="1"/>
  <c r="O1037" i="1"/>
  <c r="P1037" i="1" s="1"/>
  <c r="Q1037" i="1" s="1"/>
  <c r="O1038" i="1"/>
  <c r="P1038" i="1" s="1"/>
  <c r="Q1038" i="1" s="1"/>
  <c r="O1039" i="1"/>
  <c r="P1039" i="1" s="1"/>
  <c r="Q1039" i="1" s="1"/>
  <c r="O1040" i="1"/>
  <c r="P1040" i="1" s="1"/>
  <c r="Q1040" i="1" s="1"/>
  <c r="O1041" i="1"/>
  <c r="P1041" i="1" s="1"/>
  <c r="Q1041" i="1" s="1"/>
  <c r="O8" i="1"/>
  <c r="P8" i="1" s="1"/>
  <c r="Q8" i="1" s="1"/>
  <c r="O9" i="1"/>
  <c r="P9" i="1" s="1"/>
  <c r="Q9" i="1" s="1"/>
  <c r="O10" i="1"/>
  <c r="P10" i="1" s="1"/>
  <c r="Q10" i="1" s="1"/>
  <c r="O11" i="1"/>
  <c r="P11" i="1" s="1"/>
  <c r="Q11" i="1" s="1"/>
  <c r="O12" i="1"/>
  <c r="P12" i="1" s="1"/>
  <c r="Q12" i="1" s="1"/>
  <c r="O13" i="1"/>
  <c r="P13" i="1" s="1"/>
  <c r="Q13" i="1" s="1"/>
  <c r="O14" i="1"/>
  <c r="P14" i="1" s="1"/>
  <c r="Q14" i="1" s="1"/>
  <c r="O16" i="1"/>
  <c r="P16" i="1" s="1"/>
  <c r="Q16" i="1" s="1"/>
  <c r="O18" i="1"/>
  <c r="P18" i="1" s="1"/>
  <c r="Q18" i="1" s="1"/>
  <c r="O21" i="1"/>
  <c r="P21" i="1" s="1"/>
  <c r="Q21" i="1" s="1"/>
  <c r="O22" i="1"/>
  <c r="P22" i="1" s="1"/>
  <c r="Q22" i="1" s="1"/>
  <c r="O23" i="1"/>
  <c r="P23" i="1" s="1"/>
  <c r="Q23" i="1" s="1"/>
  <c r="O24" i="1"/>
  <c r="P24" i="1" s="1"/>
  <c r="Q24" i="1" s="1"/>
  <c r="O25" i="1"/>
  <c r="P25" i="1" s="1"/>
  <c r="Q25" i="1" s="1"/>
  <c r="O26" i="1"/>
  <c r="P26" i="1" s="1"/>
  <c r="Q26" i="1" s="1"/>
  <c r="O27" i="1"/>
  <c r="P27" i="1" s="1"/>
  <c r="Q27" i="1" s="1"/>
  <c r="O28" i="1"/>
  <c r="P28" i="1" s="1"/>
  <c r="Q28" i="1" s="1"/>
  <c r="O30" i="1"/>
  <c r="P30" i="1" s="1"/>
  <c r="Q30" i="1" s="1"/>
  <c r="O31" i="1"/>
  <c r="P31" i="1" s="1"/>
  <c r="Q31" i="1" s="1"/>
  <c r="O33" i="1"/>
  <c r="P33" i="1" s="1"/>
  <c r="Q33" i="1" s="1"/>
  <c r="O34" i="1"/>
  <c r="P34" i="1" s="1"/>
  <c r="Q34" i="1" s="1"/>
  <c r="O35" i="1"/>
  <c r="P35" i="1" s="1"/>
  <c r="Q35" i="1" s="1"/>
  <c r="O36" i="1"/>
  <c r="P36" i="1" s="1"/>
  <c r="Q36" i="1" s="1"/>
  <c r="O37" i="1"/>
  <c r="P37" i="1" s="1"/>
  <c r="Q37" i="1" s="1"/>
  <c r="O38" i="1"/>
  <c r="P38" i="1" s="1"/>
  <c r="Q38" i="1" s="1"/>
  <c r="O40" i="1"/>
  <c r="P40" i="1" s="1"/>
  <c r="Q40" i="1" s="1"/>
  <c r="O42" i="1"/>
  <c r="P42" i="1" s="1"/>
  <c r="Q42" i="1" s="1"/>
  <c r="O43" i="1"/>
  <c r="P43" i="1" s="1"/>
  <c r="Q43" i="1" s="1"/>
  <c r="O45" i="1"/>
  <c r="P45" i="1" s="1"/>
  <c r="Q45" i="1" s="1"/>
  <c r="O46" i="1"/>
  <c r="P46" i="1" s="1"/>
  <c r="Q46" i="1" s="1"/>
  <c r="O47" i="1"/>
  <c r="P47" i="1" s="1"/>
  <c r="Q47" i="1" s="1"/>
  <c r="O48" i="1"/>
  <c r="P48" i="1" s="1"/>
  <c r="Q48" i="1" s="1"/>
  <c r="O49" i="1"/>
  <c r="P49" i="1" s="1"/>
  <c r="Q49" i="1" s="1"/>
  <c r="O50" i="1"/>
  <c r="P50" i="1" s="1"/>
  <c r="Q50" i="1" s="1"/>
  <c r="O54" i="1"/>
  <c r="P54" i="1" s="1"/>
  <c r="Q54" i="1" s="1"/>
  <c r="O55" i="1"/>
  <c r="P55" i="1" s="1"/>
  <c r="Q55" i="1" s="1"/>
  <c r="O57" i="1"/>
  <c r="P57" i="1" s="1"/>
  <c r="Q57" i="1" s="1"/>
  <c r="O58" i="1"/>
  <c r="P58" i="1" s="1"/>
  <c r="Q58" i="1" s="1"/>
  <c r="O59" i="1"/>
  <c r="P59" i="1" s="1"/>
  <c r="Q59" i="1" s="1"/>
  <c r="O60" i="1"/>
  <c r="P60" i="1" s="1"/>
  <c r="Q60" i="1" s="1"/>
  <c r="O61" i="1"/>
  <c r="P61" i="1" s="1"/>
  <c r="Q61" i="1" s="1"/>
  <c r="O62" i="1"/>
  <c r="P62" i="1" s="1"/>
  <c r="Q62" i="1" s="1"/>
  <c r="O66" i="1"/>
  <c r="P66" i="1" s="1"/>
  <c r="Q66" i="1" s="1"/>
  <c r="O69" i="1"/>
  <c r="P69" i="1" s="1"/>
  <c r="Q69" i="1" s="1"/>
  <c r="O70" i="1"/>
  <c r="P70" i="1" s="1"/>
  <c r="Q70" i="1" s="1"/>
  <c r="O71" i="1"/>
  <c r="P71" i="1" s="1"/>
  <c r="Q71" i="1" s="1"/>
  <c r="O72" i="1"/>
  <c r="P72" i="1" s="1"/>
  <c r="Q72" i="1" s="1"/>
  <c r="O73" i="1"/>
  <c r="P73" i="1" s="1"/>
  <c r="Q73" i="1" s="1"/>
  <c r="O74" i="1"/>
  <c r="P74" i="1" s="1"/>
  <c r="Q74" i="1" s="1"/>
  <c r="O76" i="1"/>
  <c r="P76" i="1" s="1"/>
  <c r="Q76" i="1" s="1"/>
  <c r="O82" i="1"/>
  <c r="P82" i="1" s="1"/>
  <c r="Q82" i="1" s="1"/>
  <c r="O83" i="1"/>
  <c r="P83" i="1" s="1"/>
  <c r="Q83" i="1" s="1"/>
  <c r="O84" i="1"/>
  <c r="P84" i="1" s="1"/>
  <c r="Q84" i="1" s="1"/>
  <c r="O85" i="1"/>
  <c r="P85" i="1" s="1"/>
  <c r="Q85" i="1" s="1"/>
  <c r="O86" i="1"/>
  <c r="P86" i="1" s="1"/>
  <c r="Q86" i="1" s="1"/>
  <c r="O87" i="1"/>
  <c r="P87" i="1" s="1"/>
  <c r="Q87" i="1" s="1"/>
  <c r="O88" i="1"/>
  <c r="P88" i="1" s="1"/>
  <c r="Q88" i="1" s="1"/>
  <c r="O94" i="1"/>
  <c r="P94" i="1" s="1"/>
  <c r="Q94" i="1" s="1"/>
  <c r="O95" i="1"/>
  <c r="P95" i="1" s="1"/>
  <c r="Q95" i="1" s="1"/>
  <c r="O96" i="1"/>
  <c r="P96" i="1" s="1"/>
  <c r="Q96" i="1" s="1"/>
  <c r="O97" i="1"/>
  <c r="P97" i="1" s="1"/>
  <c r="Q97" i="1" s="1"/>
  <c r="O98" i="1"/>
  <c r="P98" i="1" s="1"/>
  <c r="Q98" i="1" s="1"/>
  <c r="O99" i="1"/>
  <c r="P99" i="1" s="1"/>
  <c r="Q99" i="1" s="1"/>
  <c r="O100" i="1"/>
  <c r="P100" i="1" s="1"/>
  <c r="Q100" i="1" s="1"/>
  <c r="O101" i="1"/>
  <c r="P101" i="1" s="1"/>
  <c r="Q101" i="1" s="1"/>
  <c r="O104" i="1"/>
  <c r="P104" i="1" s="1"/>
  <c r="Q104" i="1" s="1"/>
  <c r="O105" i="1"/>
  <c r="P105" i="1" s="1"/>
  <c r="Q105" i="1" s="1"/>
  <c r="O106" i="1"/>
  <c r="P106" i="1" s="1"/>
  <c r="Q106" i="1" s="1"/>
  <c r="O107" i="1"/>
  <c r="P107" i="1" s="1"/>
  <c r="Q107" i="1" s="1"/>
  <c r="O108" i="1"/>
  <c r="P108" i="1" s="1"/>
  <c r="Q108" i="1" s="1"/>
  <c r="O109" i="1"/>
  <c r="P109" i="1" s="1"/>
  <c r="Q109" i="1" s="1"/>
  <c r="O110" i="1"/>
  <c r="P110" i="1" s="1"/>
  <c r="Q110" i="1" s="1"/>
  <c r="O111" i="1"/>
  <c r="P111" i="1" s="1"/>
  <c r="Q111" i="1" s="1"/>
  <c r="O112" i="1"/>
  <c r="P112" i="1" s="1"/>
  <c r="Q112" i="1" s="1"/>
  <c r="O113" i="1"/>
  <c r="P113" i="1" s="1"/>
  <c r="Q113" i="1" s="1"/>
  <c r="O114" i="1"/>
  <c r="P114" i="1" s="1"/>
  <c r="Q114" i="1" s="1"/>
  <c r="O117" i="1"/>
  <c r="P117" i="1" s="1"/>
  <c r="Q117" i="1" s="1"/>
  <c r="O118" i="1"/>
  <c r="P118" i="1" s="1"/>
  <c r="Q118" i="1" s="1"/>
  <c r="O119" i="1"/>
  <c r="P119" i="1" s="1"/>
  <c r="Q119" i="1" s="1"/>
  <c r="O120" i="1"/>
  <c r="P120" i="1" s="1"/>
  <c r="Q120" i="1" s="1"/>
  <c r="O121" i="1"/>
  <c r="P121" i="1" s="1"/>
  <c r="Q121" i="1" s="1"/>
  <c r="O122" i="1"/>
  <c r="P122" i="1" s="1"/>
  <c r="Q122" i="1" s="1"/>
  <c r="O123" i="1"/>
  <c r="P123" i="1" s="1"/>
  <c r="Q123" i="1" s="1"/>
  <c r="O125" i="1"/>
  <c r="P125" i="1" s="1"/>
  <c r="Q125" i="1" s="1"/>
  <c r="O126" i="1"/>
  <c r="P126" i="1" s="1"/>
  <c r="Q126" i="1" s="1"/>
  <c r="O128" i="1"/>
  <c r="P128" i="1" s="1"/>
  <c r="Q128" i="1" s="1"/>
  <c r="O129" i="1"/>
  <c r="P129" i="1" s="1"/>
  <c r="Q129" i="1" s="1"/>
  <c r="O130" i="1"/>
  <c r="P130" i="1" s="1"/>
  <c r="Q130" i="1" s="1"/>
  <c r="O131" i="1"/>
  <c r="P131" i="1" s="1"/>
  <c r="Q131" i="1" s="1"/>
  <c r="O132" i="1"/>
  <c r="P132" i="1" s="1"/>
  <c r="Q132" i="1" s="1"/>
  <c r="O133" i="1"/>
  <c r="P133" i="1" s="1"/>
  <c r="Q133" i="1" s="1"/>
  <c r="O134" i="1"/>
  <c r="P134" i="1" s="1"/>
  <c r="Q134" i="1" s="1"/>
  <c r="O135" i="1"/>
  <c r="P135" i="1" s="1"/>
  <c r="Q135" i="1" s="1"/>
  <c r="O138" i="1"/>
  <c r="P138" i="1" s="1"/>
  <c r="Q138" i="1" s="1"/>
  <c r="O140" i="1"/>
  <c r="P140" i="1" s="1"/>
  <c r="Q140" i="1" s="1"/>
  <c r="O141" i="1"/>
  <c r="P141" i="1" s="1"/>
  <c r="Q141" i="1" s="1"/>
  <c r="O142" i="1"/>
  <c r="P142" i="1" s="1"/>
  <c r="Q142" i="1" s="1"/>
  <c r="O143" i="1"/>
  <c r="P143" i="1" s="1"/>
  <c r="Q143" i="1" s="1"/>
  <c r="O144" i="1"/>
  <c r="P144" i="1" s="1"/>
  <c r="Q144" i="1" s="1"/>
  <c r="O145" i="1"/>
  <c r="P145" i="1" s="1"/>
  <c r="Q145" i="1" s="1"/>
  <c r="O146" i="1"/>
  <c r="P146" i="1" s="1"/>
  <c r="Q146" i="1" s="1"/>
  <c r="O147" i="1"/>
  <c r="P147" i="1" s="1"/>
  <c r="Q147" i="1" s="1"/>
  <c r="O148" i="1"/>
  <c r="P148" i="1" s="1"/>
  <c r="Q148" i="1" s="1"/>
  <c r="O151" i="1"/>
  <c r="P151" i="1" s="1"/>
  <c r="Q151" i="1" s="1"/>
  <c r="O152" i="1"/>
  <c r="P152" i="1" s="1"/>
  <c r="Q152" i="1" s="1"/>
  <c r="O153" i="1"/>
  <c r="P153" i="1" s="1"/>
  <c r="Q153" i="1" s="1"/>
  <c r="O154" i="1"/>
  <c r="P154" i="1" s="1"/>
  <c r="Q154" i="1" s="1"/>
  <c r="O155" i="1"/>
  <c r="P155" i="1" s="1"/>
  <c r="Q155" i="1" s="1"/>
  <c r="O156" i="1"/>
  <c r="P156" i="1" s="1"/>
  <c r="Q156" i="1" s="1"/>
  <c r="O157" i="1"/>
  <c r="P157" i="1" s="1"/>
  <c r="Q157" i="1" s="1"/>
  <c r="O158" i="1"/>
  <c r="P158" i="1" s="1"/>
  <c r="Q158" i="1" s="1"/>
  <c r="O159" i="1"/>
  <c r="P159" i="1" s="1"/>
  <c r="Q159" i="1" s="1"/>
  <c r="O160" i="1"/>
  <c r="P160" i="1" s="1"/>
  <c r="Q160" i="1" s="1"/>
  <c r="O163" i="1"/>
  <c r="P163" i="1" s="1"/>
  <c r="Q163" i="1" s="1"/>
  <c r="O164" i="1"/>
  <c r="P164" i="1" s="1"/>
  <c r="Q164" i="1" s="1"/>
  <c r="O165" i="1"/>
  <c r="P165" i="1" s="1"/>
  <c r="Q165" i="1" s="1"/>
  <c r="O166" i="1"/>
  <c r="P166" i="1" s="1"/>
  <c r="Q166" i="1" s="1"/>
  <c r="O167" i="1"/>
  <c r="P167" i="1" s="1"/>
  <c r="Q167" i="1" s="1"/>
  <c r="O168" i="1"/>
  <c r="P168" i="1" s="1"/>
  <c r="Q168" i="1" s="1"/>
  <c r="O169" i="1"/>
  <c r="P169" i="1" s="1"/>
  <c r="Q169" i="1" s="1"/>
  <c r="O170" i="1"/>
  <c r="P170" i="1" s="1"/>
  <c r="Q170" i="1" s="1"/>
  <c r="O171" i="1"/>
  <c r="P171" i="1" s="1"/>
  <c r="Q171" i="1" s="1"/>
  <c r="O172" i="1"/>
  <c r="P172" i="1" s="1"/>
  <c r="Q172" i="1" s="1"/>
  <c r="O175" i="1"/>
  <c r="P175" i="1" s="1"/>
  <c r="Q175" i="1" s="1"/>
  <c r="O176" i="1"/>
  <c r="P176" i="1" s="1"/>
  <c r="Q176" i="1" s="1"/>
  <c r="O177" i="1"/>
  <c r="P177" i="1" s="1"/>
  <c r="Q177" i="1" s="1"/>
  <c r="O178" i="1"/>
  <c r="P178" i="1" s="1"/>
  <c r="Q178" i="1" s="1"/>
  <c r="O179" i="1"/>
  <c r="P179" i="1" s="1"/>
  <c r="Q179" i="1" s="1"/>
  <c r="O180" i="1"/>
  <c r="P180" i="1" s="1"/>
  <c r="Q180" i="1" s="1"/>
  <c r="O181" i="1"/>
  <c r="P181" i="1" s="1"/>
  <c r="Q181" i="1" s="1"/>
  <c r="O182" i="1"/>
  <c r="P182" i="1" s="1"/>
  <c r="Q182" i="1" s="1"/>
  <c r="O183" i="1"/>
  <c r="P183" i="1" s="1"/>
  <c r="Q183" i="1" s="1"/>
  <c r="O184" i="1"/>
  <c r="P184" i="1" s="1"/>
  <c r="Q184" i="1" s="1"/>
  <c r="O187" i="1"/>
  <c r="P187" i="1" s="1"/>
  <c r="Q187" i="1" s="1"/>
  <c r="O188" i="1"/>
  <c r="P188" i="1" s="1"/>
  <c r="Q188" i="1" s="1"/>
  <c r="O189" i="1"/>
  <c r="P189" i="1" s="1"/>
  <c r="Q189" i="1" s="1"/>
  <c r="O190" i="1"/>
  <c r="P190" i="1" s="1"/>
  <c r="Q190" i="1" s="1"/>
  <c r="O191" i="1"/>
  <c r="P191" i="1" s="1"/>
  <c r="Q191" i="1" s="1"/>
  <c r="O192" i="1"/>
  <c r="P192" i="1" s="1"/>
  <c r="Q192" i="1" s="1"/>
  <c r="O193" i="1"/>
  <c r="P193" i="1" s="1"/>
  <c r="Q193" i="1" s="1"/>
  <c r="O194" i="1"/>
  <c r="P194" i="1" s="1"/>
  <c r="Q194" i="1" s="1"/>
  <c r="O195" i="1"/>
  <c r="P195" i="1" s="1"/>
  <c r="Q195" i="1" s="1"/>
  <c r="O196" i="1"/>
  <c r="P196" i="1" s="1"/>
  <c r="Q196" i="1" s="1"/>
  <c r="O199" i="1"/>
  <c r="P199" i="1" s="1"/>
  <c r="Q199" i="1" s="1"/>
  <c r="O200" i="1"/>
  <c r="P200" i="1" s="1"/>
  <c r="Q200" i="1" s="1"/>
  <c r="O201" i="1"/>
  <c r="P201" i="1" s="1"/>
  <c r="Q201" i="1" s="1"/>
  <c r="O202" i="1"/>
  <c r="P202" i="1" s="1"/>
  <c r="Q202" i="1" s="1"/>
  <c r="O203" i="1"/>
  <c r="P203" i="1" s="1"/>
  <c r="Q203" i="1" s="1"/>
  <c r="O204" i="1"/>
  <c r="P204" i="1" s="1"/>
  <c r="Q204" i="1" s="1"/>
  <c r="O205" i="1"/>
  <c r="P205" i="1" s="1"/>
  <c r="Q205" i="1" s="1"/>
  <c r="O206" i="1"/>
  <c r="P206" i="1" s="1"/>
  <c r="Q206" i="1" s="1"/>
  <c r="O207" i="1"/>
  <c r="P207" i="1" s="1"/>
  <c r="Q207" i="1" s="1"/>
  <c r="O208" i="1"/>
  <c r="P208" i="1" s="1"/>
  <c r="Q208" i="1" s="1"/>
  <c r="O209" i="1"/>
  <c r="P209" i="1" s="1"/>
  <c r="Q209" i="1" s="1"/>
  <c r="O211" i="1"/>
  <c r="P211" i="1" s="1"/>
  <c r="Q211" i="1" s="1"/>
  <c r="O212" i="1"/>
  <c r="P212" i="1" s="1"/>
  <c r="Q212" i="1" s="1"/>
  <c r="O213" i="1"/>
  <c r="P213" i="1" s="1"/>
  <c r="Q213" i="1" s="1"/>
  <c r="O215" i="1"/>
  <c r="P215" i="1" s="1"/>
  <c r="Q215" i="1" s="1"/>
  <c r="O216" i="1"/>
  <c r="P216" i="1" s="1"/>
  <c r="Q216" i="1" s="1"/>
  <c r="O217" i="1"/>
  <c r="P217" i="1" s="1"/>
  <c r="Q217" i="1" s="1"/>
  <c r="O218" i="1"/>
  <c r="P218" i="1" s="1"/>
  <c r="Q218" i="1" s="1"/>
  <c r="O219" i="1"/>
  <c r="P219" i="1" s="1"/>
  <c r="Q219" i="1" s="1"/>
  <c r="O220" i="1"/>
  <c r="P220" i="1" s="1"/>
  <c r="Q220" i="1" s="1"/>
  <c r="O221" i="1"/>
  <c r="P221" i="1" s="1"/>
  <c r="Q221" i="1" s="1"/>
  <c r="O223" i="1"/>
  <c r="P223" i="1" s="1"/>
  <c r="Q223" i="1" s="1"/>
  <c r="O224" i="1"/>
  <c r="P224" i="1" s="1"/>
  <c r="Q224" i="1" s="1"/>
  <c r="O225" i="1"/>
  <c r="P225" i="1" s="1"/>
  <c r="Q225" i="1" s="1"/>
  <c r="O228" i="1"/>
  <c r="P228" i="1" s="1"/>
  <c r="Q228" i="1" s="1"/>
  <c r="O229" i="1"/>
  <c r="P229" i="1" s="1"/>
  <c r="Q229" i="1" s="1"/>
  <c r="O230" i="1"/>
  <c r="P230" i="1" s="1"/>
  <c r="Q230" i="1" s="1"/>
  <c r="O231" i="1"/>
  <c r="P231" i="1" s="1"/>
  <c r="Q231" i="1" s="1"/>
  <c r="O232" i="1"/>
  <c r="P232" i="1" s="1"/>
  <c r="Q232" i="1" s="1"/>
  <c r="O233" i="1"/>
  <c r="P233" i="1" s="1"/>
  <c r="Q233" i="1" s="1"/>
  <c r="O236" i="1"/>
  <c r="P236" i="1" s="1"/>
  <c r="Q236" i="1" s="1"/>
  <c r="O237" i="1"/>
  <c r="P237" i="1" s="1"/>
  <c r="Q237" i="1" s="1"/>
  <c r="O238" i="1"/>
  <c r="P238" i="1" s="1"/>
  <c r="Q238" i="1" s="1"/>
  <c r="O240" i="1"/>
  <c r="P240" i="1" s="1"/>
  <c r="Q240" i="1" s="1"/>
  <c r="O241" i="1"/>
  <c r="P241" i="1" s="1"/>
  <c r="Q241" i="1" s="1"/>
  <c r="O242" i="1"/>
  <c r="P242" i="1" s="1"/>
  <c r="Q242" i="1" s="1"/>
  <c r="O243" i="1"/>
  <c r="P243" i="1" s="1"/>
  <c r="Q243" i="1" s="1"/>
  <c r="O244" i="1"/>
  <c r="P244" i="1" s="1"/>
  <c r="Q244" i="1" s="1"/>
  <c r="O245" i="1"/>
  <c r="P245" i="1" s="1"/>
  <c r="Q245" i="1" s="1"/>
  <c r="O249" i="1"/>
  <c r="P249" i="1" s="1"/>
  <c r="Q249" i="1" s="1"/>
  <c r="O250" i="1"/>
  <c r="P250" i="1" s="1"/>
  <c r="Q250" i="1" s="1"/>
  <c r="O252" i="1"/>
  <c r="P252" i="1" s="1"/>
  <c r="Q252" i="1" s="1"/>
  <c r="O253" i="1"/>
  <c r="P253" i="1" s="1"/>
  <c r="Q253" i="1" s="1"/>
  <c r="O254" i="1"/>
  <c r="P254" i="1" s="1"/>
  <c r="Q254" i="1" s="1"/>
  <c r="O255" i="1"/>
  <c r="P255" i="1" s="1"/>
  <c r="Q255" i="1" s="1"/>
  <c r="O256" i="1"/>
  <c r="P256" i="1" s="1"/>
  <c r="Q256" i="1" s="1"/>
  <c r="O257" i="1"/>
  <c r="P257" i="1" s="1"/>
  <c r="Q257" i="1" s="1"/>
  <c r="O261" i="1"/>
  <c r="P261" i="1" s="1"/>
  <c r="Q261" i="1" s="1"/>
  <c r="O262" i="1"/>
  <c r="P262" i="1" s="1"/>
  <c r="Q262" i="1" s="1"/>
  <c r="O264" i="1"/>
  <c r="P264" i="1" s="1"/>
  <c r="Q264" i="1" s="1"/>
  <c r="O265" i="1"/>
  <c r="P265" i="1" s="1"/>
  <c r="Q265" i="1" s="1"/>
  <c r="O266" i="1"/>
  <c r="P266" i="1" s="1"/>
  <c r="Q266" i="1" s="1"/>
  <c r="O267" i="1"/>
  <c r="P267" i="1" s="1"/>
  <c r="Q267" i="1" s="1"/>
  <c r="O268" i="1"/>
  <c r="P268" i="1" s="1"/>
  <c r="Q268" i="1" s="1"/>
  <c r="O269" i="1"/>
  <c r="P269" i="1" s="1"/>
  <c r="Q269" i="1" s="1"/>
  <c r="O271" i="1"/>
  <c r="P271" i="1" s="1"/>
  <c r="Q271" i="1" s="1"/>
  <c r="O274" i="1"/>
  <c r="P274" i="1" s="1"/>
  <c r="Q274" i="1" s="1"/>
  <c r="O275" i="1"/>
  <c r="P275" i="1" s="1"/>
  <c r="Q275" i="1" s="1"/>
  <c r="O276" i="1"/>
  <c r="P276" i="1" s="1"/>
  <c r="Q276" i="1" s="1"/>
  <c r="O277" i="1"/>
  <c r="P277" i="1" s="1"/>
  <c r="Q277" i="1" s="1"/>
  <c r="O278" i="1"/>
  <c r="P278" i="1" s="1"/>
  <c r="Q278" i="1" s="1"/>
  <c r="O279" i="1"/>
  <c r="P279" i="1" s="1"/>
  <c r="Q279" i="1" s="1"/>
  <c r="O280" i="1"/>
  <c r="P280" i="1" s="1"/>
  <c r="Q280" i="1" s="1"/>
  <c r="O281" i="1"/>
  <c r="P281" i="1" s="1"/>
  <c r="Q281" i="1" s="1"/>
  <c r="O282" i="1"/>
  <c r="P282" i="1" s="1"/>
  <c r="Q282" i="1" s="1"/>
  <c r="O286" i="1"/>
  <c r="P286" i="1" s="1"/>
  <c r="Q286" i="1" s="1"/>
  <c r="O287" i="1"/>
  <c r="P287" i="1" s="1"/>
  <c r="Q287" i="1" s="1"/>
  <c r="O288" i="1"/>
  <c r="P288" i="1" s="1"/>
  <c r="Q288" i="1" s="1"/>
  <c r="O289" i="1"/>
  <c r="P289" i="1" s="1"/>
  <c r="Q289" i="1" s="1"/>
  <c r="O290" i="1"/>
  <c r="P290" i="1" s="1"/>
  <c r="Q290" i="1" s="1"/>
  <c r="O291" i="1"/>
  <c r="P291" i="1" s="1"/>
  <c r="Q291" i="1" s="1"/>
  <c r="O292" i="1"/>
  <c r="P292" i="1" s="1"/>
  <c r="Q292" i="1" s="1"/>
  <c r="O293" i="1"/>
  <c r="P293" i="1" s="1"/>
  <c r="Q293" i="1" s="1"/>
  <c r="O294" i="1"/>
  <c r="P294" i="1" s="1"/>
  <c r="Q294" i="1" s="1"/>
  <c r="O298" i="1"/>
  <c r="P298" i="1" s="1"/>
  <c r="Q298" i="1" s="1"/>
  <c r="O299" i="1"/>
  <c r="P299" i="1" s="1"/>
  <c r="Q299" i="1" s="1"/>
  <c r="O300" i="1"/>
  <c r="P300" i="1" s="1"/>
  <c r="Q300" i="1" s="1"/>
  <c r="O301" i="1"/>
  <c r="P301" i="1" s="1"/>
  <c r="Q301" i="1" s="1"/>
  <c r="O302" i="1"/>
  <c r="P302" i="1" s="1"/>
  <c r="Q302" i="1" s="1"/>
  <c r="O303" i="1"/>
  <c r="P303" i="1" s="1"/>
  <c r="Q303" i="1" s="1"/>
  <c r="O304" i="1"/>
  <c r="P304" i="1" s="1"/>
  <c r="Q304" i="1" s="1"/>
  <c r="O305" i="1"/>
  <c r="P305" i="1" s="1"/>
  <c r="Q305" i="1" s="1"/>
  <c r="O306" i="1"/>
  <c r="P306" i="1" s="1"/>
  <c r="Q306" i="1" s="1"/>
  <c r="O310" i="1"/>
  <c r="P310" i="1" s="1"/>
  <c r="Q310" i="1" s="1"/>
  <c r="O311" i="1"/>
  <c r="P311" i="1" s="1"/>
  <c r="Q311" i="1" s="1"/>
  <c r="O312" i="1"/>
  <c r="P312" i="1" s="1"/>
  <c r="Q312" i="1" s="1"/>
  <c r="O313" i="1"/>
  <c r="P313" i="1" s="1"/>
  <c r="Q313" i="1" s="1"/>
  <c r="O314" i="1"/>
  <c r="P314" i="1" s="1"/>
  <c r="Q314" i="1" s="1"/>
  <c r="O315" i="1"/>
  <c r="P315" i="1" s="1"/>
  <c r="Q315" i="1" s="1"/>
  <c r="O316" i="1"/>
  <c r="P316" i="1" s="1"/>
  <c r="Q316" i="1" s="1"/>
  <c r="O317" i="1"/>
  <c r="P317" i="1" s="1"/>
  <c r="Q317" i="1" s="1"/>
  <c r="O318" i="1"/>
  <c r="P318" i="1" s="1"/>
  <c r="Q318" i="1" s="1"/>
  <c r="O322" i="1"/>
  <c r="P322" i="1" s="1"/>
  <c r="Q322" i="1" s="1"/>
  <c r="O323" i="1"/>
  <c r="P323" i="1" s="1"/>
  <c r="Q323" i="1" s="1"/>
  <c r="O324" i="1"/>
  <c r="P324" i="1" s="1"/>
  <c r="Q324" i="1" s="1"/>
  <c r="O325" i="1"/>
  <c r="P325" i="1" s="1"/>
  <c r="Q325" i="1" s="1"/>
  <c r="O326" i="1"/>
  <c r="P326" i="1" s="1"/>
  <c r="Q326" i="1" s="1"/>
  <c r="O327" i="1"/>
  <c r="P327" i="1" s="1"/>
  <c r="Q327" i="1" s="1"/>
  <c r="O328" i="1"/>
  <c r="P328" i="1" s="1"/>
  <c r="Q328" i="1" s="1"/>
  <c r="O329" i="1"/>
  <c r="P329" i="1" s="1"/>
  <c r="Q329" i="1" s="1"/>
  <c r="O330" i="1"/>
  <c r="P330" i="1" s="1"/>
  <c r="Q330" i="1" s="1"/>
  <c r="O334" i="1"/>
  <c r="P334" i="1" s="1"/>
  <c r="Q334" i="1" s="1"/>
  <c r="O335" i="1"/>
  <c r="P335" i="1" s="1"/>
  <c r="Q335" i="1" s="1"/>
  <c r="O336" i="1"/>
  <c r="P336" i="1" s="1"/>
  <c r="Q336" i="1" s="1"/>
  <c r="O338" i="1"/>
  <c r="P338" i="1" s="1"/>
  <c r="Q338" i="1" s="1"/>
  <c r="O339" i="1"/>
  <c r="P339" i="1" s="1"/>
  <c r="Q339" i="1" s="1"/>
  <c r="O340" i="1"/>
  <c r="P340" i="1" s="1"/>
  <c r="Q340" i="1" s="1"/>
  <c r="O341" i="1"/>
  <c r="P341" i="1" s="1"/>
  <c r="Q341" i="1" s="1"/>
  <c r="O342" i="1"/>
  <c r="P342" i="1" s="1"/>
  <c r="Q342" i="1" s="1"/>
  <c r="O343" i="1"/>
  <c r="P343" i="1" s="1"/>
  <c r="Q343" i="1" s="1"/>
  <c r="O347" i="1"/>
  <c r="P347" i="1" s="1"/>
  <c r="Q347" i="1" s="1"/>
  <c r="O348" i="1"/>
  <c r="P348" i="1" s="1"/>
  <c r="Q348" i="1" s="1"/>
  <c r="O350" i="1"/>
  <c r="P350" i="1" s="1"/>
  <c r="Q350" i="1" s="1"/>
  <c r="O351" i="1"/>
  <c r="P351" i="1" s="1"/>
  <c r="Q351" i="1" s="1"/>
  <c r="O352" i="1"/>
  <c r="P352" i="1" s="1"/>
  <c r="Q352" i="1" s="1"/>
  <c r="O353" i="1"/>
  <c r="P353" i="1" s="1"/>
  <c r="Q353" i="1" s="1"/>
  <c r="O354" i="1"/>
  <c r="P354" i="1" s="1"/>
  <c r="Q354" i="1" s="1"/>
  <c r="O355" i="1"/>
  <c r="P355" i="1" s="1"/>
  <c r="Q355" i="1" s="1"/>
  <c r="O359" i="1"/>
  <c r="P359" i="1" s="1"/>
  <c r="Q359" i="1" s="1"/>
  <c r="O362" i="1"/>
  <c r="P362" i="1" s="1"/>
  <c r="Q362" i="1" s="1"/>
  <c r="O363" i="1"/>
  <c r="P363" i="1" s="1"/>
  <c r="Q363" i="1" s="1"/>
  <c r="O364" i="1"/>
  <c r="P364" i="1" s="1"/>
  <c r="Q364" i="1" s="1"/>
  <c r="O365" i="1"/>
  <c r="P365" i="1" s="1"/>
  <c r="Q365" i="1" s="1"/>
  <c r="O366" i="1"/>
  <c r="P366" i="1" s="1"/>
  <c r="Q366" i="1" s="1"/>
  <c r="O367" i="1"/>
  <c r="P367" i="1" s="1"/>
  <c r="Q367" i="1" s="1"/>
  <c r="O371" i="1"/>
  <c r="P371" i="1" s="1"/>
  <c r="Q371" i="1" s="1"/>
  <c r="O374" i="1"/>
  <c r="P374" i="1" s="1"/>
  <c r="Q374" i="1" s="1"/>
  <c r="O375" i="1"/>
  <c r="P375" i="1" s="1"/>
  <c r="Q375" i="1" s="1"/>
  <c r="O376" i="1"/>
  <c r="P376" i="1" s="1"/>
  <c r="Q376" i="1" s="1"/>
  <c r="O377" i="1"/>
  <c r="P377" i="1" s="1"/>
  <c r="Q377" i="1" s="1"/>
  <c r="O378" i="1"/>
  <c r="P378" i="1" s="1"/>
  <c r="Q378" i="1" s="1"/>
  <c r="O379" i="1"/>
  <c r="P379" i="1" s="1"/>
  <c r="Q379" i="1" s="1"/>
  <c r="O383" i="1"/>
  <c r="P383" i="1" s="1"/>
  <c r="Q383" i="1" s="1"/>
  <c r="O386" i="1"/>
  <c r="P386" i="1" s="1"/>
  <c r="Q386" i="1" s="1"/>
  <c r="O387" i="1"/>
  <c r="P387" i="1" s="1"/>
  <c r="Q387" i="1" s="1"/>
  <c r="O388" i="1"/>
  <c r="P388" i="1" s="1"/>
  <c r="Q388" i="1" s="1"/>
  <c r="O389" i="1"/>
  <c r="P389" i="1" s="1"/>
  <c r="Q389" i="1" s="1"/>
  <c r="O390" i="1"/>
  <c r="P390" i="1" s="1"/>
  <c r="Q390" i="1" s="1"/>
  <c r="O391" i="1"/>
  <c r="P391" i="1" s="1"/>
  <c r="Q391" i="1" s="1"/>
  <c r="O392" i="1"/>
  <c r="P392" i="1" s="1"/>
  <c r="Q392" i="1" s="1"/>
  <c r="O395" i="1"/>
  <c r="P395" i="1" s="1"/>
  <c r="Q395" i="1" s="1"/>
  <c r="O398" i="1"/>
  <c r="P398" i="1" s="1"/>
  <c r="Q398" i="1" s="1"/>
  <c r="O399" i="1"/>
  <c r="P399" i="1" s="1"/>
  <c r="Q399" i="1" s="1"/>
  <c r="O400" i="1"/>
  <c r="P400" i="1" s="1"/>
  <c r="Q400" i="1" s="1"/>
  <c r="O401" i="1"/>
  <c r="P401" i="1" s="1"/>
  <c r="Q401" i="1" s="1"/>
  <c r="O402" i="1"/>
  <c r="P402" i="1" s="1"/>
  <c r="Q402" i="1" s="1"/>
  <c r="O403" i="1"/>
  <c r="P403" i="1" s="1"/>
  <c r="Q403" i="1" s="1"/>
  <c r="O404" i="1"/>
  <c r="P404" i="1" s="1"/>
  <c r="Q404" i="1" s="1"/>
  <c r="O405" i="1"/>
  <c r="P405" i="1" s="1"/>
  <c r="Q405" i="1" s="1"/>
  <c r="O408" i="1"/>
  <c r="P408" i="1" s="1"/>
  <c r="Q408" i="1" s="1"/>
  <c r="O411" i="1"/>
  <c r="P411" i="1" s="1"/>
  <c r="Q411" i="1" s="1"/>
  <c r="O412" i="1"/>
  <c r="P412" i="1" s="1"/>
  <c r="Q412" i="1" s="1"/>
  <c r="O413" i="1"/>
  <c r="P413" i="1" s="1"/>
  <c r="Q413" i="1" s="1"/>
  <c r="O414" i="1"/>
  <c r="P414" i="1" s="1"/>
  <c r="Q414" i="1" s="1"/>
  <c r="O415" i="1"/>
  <c r="P415" i="1" s="1"/>
  <c r="Q415" i="1" s="1"/>
  <c r="O416" i="1"/>
  <c r="P416" i="1" s="1"/>
  <c r="Q416" i="1" s="1"/>
  <c r="O417" i="1"/>
  <c r="P417" i="1" s="1"/>
  <c r="Q417" i="1" s="1"/>
  <c r="O420" i="1"/>
  <c r="P420" i="1" s="1"/>
  <c r="Q420" i="1" s="1"/>
  <c r="O423" i="1"/>
  <c r="P423" i="1" s="1"/>
  <c r="Q423" i="1" s="1"/>
  <c r="O424" i="1"/>
  <c r="P424" i="1" s="1"/>
  <c r="Q424" i="1" s="1"/>
  <c r="O425" i="1"/>
  <c r="P425" i="1" s="1"/>
  <c r="Q425" i="1" s="1"/>
  <c r="O426" i="1"/>
  <c r="P426" i="1" s="1"/>
  <c r="Q426" i="1" s="1"/>
  <c r="O427" i="1"/>
  <c r="P427" i="1" s="1"/>
  <c r="Q427" i="1" s="1"/>
  <c r="O428" i="1"/>
  <c r="P428" i="1" s="1"/>
  <c r="Q428" i="1" s="1"/>
  <c r="O429" i="1"/>
  <c r="P429" i="1" s="1"/>
  <c r="Q429" i="1" s="1"/>
  <c r="O430" i="1"/>
  <c r="P430" i="1" s="1"/>
  <c r="Q430" i="1" s="1"/>
  <c r="O432" i="1"/>
  <c r="P432" i="1" s="1"/>
  <c r="Q432" i="1" s="1"/>
  <c r="O435" i="1"/>
  <c r="P435" i="1" s="1"/>
  <c r="Q435" i="1" s="1"/>
  <c r="O436" i="1"/>
  <c r="P436" i="1" s="1"/>
  <c r="Q436" i="1" s="1"/>
  <c r="O437" i="1"/>
  <c r="P437" i="1" s="1"/>
  <c r="Q437" i="1" s="1"/>
  <c r="O438" i="1"/>
  <c r="P438" i="1" s="1"/>
  <c r="Q438" i="1" s="1"/>
  <c r="O439" i="1"/>
  <c r="P439" i="1" s="1"/>
  <c r="Q439" i="1" s="1"/>
  <c r="O440" i="1"/>
  <c r="P440" i="1" s="1"/>
  <c r="Q440" i="1" s="1"/>
  <c r="O444" i="1"/>
  <c r="P444" i="1" s="1"/>
  <c r="Q444" i="1" s="1"/>
  <c r="O445" i="1"/>
  <c r="P445" i="1" s="1"/>
  <c r="Q445" i="1" s="1"/>
  <c r="O447" i="1"/>
  <c r="P447" i="1" s="1"/>
  <c r="Q447" i="1" s="1"/>
  <c r="O448" i="1"/>
  <c r="P448" i="1" s="1"/>
  <c r="Q448" i="1" s="1"/>
  <c r="O449" i="1"/>
  <c r="P449" i="1" s="1"/>
  <c r="Q449" i="1" s="1"/>
  <c r="O450" i="1"/>
  <c r="P450" i="1" s="1"/>
  <c r="Q450" i="1" s="1"/>
  <c r="O451" i="1"/>
  <c r="P451" i="1" s="1"/>
  <c r="Q451" i="1" s="1"/>
  <c r="O452" i="1"/>
  <c r="P452" i="1" s="1"/>
  <c r="Q452" i="1" s="1"/>
  <c r="O456" i="1"/>
  <c r="P456" i="1" s="1"/>
  <c r="Q456" i="1" s="1"/>
  <c r="O459" i="1"/>
  <c r="P459" i="1" s="1"/>
  <c r="Q459" i="1" s="1"/>
  <c r="O460" i="1"/>
  <c r="P460" i="1" s="1"/>
  <c r="Q460" i="1" s="1"/>
  <c r="O461" i="1"/>
  <c r="P461" i="1" s="1"/>
  <c r="Q461" i="1" s="1"/>
  <c r="O462" i="1"/>
  <c r="P462" i="1" s="1"/>
  <c r="Q462" i="1" s="1"/>
  <c r="O463" i="1"/>
  <c r="P463" i="1" s="1"/>
  <c r="Q463" i="1" s="1"/>
  <c r="O464" i="1"/>
  <c r="P464" i="1" s="1"/>
  <c r="Q464" i="1" s="1"/>
  <c r="O466" i="1"/>
  <c r="P466" i="1" s="1"/>
  <c r="Q466" i="1" s="1"/>
  <c r="O469" i="1"/>
  <c r="P469" i="1" s="1"/>
  <c r="Q469" i="1" s="1"/>
  <c r="O472" i="1"/>
  <c r="P472" i="1" s="1"/>
  <c r="Q472" i="1" s="1"/>
  <c r="O473" i="1"/>
  <c r="P473" i="1" s="1"/>
  <c r="Q473" i="1" s="1"/>
  <c r="O475" i="1"/>
  <c r="P475" i="1" s="1"/>
  <c r="Q475" i="1" s="1"/>
  <c r="O476" i="1"/>
  <c r="P476" i="1" s="1"/>
  <c r="Q476" i="1" s="1"/>
  <c r="O477" i="1"/>
  <c r="P477" i="1" s="1"/>
  <c r="Q477" i="1" s="1"/>
  <c r="O479" i="1"/>
  <c r="P479" i="1" s="1"/>
  <c r="Q479" i="1" s="1"/>
  <c r="O481" i="1"/>
  <c r="P481" i="1" s="1"/>
  <c r="Q481" i="1" s="1"/>
  <c r="O485" i="1"/>
  <c r="P485" i="1" s="1"/>
  <c r="Q485" i="1" s="1"/>
  <c r="O486" i="1"/>
  <c r="P486" i="1" s="1"/>
  <c r="Q486" i="1" s="1"/>
  <c r="O487" i="1"/>
  <c r="P487" i="1" s="1"/>
  <c r="Q487" i="1" s="1"/>
  <c r="O488" i="1"/>
  <c r="P488" i="1" s="1"/>
  <c r="Q488" i="1" s="1"/>
  <c r="O489" i="1"/>
  <c r="P489" i="1" s="1"/>
  <c r="Q489" i="1" s="1"/>
  <c r="O491" i="1"/>
  <c r="P491" i="1" s="1"/>
  <c r="Q491" i="1" s="1"/>
  <c r="O492" i="1"/>
  <c r="P492" i="1" s="1"/>
  <c r="Q492" i="1" s="1"/>
  <c r="O493" i="1"/>
  <c r="P493" i="1" s="1"/>
  <c r="Q493" i="1" s="1"/>
  <c r="O496" i="1"/>
  <c r="P496" i="1" s="1"/>
  <c r="Q496" i="1" s="1"/>
  <c r="O497" i="1"/>
  <c r="P497" i="1" s="1"/>
  <c r="Q497" i="1" s="1"/>
  <c r="O498" i="1"/>
  <c r="P498" i="1" s="1"/>
  <c r="Q498" i="1" s="1"/>
  <c r="O499" i="1"/>
  <c r="P499" i="1" s="1"/>
  <c r="Q499" i="1" s="1"/>
  <c r="O500" i="1"/>
  <c r="P500" i="1" s="1"/>
  <c r="Q500" i="1" s="1"/>
  <c r="O501" i="1"/>
  <c r="P501" i="1" s="1"/>
  <c r="Q501" i="1" s="1"/>
  <c r="O505" i="1"/>
  <c r="P505" i="1" s="1"/>
  <c r="Q505" i="1" s="1"/>
  <c r="O507" i="1"/>
  <c r="P507" i="1" s="1"/>
  <c r="Q507" i="1" s="1"/>
  <c r="O508" i="1"/>
  <c r="P508" i="1" s="1"/>
  <c r="Q508" i="1" s="1"/>
  <c r="O509" i="1"/>
  <c r="P509" i="1" s="1"/>
  <c r="Q509" i="1" s="1"/>
  <c r="O511" i="1"/>
  <c r="P511" i="1" s="1"/>
  <c r="Q511" i="1" s="1"/>
  <c r="O512" i="1"/>
  <c r="P512" i="1" s="1"/>
  <c r="Q512" i="1" s="1"/>
  <c r="O513" i="1"/>
  <c r="P513" i="1" s="1"/>
  <c r="Q513" i="1" s="1"/>
  <c r="O517" i="1"/>
  <c r="P517" i="1" s="1"/>
  <c r="Q517" i="1" s="1"/>
  <c r="O519" i="1"/>
  <c r="P519" i="1" s="1"/>
  <c r="Q519" i="1" s="1"/>
  <c r="O520" i="1"/>
  <c r="P520" i="1" s="1"/>
  <c r="Q520" i="1" s="1"/>
  <c r="O521" i="1"/>
  <c r="P521" i="1" s="1"/>
  <c r="Q521" i="1" s="1"/>
  <c r="O522" i="1"/>
  <c r="P522" i="1" s="1"/>
  <c r="Q522" i="1" s="1"/>
  <c r="O523" i="1"/>
  <c r="P523" i="1" s="1"/>
  <c r="Q523" i="1" s="1"/>
  <c r="O524" i="1"/>
  <c r="P524" i="1" s="1"/>
  <c r="Q524" i="1" s="1"/>
  <c r="O525" i="1"/>
  <c r="P525" i="1" s="1"/>
  <c r="Q525" i="1" s="1"/>
  <c r="O529" i="1"/>
  <c r="P529" i="1" s="1"/>
  <c r="Q529" i="1" s="1"/>
  <c r="O531" i="1"/>
  <c r="P531" i="1" s="1"/>
  <c r="Q531" i="1" s="1"/>
  <c r="O532" i="1"/>
  <c r="P532" i="1" s="1"/>
  <c r="Q532" i="1" s="1"/>
  <c r="O533" i="1"/>
  <c r="P533" i="1" s="1"/>
  <c r="Q533" i="1" s="1"/>
  <c r="O534" i="1"/>
  <c r="P534" i="1" s="1"/>
  <c r="Q534" i="1" s="1"/>
  <c r="O536" i="1"/>
  <c r="P536" i="1" s="1"/>
  <c r="Q536" i="1" s="1"/>
  <c r="O537" i="1"/>
  <c r="P537" i="1" s="1"/>
  <c r="Q537" i="1" s="1"/>
  <c r="O538" i="1"/>
  <c r="P538" i="1" s="1"/>
  <c r="Q538" i="1" s="1"/>
  <c r="O544" i="1"/>
  <c r="P544" i="1" s="1"/>
  <c r="Q544" i="1" s="1"/>
  <c r="O545" i="1"/>
  <c r="P545" i="1" s="1"/>
  <c r="Q545" i="1" s="1"/>
  <c r="O546" i="1"/>
  <c r="P546" i="1" s="1"/>
  <c r="Q546" i="1" s="1"/>
  <c r="O548" i="1"/>
  <c r="P548" i="1" s="1"/>
  <c r="Q548" i="1" s="1"/>
  <c r="O549" i="1"/>
  <c r="P549" i="1" s="1"/>
  <c r="Q549" i="1" s="1"/>
  <c r="O550" i="1"/>
  <c r="P550" i="1" s="1"/>
  <c r="Q550" i="1" s="1"/>
  <c r="O554" i="1"/>
  <c r="P554" i="1" s="1"/>
  <c r="Q554" i="1" s="1"/>
  <c r="O556" i="1"/>
  <c r="P556" i="1" s="1"/>
  <c r="Q556" i="1" s="1"/>
  <c r="O558" i="1"/>
  <c r="P558" i="1" s="1"/>
  <c r="Q558" i="1" s="1"/>
  <c r="O560" i="1"/>
  <c r="P560" i="1" s="1"/>
  <c r="Q560" i="1" s="1"/>
  <c r="O561" i="1"/>
  <c r="P561" i="1" s="1"/>
  <c r="Q561" i="1" s="1"/>
  <c r="O562" i="1"/>
  <c r="P562" i="1" s="1"/>
  <c r="Q562" i="1" s="1"/>
  <c r="O563" i="1"/>
  <c r="P563" i="1" s="1"/>
  <c r="Q563" i="1" s="1"/>
  <c r="O566" i="1"/>
  <c r="P566" i="1" s="1"/>
  <c r="Q566" i="1" s="1"/>
  <c r="O568" i="1"/>
  <c r="P568" i="1" s="1"/>
  <c r="Q568" i="1" s="1"/>
  <c r="O569" i="1"/>
  <c r="P569" i="1" s="1"/>
  <c r="Q569" i="1" s="1"/>
  <c r="O570" i="1"/>
  <c r="P570" i="1" s="1"/>
  <c r="Q570" i="1" s="1"/>
  <c r="O572" i="1"/>
  <c r="P572" i="1" s="1"/>
  <c r="Q572" i="1" s="1"/>
  <c r="O573" i="1"/>
  <c r="P573" i="1" s="1"/>
  <c r="Q573" i="1" s="1"/>
  <c r="O578" i="1"/>
  <c r="P578" i="1" s="1"/>
  <c r="Q578" i="1" s="1"/>
  <c r="O581" i="1"/>
  <c r="P581" i="1" s="1"/>
  <c r="Q581" i="1" s="1"/>
  <c r="O582" i="1"/>
  <c r="P582" i="1" s="1"/>
  <c r="Q582" i="1" s="1"/>
  <c r="O584" i="1"/>
  <c r="P584" i="1" s="1"/>
  <c r="Q584" i="1" s="1"/>
  <c r="O585" i="1"/>
  <c r="P585" i="1" s="1"/>
  <c r="Q585" i="1" s="1"/>
  <c r="O586" i="1"/>
  <c r="P586" i="1" s="1"/>
  <c r="Q586" i="1" s="1"/>
  <c r="O594" i="1"/>
  <c r="P594" i="1" s="1"/>
  <c r="Q594" i="1" s="1"/>
  <c r="O596" i="1"/>
  <c r="P596" i="1" s="1"/>
  <c r="Q596" i="1" s="1"/>
  <c r="O597" i="1"/>
  <c r="P597" i="1" s="1"/>
  <c r="Q597" i="1" s="1"/>
  <c r="O598" i="1"/>
  <c r="P598" i="1" s="1"/>
  <c r="Q598" i="1" s="1"/>
  <c r="O602" i="1"/>
  <c r="P602" i="1" s="1"/>
  <c r="Q602" i="1" s="1"/>
  <c r="O605" i="1"/>
  <c r="P605" i="1" s="1"/>
  <c r="Q605" i="1" s="1"/>
  <c r="O609" i="1"/>
  <c r="P609" i="1" s="1"/>
  <c r="Q609" i="1" s="1"/>
  <c r="O610" i="1"/>
  <c r="P610" i="1" s="1"/>
  <c r="Q610" i="1" s="1"/>
  <c r="O615" i="1"/>
  <c r="P615" i="1" s="1"/>
  <c r="Q615" i="1" s="1"/>
  <c r="O618" i="1"/>
  <c r="P618" i="1" s="1"/>
  <c r="Q618" i="1" s="1"/>
  <c r="O620" i="1"/>
  <c r="P620" i="1" s="1"/>
  <c r="Q620" i="1" s="1"/>
  <c r="O621" i="1"/>
  <c r="P621" i="1" s="1"/>
  <c r="Q621" i="1" s="1"/>
  <c r="O622" i="1"/>
  <c r="P622" i="1" s="1"/>
  <c r="Q622" i="1" s="1"/>
  <c r="O625" i="1"/>
  <c r="P625" i="1" s="1"/>
  <c r="Q625" i="1" s="1"/>
  <c r="O627" i="1"/>
  <c r="P627" i="1" s="1"/>
  <c r="Q627" i="1" s="1"/>
  <c r="O633" i="1"/>
  <c r="P633" i="1" s="1"/>
  <c r="Q633" i="1" s="1"/>
  <c r="O634" i="1"/>
  <c r="P634" i="1" s="1"/>
  <c r="Q634" i="1" s="1"/>
  <c r="O641" i="1"/>
  <c r="P641" i="1" s="1"/>
  <c r="Q641" i="1" s="1"/>
  <c r="O645" i="1"/>
  <c r="P645" i="1" s="1"/>
  <c r="Q645" i="1" s="1"/>
  <c r="O646" i="1"/>
  <c r="P646" i="1" s="1"/>
  <c r="Q646" i="1" s="1"/>
  <c r="O647" i="1"/>
  <c r="P647" i="1" s="1"/>
  <c r="Q647" i="1" s="1"/>
  <c r="O656" i="1"/>
  <c r="P656" i="1" s="1"/>
  <c r="Q656" i="1" s="1"/>
  <c r="O657" i="1"/>
  <c r="P657" i="1" s="1"/>
  <c r="Q657" i="1" s="1"/>
  <c r="O659" i="1"/>
  <c r="P659" i="1" s="1"/>
  <c r="Q659" i="1" s="1"/>
  <c r="O661" i="1"/>
  <c r="P661" i="1" s="1"/>
  <c r="Q661" i="1" s="1"/>
  <c r="O666" i="1"/>
  <c r="P666" i="1" s="1"/>
  <c r="Q666" i="1" s="1"/>
  <c r="O670" i="1"/>
  <c r="P670" i="1" s="1"/>
  <c r="Q670" i="1" s="1"/>
  <c r="O671" i="1"/>
  <c r="P671" i="1" s="1"/>
  <c r="Q671" i="1" s="1"/>
  <c r="O675" i="1"/>
  <c r="P675" i="1" s="1"/>
  <c r="Q675" i="1" s="1"/>
  <c r="O676" i="1"/>
  <c r="P676" i="1" s="1"/>
  <c r="Q676" i="1" s="1"/>
  <c r="O678" i="1"/>
  <c r="P678" i="1" s="1"/>
  <c r="Q678" i="1" s="1"/>
  <c r="O681" i="1"/>
  <c r="P681" i="1" s="1"/>
  <c r="Q681" i="1" s="1"/>
  <c r="O683" i="1"/>
  <c r="P683" i="1" s="1"/>
  <c r="Q683" i="1" s="1"/>
  <c r="O693" i="1"/>
  <c r="P693" i="1" s="1"/>
  <c r="Q693" i="1" s="1"/>
  <c r="O695" i="1"/>
  <c r="P695" i="1" s="1"/>
  <c r="Q695" i="1" s="1"/>
  <c r="O702" i="1"/>
  <c r="P702" i="1" s="1"/>
  <c r="Q702" i="1" s="1"/>
  <c r="O707" i="1"/>
  <c r="P707" i="1" s="1"/>
  <c r="Q707" i="1" s="1"/>
  <c r="O709" i="1"/>
  <c r="P709" i="1" s="1"/>
  <c r="Q709" i="1" s="1"/>
  <c r="O717" i="1"/>
  <c r="P717" i="1" s="1"/>
  <c r="Q717" i="1" s="1"/>
  <c r="O719" i="1"/>
  <c r="P719" i="1" s="1"/>
  <c r="Q719" i="1" s="1"/>
  <c r="O726" i="1"/>
  <c r="P726" i="1" s="1"/>
  <c r="Q726" i="1" s="1"/>
  <c r="O729" i="1"/>
  <c r="P729" i="1" s="1"/>
  <c r="Q729" i="1" s="1"/>
  <c r="O731" i="1"/>
  <c r="P731" i="1" s="1"/>
  <c r="Q731" i="1" s="1"/>
  <c r="O741" i="1"/>
  <c r="P741" i="1" s="1"/>
  <c r="Q741" i="1" s="1"/>
  <c r="O753" i="1"/>
  <c r="P753" i="1" s="1"/>
  <c r="Q753" i="1" s="1"/>
  <c r="O765" i="1"/>
  <c r="P765" i="1" s="1"/>
  <c r="Q765" i="1" s="1"/>
  <c r="O767" i="1"/>
  <c r="P767" i="1" s="1"/>
  <c r="Q767" i="1" s="1"/>
  <c r="O777" i="1"/>
  <c r="P777" i="1" s="1"/>
  <c r="Q777" i="1" s="1"/>
  <c r="O779" i="1"/>
  <c r="P779" i="1" s="1"/>
  <c r="Q779" i="1" s="1"/>
  <c r="O782" i="1"/>
  <c r="P782" i="1" s="1"/>
  <c r="Q782" i="1" s="1"/>
  <c r="O791" i="1"/>
  <c r="P791" i="1" s="1"/>
  <c r="Q791" i="1" s="1"/>
  <c r="O793" i="1"/>
  <c r="P793" i="1" s="1"/>
  <c r="Q793" i="1" s="1"/>
  <c r="O801" i="1"/>
  <c r="P801" i="1" s="1"/>
  <c r="Q801" i="1" s="1"/>
  <c r="O803" i="1"/>
  <c r="P803" i="1" s="1"/>
  <c r="Q803" i="1" s="1"/>
  <c r="O805" i="1"/>
  <c r="P805" i="1" s="1"/>
  <c r="Q805" i="1" s="1"/>
  <c r="O815" i="1"/>
  <c r="P815" i="1" s="1"/>
  <c r="Q815" i="1" s="1"/>
  <c r="O817" i="1"/>
  <c r="P817" i="1" s="1"/>
  <c r="Q817" i="1" s="1"/>
  <c r="O827" i="1"/>
  <c r="P827" i="1" s="1"/>
  <c r="Q827" i="1" s="1"/>
  <c r="O829" i="1"/>
  <c r="P829" i="1" s="1"/>
  <c r="Q829" i="1" s="1"/>
  <c r="O839" i="1"/>
  <c r="P839" i="1" s="1"/>
  <c r="Q839" i="1" s="1"/>
  <c r="O841" i="1"/>
  <c r="P841" i="1" s="1"/>
  <c r="Q841" i="1" s="1"/>
  <c r="O842" i="1"/>
  <c r="P842" i="1" s="1"/>
  <c r="Q842" i="1" s="1"/>
  <c r="O848" i="1"/>
  <c r="P848" i="1" s="1"/>
  <c r="Q848" i="1" s="1"/>
  <c r="O851" i="1"/>
  <c r="P851" i="1" s="1"/>
  <c r="Q851" i="1" s="1"/>
  <c r="O853" i="1"/>
  <c r="P853" i="1" s="1"/>
  <c r="Q853" i="1" s="1"/>
  <c r="O856" i="1"/>
  <c r="P856" i="1" s="1"/>
  <c r="Q856" i="1" s="1"/>
  <c r="O863" i="1"/>
  <c r="P863" i="1" s="1"/>
  <c r="Q863" i="1" s="1"/>
  <c r="O865" i="1"/>
  <c r="P865" i="1" s="1"/>
  <c r="Q865" i="1" s="1"/>
  <c r="O866" i="1"/>
  <c r="P866" i="1" s="1"/>
  <c r="Q866" i="1" s="1"/>
  <c r="O875" i="1"/>
  <c r="P875" i="1" s="1"/>
  <c r="Q875" i="1" s="1"/>
  <c r="O877" i="1"/>
  <c r="P877" i="1" s="1"/>
  <c r="Q877" i="1" s="1"/>
  <c r="O878" i="1"/>
  <c r="P878" i="1" s="1"/>
  <c r="Q878" i="1" s="1"/>
  <c r="O879" i="1"/>
  <c r="P879" i="1" s="1"/>
  <c r="Q879" i="1" s="1"/>
  <c r="O887" i="1"/>
  <c r="P887" i="1" s="1"/>
  <c r="Q887" i="1" s="1"/>
  <c r="O889" i="1"/>
  <c r="P889" i="1" s="1"/>
  <c r="Q889" i="1" s="1"/>
  <c r="O890" i="1"/>
  <c r="P890" i="1" s="1"/>
  <c r="Q890" i="1" s="1"/>
  <c r="O925" i="1"/>
  <c r="P925" i="1" s="1"/>
  <c r="Q925" i="1" s="1"/>
  <c r="O937" i="1"/>
  <c r="P937" i="1" s="1"/>
  <c r="Q937" i="1" s="1"/>
  <c r="O963" i="1"/>
  <c r="P963" i="1" s="1"/>
  <c r="Q963" i="1" s="1"/>
  <c r="P583" i="1"/>
  <c r="Q583" i="1" s="1"/>
  <c r="P607" i="1"/>
  <c r="Q607" i="1" s="1"/>
  <c r="Q595" i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3" i="1"/>
  <c r="U3" i="1" s="1"/>
  <c r="T4" i="1"/>
  <c r="U4" i="1" s="1"/>
  <c r="T5" i="1"/>
  <c r="U5" i="1" s="1"/>
  <c r="T6" i="1"/>
  <c r="U6" i="1" s="1"/>
  <c r="T7" i="1"/>
  <c r="U7" i="1" s="1"/>
  <c r="T8" i="1"/>
  <c r="U8" i="1" s="1"/>
  <c r="T9" i="1"/>
  <c r="U9" i="1" s="1"/>
  <c r="T10" i="1"/>
  <c r="U10" i="1" s="1"/>
  <c r="T30" i="1"/>
  <c r="U30" i="1" s="1"/>
  <c r="T75" i="1"/>
  <c r="U75" i="1" s="1"/>
  <c r="T140" i="1"/>
  <c r="U140" i="1" s="1"/>
  <c r="T205" i="1"/>
  <c r="U205" i="1" s="1"/>
  <c r="T270" i="1"/>
  <c r="U270" i="1" s="1"/>
  <c r="T335" i="1"/>
  <c r="U335" i="1" s="1"/>
  <c r="T400" i="1"/>
  <c r="U400" i="1" s="1"/>
  <c r="T465" i="1"/>
  <c r="U465" i="1" s="1"/>
  <c r="T530" i="1"/>
  <c r="U530" i="1" s="1"/>
  <c r="T595" i="1"/>
  <c r="U595" i="1" s="1"/>
  <c r="T660" i="1"/>
  <c r="U660" i="1" s="1"/>
  <c r="T725" i="1"/>
  <c r="U725" i="1" s="1"/>
  <c r="T790" i="1"/>
  <c r="U790" i="1" s="1"/>
  <c r="T855" i="1"/>
  <c r="U855" i="1" s="1"/>
  <c r="T920" i="1"/>
  <c r="U920" i="1" s="1"/>
  <c r="T985" i="1"/>
  <c r="U985" i="1" s="1"/>
  <c r="N4" i="1"/>
  <c r="N11" i="1"/>
  <c r="N12" i="1"/>
  <c r="N13" i="1"/>
  <c r="N18" i="1"/>
  <c r="N24" i="1"/>
  <c r="N25" i="1"/>
  <c r="N30" i="1"/>
  <c r="N36" i="1"/>
  <c r="N37" i="1"/>
  <c r="N42" i="1"/>
  <c r="N48" i="1"/>
  <c r="N49" i="1"/>
  <c r="N54" i="1"/>
  <c r="N60" i="1"/>
  <c r="N61" i="1"/>
  <c r="N66" i="1"/>
  <c r="N72" i="1"/>
  <c r="N73" i="1"/>
  <c r="N76" i="1"/>
  <c r="N84" i="1"/>
  <c r="N86" i="1"/>
  <c r="N96" i="1"/>
  <c r="N98" i="1"/>
  <c r="N108" i="1"/>
  <c r="N110" i="1"/>
  <c r="N120" i="1"/>
  <c r="N122" i="1"/>
  <c r="N132" i="1"/>
  <c r="N134" i="1"/>
  <c r="N141" i="1"/>
  <c r="N147" i="1"/>
  <c r="N159" i="1"/>
  <c r="N171" i="1"/>
  <c r="N183" i="1"/>
  <c r="N195" i="1"/>
  <c r="N206" i="1"/>
  <c r="N208" i="1"/>
  <c r="N210" i="1"/>
  <c r="N216" i="1"/>
  <c r="N220" i="1"/>
  <c r="N222" i="1"/>
  <c r="N228" i="1"/>
  <c r="N232" i="1"/>
  <c r="N234" i="1"/>
  <c r="N240" i="1"/>
  <c r="N244" i="1"/>
  <c r="N246" i="1"/>
  <c r="N252" i="1"/>
  <c r="N256" i="1"/>
  <c r="N258" i="1"/>
  <c r="N264" i="1"/>
  <c r="N268" i="1"/>
  <c r="N270" i="1"/>
  <c r="N271" i="1"/>
  <c r="N277" i="1"/>
  <c r="N278" i="1"/>
  <c r="N289" i="1"/>
  <c r="N290" i="1"/>
  <c r="N301" i="1"/>
  <c r="N302" i="1"/>
  <c r="N313" i="1"/>
  <c r="N314" i="1"/>
  <c r="N325" i="1"/>
  <c r="N326" i="1"/>
  <c r="N336" i="1"/>
  <c r="N339" i="1"/>
  <c r="N342" i="1"/>
  <c r="N351" i="1"/>
  <c r="N354" i="1"/>
  <c r="N363" i="1"/>
  <c r="N366" i="1"/>
  <c r="N375" i="1"/>
  <c r="N378" i="1"/>
  <c r="N387" i="1"/>
  <c r="N390" i="1"/>
  <c r="N399" i="1"/>
  <c r="N401" i="1"/>
  <c r="N411" i="1"/>
  <c r="N412" i="1"/>
  <c r="N423" i="1"/>
  <c r="N424" i="1"/>
  <c r="N435" i="1"/>
  <c r="N436" i="1"/>
  <c r="N447" i="1"/>
  <c r="N448" i="1"/>
  <c r="N459" i="1"/>
  <c r="N460" i="1"/>
  <c r="N466" i="1"/>
  <c r="N468" i="1"/>
  <c r="N472" i="1"/>
  <c r="N480" i="1"/>
  <c r="N484" i="1"/>
  <c r="N492" i="1"/>
  <c r="N496" i="1"/>
  <c r="N504" i="1"/>
  <c r="N508" i="1"/>
  <c r="N516" i="1"/>
  <c r="N520" i="1"/>
  <c r="N528" i="1"/>
  <c r="N531" i="1"/>
  <c r="N532" i="1"/>
  <c r="N533" i="1"/>
  <c r="N534" i="1"/>
  <c r="N535" i="1"/>
  <c r="N540" i="1"/>
  <c r="N541" i="1"/>
  <c r="N542" i="1"/>
  <c r="N543" i="1"/>
  <c r="N544" i="1"/>
  <c r="N545" i="1"/>
  <c r="N546" i="1"/>
  <c r="N547" i="1"/>
  <c r="N552" i="1"/>
  <c r="N553" i="1"/>
  <c r="N554" i="1"/>
  <c r="N555" i="1"/>
  <c r="N556" i="1"/>
  <c r="N557" i="1"/>
  <c r="N558" i="1"/>
  <c r="N559" i="1"/>
  <c r="N564" i="1"/>
  <c r="N565" i="1"/>
  <c r="N566" i="1"/>
  <c r="N567" i="1"/>
  <c r="N568" i="1"/>
  <c r="N569" i="1"/>
  <c r="N570" i="1"/>
  <c r="N571" i="1"/>
  <c r="N576" i="1"/>
  <c r="N577" i="1"/>
  <c r="N578" i="1"/>
  <c r="N579" i="1"/>
  <c r="N580" i="1"/>
  <c r="N581" i="1"/>
  <c r="N582" i="1"/>
  <c r="N583" i="1"/>
  <c r="N588" i="1"/>
  <c r="N589" i="1"/>
  <c r="N590" i="1"/>
  <c r="N591" i="1"/>
  <c r="N592" i="1"/>
  <c r="N593" i="1"/>
  <c r="N594" i="1"/>
  <c r="N595" i="1"/>
  <c r="N596" i="1"/>
  <c r="N600" i="1"/>
  <c r="N602" i="1"/>
  <c r="N603" i="1"/>
  <c r="N604" i="1"/>
  <c r="N607" i="1"/>
  <c r="N612" i="1"/>
  <c r="N614" i="1"/>
  <c r="N615" i="1"/>
  <c r="N616" i="1"/>
  <c r="N619" i="1"/>
  <c r="N624" i="1"/>
  <c r="N626" i="1"/>
  <c r="N627" i="1"/>
  <c r="N628" i="1"/>
  <c r="N631" i="1"/>
  <c r="N636" i="1"/>
  <c r="N638" i="1"/>
  <c r="N639" i="1"/>
  <c r="N640" i="1"/>
  <c r="N643" i="1"/>
  <c r="N648" i="1"/>
  <c r="N650" i="1"/>
  <c r="N651" i="1"/>
  <c r="N652" i="1"/>
  <c r="N655" i="1"/>
  <c r="N660" i="1"/>
  <c r="N661" i="1"/>
  <c r="N663" i="1"/>
  <c r="N664" i="1"/>
  <c r="N672" i="1"/>
  <c r="N675" i="1"/>
  <c r="N676" i="1"/>
  <c r="N684" i="1"/>
  <c r="N687" i="1"/>
  <c r="N688" i="1"/>
  <c r="N696" i="1"/>
  <c r="N699" i="1"/>
  <c r="N700" i="1"/>
  <c r="N708" i="1"/>
  <c r="N711" i="1"/>
  <c r="N712" i="1"/>
  <c r="N720" i="1"/>
  <c r="N723" i="1"/>
  <c r="N724" i="1"/>
  <c r="N732" i="1"/>
  <c r="N736" i="1"/>
  <c r="N737" i="1"/>
  <c r="N744" i="1"/>
  <c r="N748" i="1"/>
  <c r="N749" i="1"/>
  <c r="N756" i="1"/>
  <c r="N760" i="1"/>
  <c r="N761" i="1"/>
  <c r="N768" i="1"/>
  <c r="N772" i="1"/>
  <c r="N773" i="1"/>
  <c r="N780" i="1"/>
  <c r="N784" i="1"/>
  <c r="N785" i="1"/>
  <c r="N797" i="1"/>
  <c r="N809" i="1"/>
  <c r="N821" i="1"/>
  <c r="N833" i="1"/>
  <c r="N845" i="1"/>
  <c r="N856" i="1"/>
  <c r="N882" i="1"/>
  <c r="N894" i="1"/>
  <c r="N906" i="1"/>
  <c r="N918" i="1"/>
  <c r="N921" i="1"/>
  <c r="N927" i="1"/>
  <c r="N939" i="1"/>
  <c r="N951" i="1"/>
  <c r="N963" i="1"/>
  <c r="N975" i="1"/>
  <c r="N987" i="1"/>
  <c r="N988" i="1"/>
  <c r="N999" i="1"/>
  <c r="N1000" i="1"/>
  <c r="N1011" i="1"/>
  <c r="N1012" i="1"/>
  <c r="N1023" i="1"/>
  <c r="N979" i="1" l="1"/>
  <c r="N967" i="1"/>
  <c r="N955" i="1"/>
  <c r="N943" i="1"/>
  <c r="N931" i="1"/>
  <c r="N329" i="1"/>
  <c r="N317" i="1"/>
  <c r="N305" i="1"/>
  <c r="N293" i="1"/>
  <c r="N281" i="1"/>
  <c r="N65" i="1"/>
  <c r="N53" i="1"/>
  <c r="N41" i="1"/>
  <c r="N29" i="1"/>
  <c r="N17" i="1"/>
  <c r="N852" i="1"/>
  <c r="N840" i="1"/>
  <c r="N828" i="1"/>
  <c r="N816" i="1"/>
  <c r="N804" i="1"/>
  <c r="N792" i="1"/>
  <c r="N670" i="1"/>
  <c r="N514" i="1"/>
  <c r="N490" i="1"/>
  <c r="N346" i="1"/>
  <c r="N523" i="1"/>
  <c r="N511" i="1"/>
  <c r="N499" i="1"/>
  <c r="N487" i="1"/>
  <c r="N475" i="1"/>
  <c r="N463" i="1"/>
  <c r="N451" i="1"/>
  <c r="N439" i="1"/>
  <c r="N427" i="1"/>
  <c r="N415" i="1"/>
  <c r="N403" i="1"/>
  <c r="N331" i="1"/>
  <c r="N319" i="1"/>
  <c r="N307" i="1"/>
  <c r="N295" i="1"/>
  <c r="N283" i="1"/>
  <c r="N259" i="1"/>
  <c r="N247" i="1"/>
  <c r="N235" i="1"/>
  <c r="N223" i="1"/>
  <c r="N211" i="1"/>
  <c r="N199" i="1"/>
  <c r="N187" i="1"/>
  <c r="N175" i="1"/>
  <c r="N163" i="1"/>
  <c r="N151" i="1"/>
  <c r="N139" i="1"/>
  <c r="N127" i="1"/>
  <c r="N115" i="1"/>
  <c r="N103" i="1"/>
  <c r="N91" i="1"/>
  <c r="N79" i="1"/>
  <c r="N67" i="1"/>
  <c r="N55" i="1"/>
  <c r="N43" i="1"/>
  <c r="N31" i="1"/>
  <c r="N19" i="1"/>
  <c r="N7" i="1"/>
  <c r="N919" i="1"/>
  <c r="N907" i="1"/>
  <c r="N895" i="1"/>
  <c r="N883" i="1"/>
  <c r="N871" i="1"/>
  <c r="N859" i="1"/>
  <c r="N847" i="1"/>
  <c r="N835" i="1"/>
  <c r="N823" i="1"/>
  <c r="N811" i="1"/>
  <c r="N799" i="1"/>
  <c r="N725" i="1"/>
  <c r="N713" i="1"/>
  <c r="N701" i="1"/>
  <c r="N689" i="1"/>
  <c r="N677" i="1"/>
  <c r="N665" i="1"/>
  <c r="N653" i="1"/>
  <c r="N641" i="1"/>
  <c r="N629" i="1"/>
  <c r="N617" i="1"/>
  <c r="N605" i="1"/>
  <c r="N521" i="1"/>
  <c r="N509" i="1"/>
  <c r="N497" i="1"/>
  <c r="N485" i="1"/>
  <c r="N473" i="1"/>
  <c r="N5" i="1"/>
  <c r="N482" i="1"/>
  <c r="N518" i="1"/>
  <c r="N529" i="1"/>
  <c r="N517" i="1"/>
  <c r="N505" i="1"/>
  <c r="N493" i="1"/>
  <c r="N481" i="1"/>
  <c r="N469" i="1"/>
  <c r="N457" i="1"/>
  <c r="N445" i="1"/>
  <c r="N433" i="1"/>
  <c r="N421" i="1"/>
  <c r="N409" i="1"/>
  <c r="N265" i="1"/>
  <c r="N253" i="1"/>
  <c r="N241" i="1"/>
  <c r="N229" i="1"/>
  <c r="N217" i="1"/>
  <c r="X11" i="1"/>
  <c r="N494" i="1"/>
  <c r="N456" i="1"/>
  <c r="N444" i="1"/>
  <c r="N432" i="1"/>
  <c r="N420" i="1"/>
  <c r="N408" i="1"/>
  <c r="N396" i="1"/>
  <c r="N384" i="1"/>
  <c r="N372" i="1"/>
  <c r="N360" i="1"/>
  <c r="N348" i="1"/>
  <c r="N204" i="1"/>
  <c r="N192" i="1"/>
  <c r="N180" i="1"/>
  <c r="N168" i="1"/>
  <c r="N156" i="1"/>
  <c r="N144" i="1"/>
  <c r="N530" i="1"/>
  <c r="N470" i="1"/>
  <c r="N984" i="1"/>
  <c r="N972" i="1"/>
  <c r="N960" i="1"/>
  <c r="N936" i="1"/>
  <c r="N912" i="1"/>
  <c r="N900" i="1"/>
  <c r="N888" i="1"/>
  <c r="N876" i="1"/>
  <c r="N864" i="1"/>
  <c r="N506" i="1"/>
  <c r="N197" i="1"/>
  <c r="N185" i="1"/>
  <c r="N173" i="1"/>
  <c r="N161" i="1"/>
  <c r="N149" i="1"/>
  <c r="N136" i="1"/>
  <c r="N124" i="1"/>
  <c r="N112" i="1"/>
  <c r="N100" i="1"/>
  <c r="N88" i="1"/>
  <c r="N1026" i="1"/>
  <c r="N1014" i="1"/>
  <c r="N977" i="1"/>
  <c r="N965" i="1"/>
  <c r="N953" i="1"/>
  <c r="N941" i="1"/>
  <c r="N929" i="1"/>
  <c r="N75" i="1"/>
  <c r="N63" i="1"/>
  <c r="N51" i="1"/>
  <c r="N39" i="1"/>
  <c r="N27" i="1"/>
  <c r="N15" i="1"/>
  <c r="N916" i="1"/>
  <c r="N904" i="1"/>
  <c r="N892" i="1"/>
  <c r="N880" i="1"/>
  <c r="N868" i="1"/>
  <c r="N855" i="1"/>
  <c r="N843" i="1"/>
  <c r="N831" i="1"/>
  <c r="N819" i="1"/>
  <c r="N807" i="1"/>
  <c r="N795" i="1"/>
  <c r="N697" i="1"/>
  <c r="N685" i="1"/>
  <c r="N673" i="1"/>
  <c r="N973" i="1"/>
  <c r="N522" i="1"/>
  <c r="N510" i="1"/>
  <c r="N498" i="1"/>
  <c r="N486" i="1"/>
  <c r="N474" i="1"/>
  <c r="N462" i="1"/>
  <c r="N450" i="1"/>
  <c r="N438" i="1"/>
  <c r="N426" i="1"/>
  <c r="N414" i="1"/>
  <c r="N402" i="1"/>
  <c r="N461" i="1"/>
  <c r="N449" i="1"/>
  <c r="N437" i="1"/>
  <c r="N425" i="1"/>
  <c r="N413" i="1"/>
  <c r="N389" i="1"/>
  <c r="N377" i="1"/>
  <c r="N365" i="1"/>
  <c r="N353" i="1"/>
  <c r="N341" i="1"/>
  <c r="N269" i="1"/>
  <c r="N257" i="1"/>
  <c r="N245" i="1"/>
  <c r="N233" i="1"/>
  <c r="N221" i="1"/>
  <c r="N209" i="1"/>
  <c r="N137" i="1"/>
  <c r="N125" i="1"/>
  <c r="N113" i="1"/>
  <c r="N101" i="1"/>
  <c r="N89" i="1"/>
  <c r="N77" i="1"/>
  <c r="N1039" i="1"/>
  <c r="N1027" i="1"/>
  <c r="N1015" i="1"/>
  <c r="N1003" i="1"/>
  <c r="N991" i="1"/>
  <c r="N978" i="1"/>
  <c r="N400" i="1"/>
  <c r="N388" i="1"/>
  <c r="N376" i="1"/>
  <c r="N364" i="1"/>
  <c r="N352" i="1"/>
  <c r="N340" i="1"/>
  <c r="N328" i="1"/>
  <c r="N316" i="1"/>
  <c r="N304" i="1"/>
  <c r="N292" i="1"/>
  <c r="N280" i="1"/>
  <c r="N196" i="1"/>
  <c r="N184" i="1"/>
  <c r="N172" i="1"/>
  <c r="N160" i="1"/>
  <c r="N148" i="1"/>
  <c r="N64" i="1"/>
  <c r="N52" i="1"/>
  <c r="N40" i="1"/>
  <c r="N28" i="1"/>
  <c r="N16" i="1"/>
  <c r="N917" i="1"/>
  <c r="N905" i="1"/>
  <c r="N893" i="1"/>
  <c r="N881" i="1"/>
  <c r="N869" i="1"/>
  <c r="N857" i="1"/>
  <c r="N327" i="1"/>
  <c r="N315" i="1"/>
  <c r="N303" i="1"/>
  <c r="N291" i="1"/>
  <c r="N279" i="1"/>
  <c r="N267" i="1"/>
  <c r="N255" i="1"/>
  <c r="N243" i="1"/>
  <c r="N231" i="1"/>
  <c r="N219" i="1"/>
  <c r="N207" i="1"/>
  <c r="N135" i="1"/>
  <c r="N123" i="1"/>
  <c r="N111" i="1"/>
  <c r="N99" i="1"/>
  <c r="N87" i="1"/>
  <c r="N3" i="1"/>
  <c r="N1025" i="1"/>
  <c r="N1013" i="1"/>
  <c r="N1001" i="1"/>
  <c r="N989" i="1"/>
  <c r="N976" i="1"/>
  <c r="N964" i="1"/>
  <c r="N952" i="1"/>
  <c r="N940" i="1"/>
  <c r="N928" i="1"/>
  <c r="N844" i="1"/>
  <c r="N832" i="1"/>
  <c r="N820" i="1"/>
  <c r="N808" i="1"/>
  <c r="N796" i="1"/>
  <c r="N783" i="1"/>
  <c r="N771" i="1"/>
  <c r="N759" i="1"/>
  <c r="N747" i="1"/>
  <c r="N735" i="1"/>
  <c r="N722" i="1"/>
  <c r="N710" i="1"/>
  <c r="N698" i="1"/>
  <c r="N686" i="1"/>
  <c r="N674" i="1"/>
  <c r="N662" i="1"/>
  <c r="N266" i="1"/>
  <c r="N254" i="1"/>
  <c r="N242" i="1"/>
  <c r="N230" i="1"/>
  <c r="N218" i="1"/>
  <c r="N194" i="1"/>
  <c r="N182" i="1"/>
  <c r="N170" i="1"/>
  <c r="N158" i="1"/>
  <c r="N146" i="1"/>
  <c r="N74" i="1"/>
  <c r="N62" i="1"/>
  <c r="N50" i="1"/>
  <c r="N38" i="1"/>
  <c r="N26" i="1"/>
  <c r="N14" i="1"/>
  <c r="N915" i="1"/>
  <c r="N903" i="1"/>
  <c r="N891" i="1"/>
  <c r="N879" i="1"/>
  <c r="N867" i="1"/>
  <c r="N649" i="1"/>
  <c r="N637" i="1"/>
  <c r="N625" i="1"/>
  <c r="N613" i="1"/>
  <c r="N601" i="1"/>
  <c r="N205" i="1"/>
  <c r="N193" i="1"/>
  <c r="N181" i="1"/>
  <c r="N169" i="1"/>
  <c r="N157" i="1"/>
  <c r="N145" i="1"/>
  <c r="N133" i="1"/>
  <c r="N121" i="1"/>
  <c r="N109" i="1"/>
  <c r="N97" i="1"/>
  <c r="N85" i="1"/>
  <c r="N519" i="1"/>
  <c r="N507" i="1"/>
  <c r="N495" i="1"/>
  <c r="N483" i="1"/>
  <c r="N471" i="1"/>
  <c r="N458" i="1"/>
  <c r="N446" i="1"/>
  <c r="N434" i="1"/>
  <c r="N422" i="1"/>
  <c r="N410" i="1"/>
  <c r="N398" i="1"/>
  <c r="N386" i="1"/>
  <c r="N374" i="1"/>
  <c r="N362" i="1"/>
  <c r="N350" i="1"/>
  <c r="N338" i="1"/>
  <c r="N397" i="1"/>
  <c r="N385" i="1"/>
  <c r="N373" i="1"/>
  <c r="N361" i="1"/>
  <c r="N349" i="1"/>
  <c r="N337" i="1"/>
  <c r="N312" i="1"/>
  <c r="N288" i="1"/>
  <c r="N324" i="1"/>
  <c r="N300" i="1"/>
  <c r="N276" i="1"/>
  <c r="N190" i="1"/>
  <c r="N996" i="1"/>
  <c r="N489" i="1"/>
  <c r="N333" i="1"/>
  <c r="N189" i="1"/>
  <c r="N873" i="1"/>
  <c r="N715" i="1"/>
  <c r="N703" i="1"/>
  <c r="N691" i="1"/>
  <c r="N679" i="1"/>
  <c r="N667" i="1"/>
  <c r="N391" i="1"/>
  <c r="N379" i="1"/>
  <c r="N367" i="1"/>
  <c r="N355" i="1"/>
  <c r="N343" i="1"/>
  <c r="N787" i="1"/>
  <c r="N775" i="1"/>
  <c r="N763" i="1"/>
  <c r="N751" i="1"/>
  <c r="N739" i="1"/>
  <c r="N727" i="1"/>
  <c r="N714" i="1"/>
  <c r="N702" i="1"/>
  <c r="N690" i="1"/>
  <c r="N678" i="1"/>
  <c r="N666" i="1"/>
  <c r="N654" i="1"/>
  <c r="N642" i="1"/>
  <c r="N630" i="1"/>
  <c r="N618" i="1"/>
  <c r="N606" i="1"/>
  <c r="N330" i="1"/>
  <c r="N318" i="1"/>
  <c r="N306" i="1"/>
  <c r="N294" i="1"/>
  <c r="N282" i="1"/>
  <c r="N198" i="1"/>
  <c r="N186" i="1"/>
  <c r="N174" i="1"/>
  <c r="N162" i="1"/>
  <c r="N150" i="1"/>
  <c r="N138" i="1"/>
  <c r="N126" i="1"/>
  <c r="N114" i="1"/>
  <c r="N102" i="1"/>
  <c r="N90" i="1"/>
  <c r="N78" i="1"/>
  <c r="N6" i="1"/>
  <c r="N959" i="1"/>
  <c r="N947" i="1"/>
  <c r="N683" i="1"/>
  <c r="N671" i="1"/>
  <c r="N659" i="1"/>
  <c r="N647" i="1"/>
  <c r="N635" i="1"/>
  <c r="N623" i="1"/>
  <c r="N611" i="1"/>
  <c r="N599" i="1"/>
  <c r="N587" i="1"/>
  <c r="N575" i="1"/>
  <c r="N563" i="1"/>
  <c r="N551" i="1"/>
  <c r="N539" i="1"/>
  <c r="N527" i="1"/>
  <c r="N515" i="1"/>
  <c r="N503" i="1"/>
  <c r="N491" i="1"/>
  <c r="N479" i="1"/>
  <c r="N467" i="1"/>
  <c r="N455" i="1"/>
  <c r="N443" i="1"/>
  <c r="N431" i="1"/>
  <c r="N419" i="1"/>
  <c r="N407" i="1"/>
  <c r="N395" i="1"/>
  <c r="N383" i="1"/>
  <c r="N371" i="1"/>
  <c r="N359" i="1"/>
  <c r="N347" i="1"/>
  <c r="N335" i="1"/>
  <c r="N323" i="1"/>
  <c r="N311" i="1"/>
  <c r="N299" i="1"/>
  <c r="N287" i="1"/>
  <c r="N275" i="1"/>
  <c r="N263" i="1"/>
  <c r="N251" i="1"/>
  <c r="N239" i="1"/>
  <c r="N227" i="1"/>
  <c r="N215" i="1"/>
  <c r="N203" i="1"/>
  <c r="N191" i="1"/>
  <c r="N179" i="1"/>
  <c r="N167" i="1"/>
  <c r="N155" i="1"/>
  <c r="N143" i="1"/>
  <c r="N131" i="1"/>
  <c r="N119" i="1"/>
  <c r="N107" i="1"/>
  <c r="N95" i="1"/>
  <c r="N83" i="1"/>
  <c r="N71" i="1"/>
  <c r="N59" i="1"/>
  <c r="N47" i="1"/>
  <c r="N35" i="1"/>
  <c r="N23" i="1"/>
  <c r="N1018" i="1"/>
  <c r="N982" i="1"/>
  <c r="N970" i="1"/>
  <c r="N958" i="1"/>
  <c r="N946" i="1"/>
  <c r="N934" i="1"/>
  <c r="N886" i="1"/>
  <c r="N874" i="1"/>
  <c r="N862" i="1"/>
  <c r="N850" i="1"/>
  <c r="N838" i="1"/>
  <c r="N826" i="1"/>
  <c r="N814" i="1"/>
  <c r="N802" i="1"/>
  <c r="N790" i="1"/>
  <c r="N778" i="1"/>
  <c r="N766" i="1"/>
  <c r="N754" i="1"/>
  <c r="N742" i="1"/>
  <c r="N730" i="1"/>
  <c r="N718" i="1"/>
  <c r="N706" i="1"/>
  <c r="N694" i="1"/>
  <c r="N682" i="1"/>
  <c r="N658" i="1"/>
  <c r="N646" i="1"/>
  <c r="N634" i="1"/>
  <c r="N622" i="1"/>
  <c r="N610" i="1"/>
  <c r="N598" i="1"/>
  <c r="N586" i="1"/>
  <c r="N574" i="1"/>
  <c r="N562" i="1"/>
  <c r="N550" i="1"/>
  <c r="N538" i="1"/>
  <c r="N526" i="1"/>
  <c r="N502" i="1"/>
  <c r="N478" i="1"/>
  <c r="N454" i="1"/>
  <c r="N442" i="1"/>
  <c r="N430" i="1"/>
  <c r="N418" i="1"/>
  <c r="N406" i="1"/>
  <c r="N394" i="1"/>
  <c r="N382" i="1"/>
  <c r="N370" i="1"/>
  <c r="N358" i="1"/>
  <c r="N334" i="1"/>
  <c r="N322" i="1"/>
  <c r="N310" i="1"/>
  <c r="N298" i="1"/>
  <c r="N286" i="1"/>
  <c r="N274" i="1"/>
  <c r="N262" i="1"/>
  <c r="N250" i="1"/>
  <c r="N238" i="1"/>
  <c r="N226" i="1"/>
  <c r="N214" i="1"/>
  <c r="N202" i="1"/>
  <c r="N178" i="1"/>
  <c r="N166" i="1"/>
  <c r="N154" i="1"/>
  <c r="N142" i="1"/>
  <c r="N130" i="1"/>
  <c r="N118" i="1"/>
  <c r="N106" i="1"/>
  <c r="N94" i="1"/>
  <c r="N82" i="1"/>
  <c r="N70" i="1"/>
  <c r="N58" i="1"/>
  <c r="N46" i="1"/>
  <c r="N34" i="1"/>
  <c r="N22" i="1"/>
  <c r="N10" i="1"/>
  <c r="N1029" i="1"/>
  <c r="N981" i="1"/>
  <c r="N969" i="1"/>
  <c r="N957" i="1"/>
  <c r="N945" i="1"/>
  <c r="N933" i="1"/>
  <c r="N909" i="1"/>
  <c r="N897" i="1"/>
  <c r="N885" i="1"/>
  <c r="N861" i="1"/>
  <c r="N849" i="1"/>
  <c r="N837" i="1"/>
  <c r="N825" i="1"/>
  <c r="N813" i="1"/>
  <c r="N801" i="1"/>
  <c r="N789" i="1"/>
  <c r="N777" i="1"/>
  <c r="N765" i="1"/>
  <c r="N753" i="1"/>
  <c r="N741" i="1"/>
  <c r="N729" i="1"/>
  <c r="N717" i="1"/>
  <c r="N705" i="1"/>
  <c r="N693" i="1"/>
  <c r="N681" i="1"/>
  <c r="N669" i="1"/>
  <c r="N657" i="1"/>
  <c r="N645" i="1"/>
  <c r="N633" i="1"/>
  <c r="N621" i="1"/>
  <c r="N609" i="1"/>
  <c r="N597" i="1"/>
  <c r="N585" i="1"/>
  <c r="N573" i="1"/>
  <c r="N561" i="1"/>
  <c r="N549" i="1"/>
  <c r="N537" i="1"/>
  <c r="N525" i="1"/>
  <c r="N513" i="1"/>
  <c r="N501" i="1"/>
  <c r="N477" i="1"/>
  <c r="N465" i="1"/>
  <c r="N453" i="1"/>
  <c r="N441" i="1"/>
  <c r="N429" i="1"/>
  <c r="N417" i="1"/>
  <c r="N405" i="1"/>
  <c r="N393" i="1"/>
  <c r="N381" i="1"/>
  <c r="N369" i="1"/>
  <c r="N357" i="1"/>
  <c r="N345" i="1"/>
  <c r="N321" i="1"/>
  <c r="N309" i="1"/>
  <c r="N297" i="1"/>
  <c r="N285" i="1"/>
  <c r="N273" i="1"/>
  <c r="N261" i="1"/>
  <c r="N249" i="1"/>
  <c r="N237" i="1"/>
  <c r="N225" i="1"/>
  <c r="N213" i="1"/>
  <c r="N201" i="1"/>
  <c r="N177" i="1"/>
  <c r="N165" i="1"/>
  <c r="N153" i="1"/>
  <c r="N129" i="1"/>
  <c r="N117" i="1"/>
  <c r="N105" i="1"/>
  <c r="N93" i="1"/>
  <c r="N81" i="1"/>
  <c r="N69" i="1"/>
  <c r="N57" i="1"/>
  <c r="N45" i="1"/>
  <c r="N33" i="1"/>
  <c r="N21" i="1"/>
  <c r="N9" i="1"/>
  <c r="N1040" i="1"/>
  <c r="N1028" i="1"/>
  <c r="N1016" i="1"/>
  <c r="N1004" i="1"/>
  <c r="N992" i="1"/>
  <c r="N980" i="1"/>
  <c r="N968" i="1"/>
  <c r="N956" i="1"/>
  <c r="N944" i="1"/>
  <c r="N932" i="1"/>
  <c r="N920" i="1"/>
  <c r="N908" i="1"/>
  <c r="N896" i="1"/>
  <c r="N884" i="1"/>
  <c r="N872" i="1"/>
  <c r="N860" i="1"/>
  <c r="N848" i="1"/>
  <c r="N836" i="1"/>
  <c r="N824" i="1"/>
  <c r="N812" i="1"/>
  <c r="N800" i="1"/>
  <c r="N788" i="1"/>
  <c r="N776" i="1"/>
  <c r="N764" i="1"/>
  <c r="N752" i="1"/>
  <c r="N740" i="1"/>
  <c r="N728" i="1"/>
  <c r="N716" i="1"/>
  <c r="N704" i="1"/>
  <c r="N692" i="1"/>
  <c r="N680" i="1"/>
  <c r="N668" i="1"/>
  <c r="N656" i="1"/>
  <c r="N644" i="1"/>
  <c r="N632" i="1"/>
  <c r="N620" i="1"/>
  <c r="N608" i="1"/>
  <c r="N584" i="1"/>
  <c r="N572" i="1"/>
  <c r="N560" i="1"/>
  <c r="N548" i="1"/>
  <c r="N536" i="1"/>
  <c r="N524" i="1"/>
  <c r="N512" i="1"/>
  <c r="N500" i="1"/>
  <c r="N488" i="1"/>
  <c r="N476" i="1"/>
  <c r="N464" i="1"/>
  <c r="N452" i="1"/>
  <c r="N440" i="1"/>
  <c r="N428" i="1"/>
  <c r="N416" i="1"/>
  <c r="N404" i="1"/>
  <c r="N392" i="1"/>
  <c r="N380" i="1"/>
  <c r="N368" i="1"/>
  <c r="N356" i="1"/>
  <c r="N344" i="1"/>
  <c r="N332" i="1"/>
  <c r="N320" i="1"/>
  <c r="N308" i="1"/>
  <c r="N296" i="1"/>
  <c r="N284" i="1"/>
  <c r="N272" i="1"/>
  <c r="N260" i="1"/>
  <c r="N248" i="1"/>
  <c r="N236" i="1"/>
  <c r="N224" i="1"/>
  <c r="N212" i="1"/>
  <c r="N200" i="1"/>
  <c r="N188" i="1"/>
  <c r="N176" i="1"/>
  <c r="N164" i="1"/>
  <c r="N152" i="1"/>
  <c r="N140" i="1"/>
  <c r="N128" i="1"/>
  <c r="N116" i="1"/>
  <c r="N104" i="1"/>
  <c r="N92" i="1"/>
  <c r="N80" i="1"/>
  <c r="N68" i="1"/>
  <c r="N56" i="1"/>
  <c r="N44" i="1"/>
  <c r="N32" i="1"/>
  <c r="N20" i="1"/>
  <c r="N8" i="1"/>
  <c r="N866" i="1"/>
  <c r="N854" i="1"/>
  <c r="N842" i="1"/>
  <c r="N830" i="1"/>
  <c r="N818" i="1"/>
  <c r="N806" i="1"/>
  <c r="N794" i="1"/>
  <c r="N782" i="1"/>
  <c r="N770" i="1"/>
  <c r="N758" i="1"/>
  <c r="N746" i="1"/>
  <c r="N734" i="1"/>
  <c r="N1021" i="1"/>
  <c r="N1009" i="1"/>
  <c r="N997" i="1"/>
  <c r="N985" i="1"/>
  <c r="N961" i="1"/>
  <c r="N949" i="1"/>
  <c r="N937" i="1"/>
  <c r="N925" i="1"/>
  <c r="N913" i="1"/>
  <c r="N901" i="1"/>
  <c r="N889" i="1"/>
  <c r="N877" i="1"/>
  <c r="N865" i="1"/>
  <c r="N853" i="1"/>
  <c r="N841" i="1"/>
  <c r="N829" i="1"/>
  <c r="N817" i="1"/>
  <c r="N805" i="1"/>
  <c r="N793" i="1"/>
  <c r="N781" i="1"/>
  <c r="N769" i="1"/>
  <c r="N757" i="1"/>
  <c r="N745" i="1"/>
  <c r="N733" i="1"/>
  <c r="N721" i="1"/>
  <c r="N709" i="1"/>
  <c r="N1037" i="1"/>
  <c r="N1032" i="1"/>
  <c r="N1020" i="1"/>
  <c r="N1008" i="1"/>
  <c r="N948" i="1"/>
  <c r="N924" i="1"/>
  <c r="N1036" i="1"/>
  <c r="N1024" i="1"/>
  <c r="N995" i="1"/>
  <c r="N983" i="1"/>
  <c r="N971" i="1"/>
  <c r="N935" i="1"/>
  <c r="N923" i="1"/>
  <c r="N911" i="1"/>
  <c r="N899" i="1"/>
  <c r="N887" i="1"/>
  <c r="N875" i="1"/>
  <c r="N863" i="1"/>
  <c r="N851" i="1"/>
  <c r="N839" i="1"/>
  <c r="N827" i="1"/>
  <c r="N815" i="1"/>
  <c r="N803" i="1"/>
  <c r="N791" i="1"/>
  <c r="N779" i="1"/>
  <c r="N767" i="1"/>
  <c r="N755" i="1"/>
  <c r="N743" i="1"/>
  <c r="N731" i="1"/>
  <c r="N719" i="1"/>
  <c r="N707" i="1"/>
  <c r="N695" i="1"/>
  <c r="N1030" i="1"/>
  <c r="N1006" i="1"/>
  <c r="N994" i="1"/>
  <c r="N922" i="1"/>
  <c r="N910" i="1"/>
  <c r="N898" i="1"/>
  <c r="N1041" i="1"/>
  <c r="N1017" i="1"/>
  <c r="N1005" i="1"/>
  <c r="N993" i="1"/>
  <c r="N1038" i="1"/>
  <c r="N1002" i="1"/>
  <c r="N990" i="1"/>
  <c r="N966" i="1"/>
  <c r="N954" i="1"/>
  <c r="N942" i="1"/>
  <c r="N930" i="1"/>
  <c r="N870" i="1"/>
  <c r="N858" i="1"/>
  <c r="N846" i="1"/>
  <c r="N834" i="1"/>
  <c r="N822" i="1"/>
  <c r="N810" i="1"/>
  <c r="N798" i="1"/>
  <c r="N786" i="1"/>
  <c r="N774" i="1"/>
  <c r="N762" i="1"/>
  <c r="N750" i="1"/>
  <c r="N738" i="1"/>
  <c r="N726" i="1"/>
  <c r="N1035" i="1"/>
  <c r="N1034" i="1"/>
  <c r="N1022" i="1"/>
  <c r="N1010" i="1"/>
  <c r="N998" i="1"/>
  <c r="N986" i="1"/>
  <c r="N974" i="1"/>
  <c r="N962" i="1"/>
  <c r="N950" i="1"/>
  <c r="N938" i="1"/>
  <c r="N926" i="1"/>
  <c r="N914" i="1"/>
  <c r="N902" i="1"/>
  <c r="N890" i="1"/>
  <c r="N878" i="1"/>
  <c r="N1033" i="1"/>
  <c r="N1031" i="1"/>
  <c r="N1019" i="1"/>
  <c r="N1007" i="1"/>
  <c r="I126" i="5"/>
  <c r="J126" i="5"/>
  <c r="K126" i="5" s="1"/>
  <c r="L126" i="5" s="1"/>
  <c r="O126" i="5"/>
  <c r="P126" i="5"/>
  <c r="S126" i="5" l="1"/>
  <c r="C19" i="2"/>
  <c r="H19" i="2"/>
  <c r="G19" i="2"/>
  <c r="F19" i="2"/>
  <c r="E19" i="2"/>
  <c r="D19" i="2"/>
  <c r="B19" i="2"/>
  <c r="H18" i="2"/>
  <c r="G18" i="2"/>
  <c r="F18" i="2"/>
  <c r="E18" i="2"/>
  <c r="D18" i="2"/>
  <c r="C18" i="2"/>
  <c r="B18" i="2"/>
  <c r="B16" i="2"/>
  <c r="C16" i="2"/>
  <c r="D16" i="2"/>
  <c r="E16" i="2"/>
  <c r="F16" i="2"/>
  <c r="G16" i="2"/>
  <c r="H16" i="2"/>
  <c r="H15" i="2"/>
  <c r="G15" i="2"/>
  <c r="F15" i="2"/>
  <c r="E15" i="2"/>
  <c r="D15" i="2"/>
  <c r="C15" i="2"/>
  <c r="B15" i="2"/>
  <c r="D6" i="2"/>
  <c r="E6" i="2"/>
  <c r="F6" i="2"/>
  <c r="G6" i="2"/>
  <c r="G5" i="2"/>
  <c r="F5" i="2"/>
  <c r="E5" i="2"/>
  <c r="D5" i="2"/>
  <c r="T76" i="1" l="1"/>
  <c r="U76" i="1" s="1"/>
  <c r="X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1" i="1"/>
  <c r="U141" i="1" s="1"/>
  <c r="T142" i="1"/>
  <c r="U142" i="1" s="1"/>
  <c r="T143" i="1"/>
  <c r="U143" i="1" s="1"/>
  <c r="T144" i="1"/>
  <c r="U144" i="1" s="1"/>
  <c r="T145" i="1"/>
  <c r="U145" i="1" s="1"/>
  <c r="T146" i="1"/>
  <c r="U146" i="1" s="1"/>
  <c r="T147" i="1"/>
  <c r="U147" i="1" s="1"/>
  <c r="T148" i="1"/>
  <c r="U148" i="1" s="1"/>
  <c r="T149" i="1"/>
  <c r="U149" i="1" s="1"/>
  <c r="T150" i="1"/>
  <c r="U150" i="1" s="1"/>
  <c r="T151" i="1"/>
  <c r="U151" i="1" s="1"/>
  <c r="T152" i="1"/>
  <c r="U152" i="1" s="1"/>
  <c r="T153" i="1"/>
  <c r="U153" i="1" s="1"/>
  <c r="T154" i="1"/>
  <c r="U154" i="1" s="1"/>
  <c r="T155" i="1"/>
  <c r="U155" i="1" s="1"/>
  <c r="T156" i="1"/>
  <c r="U156" i="1" s="1"/>
  <c r="T157" i="1"/>
  <c r="U157" i="1" s="1"/>
  <c r="T158" i="1"/>
  <c r="U158" i="1" s="1"/>
  <c r="T159" i="1"/>
  <c r="U159" i="1" s="1"/>
  <c r="T160" i="1"/>
  <c r="U160" i="1" s="1"/>
  <c r="T161" i="1"/>
  <c r="U161" i="1" s="1"/>
  <c r="T162" i="1"/>
  <c r="U162" i="1" s="1"/>
  <c r="T163" i="1"/>
  <c r="U163" i="1" s="1"/>
  <c r="T164" i="1"/>
  <c r="U164" i="1" s="1"/>
  <c r="T165" i="1"/>
  <c r="U165" i="1" s="1"/>
  <c r="T166" i="1"/>
  <c r="U166" i="1" s="1"/>
  <c r="T167" i="1"/>
  <c r="U167" i="1" s="1"/>
  <c r="T168" i="1"/>
  <c r="U168" i="1" s="1"/>
  <c r="T169" i="1"/>
  <c r="U169" i="1" s="1"/>
  <c r="T170" i="1"/>
  <c r="U170" i="1" s="1"/>
  <c r="T171" i="1"/>
  <c r="U171" i="1" s="1"/>
  <c r="T172" i="1"/>
  <c r="U172" i="1" s="1"/>
  <c r="T173" i="1"/>
  <c r="U173" i="1" s="1"/>
  <c r="T174" i="1"/>
  <c r="U174" i="1" s="1"/>
  <c r="T175" i="1"/>
  <c r="U175" i="1" s="1"/>
  <c r="T176" i="1"/>
  <c r="U176" i="1" s="1"/>
  <c r="T177" i="1"/>
  <c r="U177" i="1" s="1"/>
  <c r="T178" i="1"/>
  <c r="U178" i="1" s="1"/>
  <c r="T179" i="1"/>
  <c r="U179" i="1" s="1"/>
  <c r="T180" i="1"/>
  <c r="U180" i="1" s="1"/>
  <c r="T181" i="1"/>
  <c r="U181" i="1" s="1"/>
  <c r="T182" i="1"/>
  <c r="U182" i="1" s="1"/>
  <c r="T183" i="1"/>
  <c r="U183" i="1" s="1"/>
  <c r="T184" i="1"/>
  <c r="U184" i="1" s="1"/>
  <c r="T185" i="1"/>
  <c r="U185" i="1" s="1"/>
  <c r="T186" i="1"/>
  <c r="U186" i="1" s="1"/>
  <c r="T187" i="1"/>
  <c r="U187" i="1" s="1"/>
  <c r="T188" i="1"/>
  <c r="U188" i="1" s="1"/>
  <c r="T189" i="1"/>
  <c r="U189" i="1" s="1"/>
  <c r="T190" i="1"/>
  <c r="U190" i="1" s="1"/>
  <c r="T191" i="1"/>
  <c r="U191" i="1" s="1"/>
  <c r="T192" i="1"/>
  <c r="U192" i="1" s="1"/>
  <c r="T193" i="1"/>
  <c r="U193" i="1" s="1"/>
  <c r="T194" i="1"/>
  <c r="U194" i="1" s="1"/>
  <c r="T195" i="1"/>
  <c r="U195" i="1" s="1"/>
  <c r="T196" i="1"/>
  <c r="U196" i="1" s="1"/>
  <c r="T197" i="1"/>
  <c r="U197" i="1" s="1"/>
  <c r="T198" i="1"/>
  <c r="U198" i="1" s="1"/>
  <c r="T199" i="1"/>
  <c r="U199" i="1" s="1"/>
  <c r="T200" i="1"/>
  <c r="U200" i="1" s="1"/>
  <c r="T201" i="1"/>
  <c r="U201" i="1" s="1"/>
  <c r="T202" i="1"/>
  <c r="U202" i="1" s="1"/>
  <c r="T203" i="1"/>
  <c r="U203" i="1" s="1"/>
  <c r="T204" i="1"/>
  <c r="U204" i="1" s="1"/>
  <c r="T206" i="1"/>
  <c r="U206" i="1" s="1"/>
  <c r="T207" i="1"/>
  <c r="U207" i="1" s="1"/>
  <c r="T208" i="1"/>
  <c r="U208" i="1" s="1"/>
  <c r="T209" i="1"/>
  <c r="U209" i="1" s="1"/>
  <c r="T210" i="1"/>
  <c r="U210" i="1" s="1"/>
  <c r="T211" i="1"/>
  <c r="U211" i="1" s="1"/>
  <c r="T212" i="1"/>
  <c r="U212" i="1" s="1"/>
  <c r="T213" i="1"/>
  <c r="U213" i="1" s="1"/>
  <c r="T214" i="1"/>
  <c r="U214" i="1" s="1"/>
  <c r="T215" i="1"/>
  <c r="U215" i="1" s="1"/>
  <c r="T216" i="1"/>
  <c r="U216" i="1" s="1"/>
  <c r="T217" i="1"/>
  <c r="U217" i="1" s="1"/>
  <c r="T218" i="1"/>
  <c r="U218" i="1" s="1"/>
  <c r="T219" i="1"/>
  <c r="U219" i="1" s="1"/>
  <c r="T220" i="1"/>
  <c r="U220" i="1" s="1"/>
  <c r="T221" i="1"/>
  <c r="U221" i="1" s="1"/>
  <c r="T222" i="1"/>
  <c r="U222" i="1" s="1"/>
  <c r="T223" i="1"/>
  <c r="U223" i="1" s="1"/>
  <c r="T224" i="1"/>
  <c r="U224" i="1" s="1"/>
  <c r="T225" i="1"/>
  <c r="U225" i="1" s="1"/>
  <c r="T226" i="1"/>
  <c r="U226" i="1" s="1"/>
  <c r="T227" i="1"/>
  <c r="U227" i="1" s="1"/>
  <c r="T228" i="1"/>
  <c r="U228" i="1" s="1"/>
  <c r="T229" i="1"/>
  <c r="U229" i="1" s="1"/>
  <c r="T230" i="1"/>
  <c r="U230" i="1" s="1"/>
  <c r="T231" i="1"/>
  <c r="U231" i="1" s="1"/>
  <c r="T232" i="1"/>
  <c r="U232" i="1" s="1"/>
  <c r="T233" i="1"/>
  <c r="U233" i="1" s="1"/>
  <c r="T234" i="1"/>
  <c r="U234" i="1" s="1"/>
  <c r="T235" i="1"/>
  <c r="U235" i="1" s="1"/>
  <c r="T236" i="1"/>
  <c r="U236" i="1" s="1"/>
  <c r="T237" i="1"/>
  <c r="U237" i="1" s="1"/>
  <c r="T238" i="1"/>
  <c r="U238" i="1" s="1"/>
  <c r="T239" i="1"/>
  <c r="U239" i="1" s="1"/>
  <c r="T240" i="1"/>
  <c r="U240" i="1" s="1"/>
  <c r="T241" i="1"/>
  <c r="U241" i="1" s="1"/>
  <c r="T242" i="1"/>
  <c r="U242" i="1" s="1"/>
  <c r="T243" i="1"/>
  <c r="U243" i="1" s="1"/>
  <c r="T244" i="1"/>
  <c r="U244" i="1" s="1"/>
  <c r="T245" i="1"/>
  <c r="U245" i="1" s="1"/>
  <c r="T246" i="1"/>
  <c r="U246" i="1" s="1"/>
  <c r="T247" i="1"/>
  <c r="U247" i="1" s="1"/>
  <c r="T248" i="1"/>
  <c r="U248" i="1" s="1"/>
  <c r="T249" i="1"/>
  <c r="U249" i="1" s="1"/>
  <c r="T250" i="1"/>
  <c r="U250" i="1" s="1"/>
  <c r="T251" i="1"/>
  <c r="U251" i="1" s="1"/>
  <c r="T252" i="1"/>
  <c r="U252" i="1" s="1"/>
  <c r="T253" i="1"/>
  <c r="U253" i="1" s="1"/>
  <c r="T254" i="1"/>
  <c r="U254" i="1" s="1"/>
  <c r="T255" i="1"/>
  <c r="U255" i="1" s="1"/>
  <c r="T256" i="1"/>
  <c r="U256" i="1" s="1"/>
  <c r="T257" i="1"/>
  <c r="U257" i="1" s="1"/>
  <c r="T258" i="1"/>
  <c r="U258" i="1" s="1"/>
  <c r="T259" i="1"/>
  <c r="U259" i="1" s="1"/>
  <c r="T260" i="1"/>
  <c r="U260" i="1" s="1"/>
  <c r="T261" i="1"/>
  <c r="U261" i="1" s="1"/>
  <c r="T262" i="1"/>
  <c r="U262" i="1" s="1"/>
  <c r="T263" i="1"/>
  <c r="U263" i="1" s="1"/>
  <c r="T264" i="1"/>
  <c r="U264" i="1" s="1"/>
  <c r="T265" i="1"/>
  <c r="U265" i="1" s="1"/>
  <c r="T266" i="1"/>
  <c r="U266" i="1" s="1"/>
  <c r="T267" i="1"/>
  <c r="U267" i="1" s="1"/>
  <c r="T268" i="1"/>
  <c r="U268" i="1" s="1"/>
  <c r="T269" i="1"/>
  <c r="U269" i="1" s="1"/>
  <c r="T271" i="1"/>
  <c r="U271" i="1" s="1"/>
  <c r="T272" i="1"/>
  <c r="U272" i="1" s="1"/>
  <c r="T273" i="1"/>
  <c r="U273" i="1" s="1"/>
  <c r="T274" i="1"/>
  <c r="U274" i="1" s="1"/>
  <c r="T275" i="1"/>
  <c r="U275" i="1" s="1"/>
  <c r="T276" i="1"/>
  <c r="U276" i="1" s="1"/>
  <c r="T277" i="1"/>
  <c r="U277" i="1" s="1"/>
  <c r="T278" i="1"/>
  <c r="U278" i="1" s="1"/>
  <c r="T279" i="1"/>
  <c r="U279" i="1" s="1"/>
  <c r="T280" i="1"/>
  <c r="U280" i="1" s="1"/>
  <c r="T281" i="1"/>
  <c r="U281" i="1" s="1"/>
  <c r="T282" i="1"/>
  <c r="U282" i="1" s="1"/>
  <c r="T283" i="1"/>
  <c r="U283" i="1" s="1"/>
  <c r="T284" i="1"/>
  <c r="U284" i="1" s="1"/>
  <c r="T285" i="1"/>
  <c r="U285" i="1" s="1"/>
  <c r="T286" i="1"/>
  <c r="U286" i="1" s="1"/>
  <c r="T287" i="1"/>
  <c r="U287" i="1" s="1"/>
  <c r="T288" i="1"/>
  <c r="U288" i="1" s="1"/>
  <c r="T289" i="1"/>
  <c r="U289" i="1" s="1"/>
  <c r="T290" i="1"/>
  <c r="U290" i="1" s="1"/>
  <c r="T291" i="1"/>
  <c r="U291" i="1" s="1"/>
  <c r="T292" i="1"/>
  <c r="U292" i="1" s="1"/>
  <c r="T293" i="1"/>
  <c r="U293" i="1" s="1"/>
  <c r="T294" i="1"/>
  <c r="U294" i="1" s="1"/>
  <c r="T295" i="1"/>
  <c r="U295" i="1" s="1"/>
  <c r="T296" i="1"/>
  <c r="U296" i="1" s="1"/>
  <c r="T297" i="1"/>
  <c r="U297" i="1" s="1"/>
  <c r="T298" i="1"/>
  <c r="U298" i="1" s="1"/>
  <c r="T299" i="1"/>
  <c r="U299" i="1" s="1"/>
  <c r="T300" i="1"/>
  <c r="U300" i="1" s="1"/>
  <c r="T301" i="1"/>
  <c r="U301" i="1" s="1"/>
  <c r="T302" i="1"/>
  <c r="U302" i="1" s="1"/>
  <c r="T303" i="1"/>
  <c r="U303" i="1" s="1"/>
  <c r="T304" i="1"/>
  <c r="U304" i="1" s="1"/>
  <c r="T305" i="1"/>
  <c r="U305" i="1" s="1"/>
  <c r="T306" i="1"/>
  <c r="U306" i="1" s="1"/>
  <c r="T307" i="1"/>
  <c r="U307" i="1" s="1"/>
  <c r="T308" i="1"/>
  <c r="U308" i="1" s="1"/>
  <c r="T309" i="1"/>
  <c r="U309" i="1" s="1"/>
  <c r="T310" i="1"/>
  <c r="U310" i="1" s="1"/>
  <c r="T311" i="1"/>
  <c r="U311" i="1" s="1"/>
  <c r="T312" i="1"/>
  <c r="U312" i="1" s="1"/>
  <c r="T313" i="1"/>
  <c r="U313" i="1" s="1"/>
  <c r="T314" i="1"/>
  <c r="U314" i="1" s="1"/>
  <c r="T315" i="1"/>
  <c r="U315" i="1" s="1"/>
  <c r="T316" i="1"/>
  <c r="U316" i="1" s="1"/>
  <c r="T317" i="1"/>
  <c r="U317" i="1" s="1"/>
  <c r="T318" i="1"/>
  <c r="U318" i="1" s="1"/>
  <c r="T319" i="1"/>
  <c r="U319" i="1" s="1"/>
  <c r="T320" i="1"/>
  <c r="U320" i="1" s="1"/>
  <c r="T321" i="1"/>
  <c r="U321" i="1" s="1"/>
  <c r="T322" i="1"/>
  <c r="U322" i="1" s="1"/>
  <c r="T323" i="1"/>
  <c r="U323" i="1" s="1"/>
  <c r="T324" i="1"/>
  <c r="U324" i="1" s="1"/>
  <c r="T325" i="1"/>
  <c r="U325" i="1" s="1"/>
  <c r="T326" i="1"/>
  <c r="U326" i="1" s="1"/>
  <c r="T327" i="1"/>
  <c r="U327" i="1" s="1"/>
  <c r="T328" i="1"/>
  <c r="U328" i="1" s="1"/>
  <c r="T329" i="1"/>
  <c r="U329" i="1" s="1"/>
  <c r="T330" i="1"/>
  <c r="U330" i="1" s="1"/>
  <c r="T331" i="1"/>
  <c r="U331" i="1" s="1"/>
  <c r="T332" i="1"/>
  <c r="U332" i="1" s="1"/>
  <c r="T333" i="1"/>
  <c r="U333" i="1" s="1"/>
  <c r="T334" i="1"/>
  <c r="U334" i="1" s="1"/>
  <c r="T336" i="1"/>
  <c r="U336" i="1" s="1"/>
  <c r="T337" i="1"/>
  <c r="U337" i="1" s="1"/>
  <c r="T338" i="1"/>
  <c r="U338" i="1" s="1"/>
  <c r="T339" i="1"/>
  <c r="U339" i="1" s="1"/>
  <c r="T340" i="1"/>
  <c r="U340" i="1" s="1"/>
  <c r="T341" i="1"/>
  <c r="U341" i="1" s="1"/>
  <c r="T342" i="1"/>
  <c r="U342" i="1" s="1"/>
  <c r="T343" i="1"/>
  <c r="U343" i="1" s="1"/>
  <c r="T344" i="1"/>
  <c r="U344" i="1" s="1"/>
  <c r="T345" i="1"/>
  <c r="U345" i="1" s="1"/>
  <c r="T346" i="1"/>
  <c r="U346" i="1" s="1"/>
  <c r="T347" i="1"/>
  <c r="U347" i="1" s="1"/>
  <c r="T348" i="1"/>
  <c r="U348" i="1" s="1"/>
  <c r="T349" i="1"/>
  <c r="U349" i="1" s="1"/>
  <c r="T350" i="1"/>
  <c r="U350" i="1" s="1"/>
  <c r="T351" i="1"/>
  <c r="U351" i="1" s="1"/>
  <c r="T352" i="1"/>
  <c r="U352" i="1" s="1"/>
  <c r="T353" i="1"/>
  <c r="U353" i="1" s="1"/>
  <c r="T354" i="1"/>
  <c r="U354" i="1" s="1"/>
  <c r="T355" i="1"/>
  <c r="U355" i="1" s="1"/>
  <c r="T356" i="1"/>
  <c r="U356" i="1" s="1"/>
  <c r="T357" i="1"/>
  <c r="U357" i="1" s="1"/>
  <c r="T358" i="1"/>
  <c r="U358" i="1" s="1"/>
  <c r="T359" i="1"/>
  <c r="U359" i="1" s="1"/>
  <c r="T360" i="1"/>
  <c r="U360" i="1" s="1"/>
  <c r="T361" i="1"/>
  <c r="U361" i="1" s="1"/>
  <c r="T362" i="1"/>
  <c r="U362" i="1" s="1"/>
  <c r="T363" i="1"/>
  <c r="U363" i="1" s="1"/>
  <c r="T364" i="1"/>
  <c r="U364" i="1" s="1"/>
  <c r="T365" i="1"/>
  <c r="U365" i="1" s="1"/>
  <c r="T366" i="1"/>
  <c r="U366" i="1" s="1"/>
  <c r="T367" i="1"/>
  <c r="U367" i="1" s="1"/>
  <c r="T368" i="1"/>
  <c r="U368" i="1" s="1"/>
  <c r="T369" i="1"/>
  <c r="U369" i="1" s="1"/>
  <c r="T370" i="1"/>
  <c r="U370" i="1" s="1"/>
  <c r="T371" i="1"/>
  <c r="U371" i="1" s="1"/>
  <c r="T372" i="1"/>
  <c r="U372" i="1" s="1"/>
  <c r="T373" i="1"/>
  <c r="U373" i="1" s="1"/>
  <c r="T374" i="1"/>
  <c r="U374" i="1" s="1"/>
  <c r="T375" i="1"/>
  <c r="U375" i="1" s="1"/>
  <c r="T376" i="1"/>
  <c r="U376" i="1" s="1"/>
  <c r="T377" i="1"/>
  <c r="U377" i="1" s="1"/>
  <c r="T378" i="1"/>
  <c r="U378" i="1" s="1"/>
  <c r="T379" i="1"/>
  <c r="U379" i="1" s="1"/>
  <c r="T380" i="1"/>
  <c r="U380" i="1" s="1"/>
  <c r="T381" i="1"/>
  <c r="U381" i="1" s="1"/>
  <c r="T382" i="1"/>
  <c r="U382" i="1" s="1"/>
  <c r="T383" i="1"/>
  <c r="U383" i="1" s="1"/>
  <c r="T384" i="1"/>
  <c r="U384" i="1" s="1"/>
  <c r="T385" i="1"/>
  <c r="U385" i="1" s="1"/>
  <c r="T386" i="1"/>
  <c r="U386" i="1" s="1"/>
  <c r="T387" i="1"/>
  <c r="U387" i="1" s="1"/>
  <c r="T388" i="1"/>
  <c r="U388" i="1" s="1"/>
  <c r="T389" i="1"/>
  <c r="U389" i="1" s="1"/>
  <c r="T390" i="1"/>
  <c r="U390" i="1" s="1"/>
  <c r="T391" i="1"/>
  <c r="U391" i="1" s="1"/>
  <c r="T392" i="1"/>
  <c r="U392" i="1" s="1"/>
  <c r="T393" i="1"/>
  <c r="U393" i="1" s="1"/>
  <c r="T394" i="1"/>
  <c r="U394" i="1" s="1"/>
  <c r="T395" i="1"/>
  <c r="U395" i="1" s="1"/>
  <c r="T396" i="1"/>
  <c r="U396" i="1" s="1"/>
  <c r="T397" i="1"/>
  <c r="U397" i="1" s="1"/>
  <c r="T398" i="1"/>
  <c r="U398" i="1" s="1"/>
  <c r="T399" i="1"/>
  <c r="U399" i="1" s="1"/>
  <c r="T401" i="1"/>
  <c r="U401" i="1" s="1"/>
  <c r="T402" i="1"/>
  <c r="U402" i="1" s="1"/>
  <c r="T403" i="1"/>
  <c r="U403" i="1" s="1"/>
  <c r="T404" i="1"/>
  <c r="U404" i="1" s="1"/>
  <c r="T405" i="1"/>
  <c r="U405" i="1" s="1"/>
  <c r="T406" i="1"/>
  <c r="U406" i="1" s="1"/>
  <c r="T407" i="1"/>
  <c r="U407" i="1" s="1"/>
  <c r="T408" i="1"/>
  <c r="U408" i="1" s="1"/>
  <c r="T409" i="1"/>
  <c r="U409" i="1" s="1"/>
  <c r="T410" i="1"/>
  <c r="U410" i="1" s="1"/>
  <c r="T411" i="1"/>
  <c r="U411" i="1" s="1"/>
  <c r="T412" i="1"/>
  <c r="U412" i="1" s="1"/>
  <c r="T413" i="1"/>
  <c r="U413" i="1" s="1"/>
  <c r="T414" i="1"/>
  <c r="U414" i="1" s="1"/>
  <c r="T415" i="1"/>
  <c r="U415" i="1" s="1"/>
  <c r="T416" i="1"/>
  <c r="U416" i="1" s="1"/>
  <c r="T417" i="1"/>
  <c r="U417" i="1" s="1"/>
  <c r="T418" i="1"/>
  <c r="U418" i="1" s="1"/>
  <c r="T419" i="1"/>
  <c r="U419" i="1" s="1"/>
  <c r="T420" i="1"/>
  <c r="U420" i="1" s="1"/>
  <c r="T421" i="1"/>
  <c r="U421" i="1" s="1"/>
  <c r="T422" i="1"/>
  <c r="U422" i="1" s="1"/>
  <c r="T423" i="1"/>
  <c r="U423" i="1" s="1"/>
  <c r="T424" i="1"/>
  <c r="U424" i="1" s="1"/>
  <c r="T425" i="1"/>
  <c r="U425" i="1" s="1"/>
  <c r="T426" i="1"/>
  <c r="U426" i="1" s="1"/>
  <c r="T427" i="1"/>
  <c r="U427" i="1" s="1"/>
  <c r="T428" i="1"/>
  <c r="U428" i="1" s="1"/>
  <c r="T429" i="1"/>
  <c r="U429" i="1" s="1"/>
  <c r="T430" i="1"/>
  <c r="U430" i="1" s="1"/>
  <c r="T431" i="1"/>
  <c r="U431" i="1" s="1"/>
  <c r="T432" i="1"/>
  <c r="U432" i="1" s="1"/>
  <c r="T433" i="1"/>
  <c r="U433" i="1" s="1"/>
  <c r="T434" i="1"/>
  <c r="U434" i="1" s="1"/>
  <c r="T435" i="1"/>
  <c r="U435" i="1" s="1"/>
  <c r="T436" i="1"/>
  <c r="U436" i="1" s="1"/>
  <c r="T437" i="1"/>
  <c r="U437" i="1" s="1"/>
  <c r="T438" i="1"/>
  <c r="U438" i="1" s="1"/>
  <c r="T439" i="1"/>
  <c r="U439" i="1" s="1"/>
  <c r="T440" i="1"/>
  <c r="U440" i="1" s="1"/>
  <c r="T441" i="1"/>
  <c r="U441" i="1" s="1"/>
  <c r="T442" i="1"/>
  <c r="U442" i="1" s="1"/>
  <c r="T443" i="1"/>
  <c r="U443" i="1" s="1"/>
  <c r="T444" i="1"/>
  <c r="U444" i="1" s="1"/>
  <c r="T445" i="1"/>
  <c r="U445" i="1" s="1"/>
  <c r="T446" i="1"/>
  <c r="U446" i="1" s="1"/>
  <c r="T447" i="1"/>
  <c r="U447" i="1" s="1"/>
  <c r="T448" i="1"/>
  <c r="U448" i="1" s="1"/>
  <c r="T449" i="1"/>
  <c r="U449" i="1" s="1"/>
  <c r="T450" i="1"/>
  <c r="U450" i="1" s="1"/>
  <c r="T451" i="1"/>
  <c r="U451" i="1" s="1"/>
  <c r="T452" i="1"/>
  <c r="U452" i="1" s="1"/>
  <c r="T453" i="1"/>
  <c r="U453" i="1" s="1"/>
  <c r="T454" i="1"/>
  <c r="U454" i="1" s="1"/>
  <c r="T455" i="1"/>
  <c r="U455" i="1" s="1"/>
  <c r="T456" i="1"/>
  <c r="U456" i="1" s="1"/>
  <c r="T457" i="1"/>
  <c r="U457" i="1" s="1"/>
  <c r="T458" i="1"/>
  <c r="U458" i="1" s="1"/>
  <c r="T459" i="1"/>
  <c r="U459" i="1" s="1"/>
  <c r="T460" i="1"/>
  <c r="U460" i="1" s="1"/>
  <c r="T461" i="1"/>
  <c r="U461" i="1" s="1"/>
  <c r="T462" i="1"/>
  <c r="U462" i="1" s="1"/>
  <c r="T463" i="1"/>
  <c r="U463" i="1" s="1"/>
  <c r="T464" i="1"/>
  <c r="U464" i="1" s="1"/>
  <c r="T466" i="1"/>
  <c r="U466" i="1" s="1"/>
  <c r="T467" i="1"/>
  <c r="U467" i="1" s="1"/>
  <c r="T468" i="1"/>
  <c r="U468" i="1" s="1"/>
  <c r="T469" i="1"/>
  <c r="U469" i="1" s="1"/>
  <c r="T470" i="1"/>
  <c r="U470" i="1" s="1"/>
  <c r="T471" i="1"/>
  <c r="U471" i="1" s="1"/>
  <c r="T472" i="1"/>
  <c r="U472" i="1" s="1"/>
  <c r="T473" i="1"/>
  <c r="U473" i="1" s="1"/>
  <c r="T474" i="1"/>
  <c r="U474" i="1" s="1"/>
  <c r="T475" i="1"/>
  <c r="U475" i="1" s="1"/>
  <c r="T476" i="1"/>
  <c r="U476" i="1" s="1"/>
  <c r="T477" i="1"/>
  <c r="U477" i="1" s="1"/>
  <c r="T478" i="1"/>
  <c r="U478" i="1" s="1"/>
  <c r="T479" i="1"/>
  <c r="U479" i="1" s="1"/>
  <c r="T480" i="1"/>
  <c r="U480" i="1" s="1"/>
  <c r="T481" i="1"/>
  <c r="U481" i="1" s="1"/>
  <c r="T482" i="1"/>
  <c r="U482" i="1" s="1"/>
  <c r="T483" i="1"/>
  <c r="U483" i="1" s="1"/>
  <c r="T484" i="1"/>
  <c r="U484" i="1" s="1"/>
  <c r="T485" i="1"/>
  <c r="U485" i="1" s="1"/>
  <c r="T486" i="1"/>
  <c r="U486" i="1" s="1"/>
  <c r="T487" i="1"/>
  <c r="U487" i="1" s="1"/>
  <c r="T488" i="1"/>
  <c r="U488" i="1" s="1"/>
  <c r="T489" i="1"/>
  <c r="U489" i="1" s="1"/>
  <c r="T490" i="1"/>
  <c r="U490" i="1" s="1"/>
  <c r="T491" i="1"/>
  <c r="U491" i="1" s="1"/>
  <c r="T492" i="1"/>
  <c r="U492" i="1" s="1"/>
  <c r="T493" i="1"/>
  <c r="U493" i="1" s="1"/>
  <c r="T494" i="1"/>
  <c r="U494" i="1" s="1"/>
  <c r="T495" i="1"/>
  <c r="U495" i="1" s="1"/>
  <c r="T496" i="1"/>
  <c r="U496" i="1" s="1"/>
  <c r="T497" i="1"/>
  <c r="U497" i="1" s="1"/>
  <c r="T498" i="1"/>
  <c r="U498" i="1" s="1"/>
  <c r="T499" i="1"/>
  <c r="U499" i="1" s="1"/>
  <c r="T500" i="1"/>
  <c r="U500" i="1" s="1"/>
  <c r="T501" i="1"/>
  <c r="U501" i="1" s="1"/>
  <c r="T502" i="1"/>
  <c r="U502" i="1" s="1"/>
  <c r="T503" i="1"/>
  <c r="U503" i="1" s="1"/>
  <c r="T504" i="1"/>
  <c r="U504" i="1" s="1"/>
  <c r="T505" i="1"/>
  <c r="U505" i="1" s="1"/>
  <c r="T506" i="1"/>
  <c r="U506" i="1" s="1"/>
  <c r="T507" i="1"/>
  <c r="U507" i="1" s="1"/>
  <c r="T508" i="1"/>
  <c r="U508" i="1" s="1"/>
  <c r="T509" i="1"/>
  <c r="U509" i="1" s="1"/>
  <c r="T510" i="1"/>
  <c r="U510" i="1" s="1"/>
  <c r="T511" i="1"/>
  <c r="U511" i="1" s="1"/>
  <c r="T512" i="1"/>
  <c r="U512" i="1" s="1"/>
  <c r="T513" i="1"/>
  <c r="U513" i="1" s="1"/>
  <c r="T514" i="1"/>
  <c r="U514" i="1" s="1"/>
  <c r="T515" i="1"/>
  <c r="U515" i="1" s="1"/>
  <c r="T516" i="1"/>
  <c r="U516" i="1" s="1"/>
  <c r="T517" i="1"/>
  <c r="U517" i="1" s="1"/>
  <c r="T518" i="1"/>
  <c r="U518" i="1" s="1"/>
  <c r="T519" i="1"/>
  <c r="U519" i="1" s="1"/>
  <c r="T520" i="1"/>
  <c r="U520" i="1" s="1"/>
  <c r="T521" i="1"/>
  <c r="U521" i="1" s="1"/>
  <c r="T522" i="1"/>
  <c r="U522" i="1" s="1"/>
  <c r="T523" i="1"/>
  <c r="U523" i="1" s="1"/>
  <c r="T524" i="1"/>
  <c r="U524" i="1" s="1"/>
  <c r="T525" i="1"/>
  <c r="U525" i="1" s="1"/>
  <c r="T526" i="1"/>
  <c r="U526" i="1" s="1"/>
  <c r="T527" i="1"/>
  <c r="U527" i="1" s="1"/>
  <c r="T528" i="1"/>
  <c r="U528" i="1" s="1"/>
  <c r="T529" i="1"/>
  <c r="U529" i="1" s="1"/>
  <c r="T531" i="1"/>
  <c r="U531" i="1" s="1"/>
  <c r="T532" i="1"/>
  <c r="U532" i="1" s="1"/>
  <c r="T533" i="1"/>
  <c r="U533" i="1" s="1"/>
  <c r="T534" i="1"/>
  <c r="U534" i="1" s="1"/>
  <c r="T535" i="1"/>
  <c r="U535" i="1" s="1"/>
  <c r="T536" i="1"/>
  <c r="U536" i="1" s="1"/>
  <c r="T537" i="1"/>
  <c r="U537" i="1" s="1"/>
  <c r="T538" i="1"/>
  <c r="U538" i="1" s="1"/>
  <c r="T539" i="1"/>
  <c r="U539" i="1" s="1"/>
  <c r="T540" i="1"/>
  <c r="U540" i="1" s="1"/>
  <c r="T541" i="1"/>
  <c r="U541" i="1" s="1"/>
  <c r="T542" i="1"/>
  <c r="U542" i="1" s="1"/>
  <c r="T543" i="1"/>
  <c r="U543" i="1" s="1"/>
  <c r="T544" i="1"/>
  <c r="U544" i="1" s="1"/>
  <c r="T545" i="1"/>
  <c r="U545" i="1" s="1"/>
  <c r="T546" i="1"/>
  <c r="U546" i="1" s="1"/>
  <c r="T547" i="1"/>
  <c r="U547" i="1" s="1"/>
  <c r="T548" i="1"/>
  <c r="U548" i="1" s="1"/>
  <c r="T549" i="1"/>
  <c r="U549" i="1" s="1"/>
  <c r="T550" i="1"/>
  <c r="U550" i="1" s="1"/>
  <c r="T551" i="1"/>
  <c r="U551" i="1" s="1"/>
  <c r="T552" i="1"/>
  <c r="U552" i="1" s="1"/>
  <c r="T553" i="1"/>
  <c r="U553" i="1" s="1"/>
  <c r="T554" i="1"/>
  <c r="U554" i="1" s="1"/>
  <c r="T555" i="1"/>
  <c r="U555" i="1" s="1"/>
  <c r="T556" i="1"/>
  <c r="U556" i="1" s="1"/>
  <c r="T557" i="1"/>
  <c r="U557" i="1" s="1"/>
  <c r="T558" i="1"/>
  <c r="U558" i="1" s="1"/>
  <c r="T559" i="1"/>
  <c r="U559" i="1" s="1"/>
  <c r="T560" i="1"/>
  <c r="U560" i="1" s="1"/>
  <c r="T561" i="1"/>
  <c r="U561" i="1" s="1"/>
  <c r="T562" i="1"/>
  <c r="U562" i="1" s="1"/>
  <c r="T563" i="1"/>
  <c r="U563" i="1" s="1"/>
  <c r="T564" i="1"/>
  <c r="U564" i="1" s="1"/>
  <c r="T565" i="1"/>
  <c r="U565" i="1" s="1"/>
  <c r="T566" i="1"/>
  <c r="U566" i="1" s="1"/>
  <c r="T567" i="1"/>
  <c r="U567" i="1" s="1"/>
  <c r="T568" i="1"/>
  <c r="U568" i="1" s="1"/>
  <c r="T569" i="1"/>
  <c r="U569" i="1" s="1"/>
  <c r="T570" i="1"/>
  <c r="U570" i="1" s="1"/>
  <c r="T571" i="1"/>
  <c r="U571" i="1" s="1"/>
  <c r="T572" i="1"/>
  <c r="U572" i="1" s="1"/>
  <c r="T573" i="1"/>
  <c r="U573" i="1" s="1"/>
  <c r="T574" i="1"/>
  <c r="U574" i="1" s="1"/>
  <c r="T575" i="1"/>
  <c r="U575" i="1" s="1"/>
  <c r="T576" i="1"/>
  <c r="U576" i="1" s="1"/>
  <c r="T577" i="1"/>
  <c r="U577" i="1" s="1"/>
  <c r="T578" i="1"/>
  <c r="U578" i="1" s="1"/>
  <c r="T579" i="1"/>
  <c r="U579" i="1" s="1"/>
  <c r="T580" i="1"/>
  <c r="U580" i="1" s="1"/>
  <c r="T581" i="1"/>
  <c r="U581" i="1" s="1"/>
  <c r="T582" i="1"/>
  <c r="U582" i="1" s="1"/>
  <c r="T583" i="1"/>
  <c r="U583" i="1" s="1"/>
  <c r="T584" i="1"/>
  <c r="U584" i="1" s="1"/>
  <c r="T585" i="1"/>
  <c r="U585" i="1" s="1"/>
  <c r="T586" i="1"/>
  <c r="U586" i="1" s="1"/>
  <c r="T587" i="1"/>
  <c r="U587" i="1" s="1"/>
  <c r="T588" i="1"/>
  <c r="U588" i="1" s="1"/>
  <c r="T589" i="1"/>
  <c r="U589" i="1" s="1"/>
  <c r="T590" i="1"/>
  <c r="U590" i="1" s="1"/>
  <c r="T591" i="1"/>
  <c r="U591" i="1" s="1"/>
  <c r="T592" i="1"/>
  <c r="U592" i="1" s="1"/>
  <c r="T593" i="1"/>
  <c r="U593" i="1" s="1"/>
  <c r="T594" i="1"/>
  <c r="U594" i="1" s="1"/>
  <c r="T596" i="1"/>
  <c r="U596" i="1" s="1"/>
  <c r="T597" i="1"/>
  <c r="U597" i="1" s="1"/>
  <c r="T598" i="1"/>
  <c r="U598" i="1" s="1"/>
  <c r="T599" i="1"/>
  <c r="U599" i="1" s="1"/>
  <c r="T600" i="1"/>
  <c r="U600" i="1" s="1"/>
  <c r="T601" i="1"/>
  <c r="U601" i="1" s="1"/>
  <c r="T602" i="1"/>
  <c r="U602" i="1" s="1"/>
  <c r="T603" i="1"/>
  <c r="U603" i="1" s="1"/>
  <c r="T604" i="1"/>
  <c r="U604" i="1" s="1"/>
  <c r="T605" i="1"/>
  <c r="U605" i="1" s="1"/>
  <c r="T606" i="1"/>
  <c r="U606" i="1" s="1"/>
  <c r="T607" i="1"/>
  <c r="U607" i="1" s="1"/>
  <c r="T608" i="1"/>
  <c r="U608" i="1" s="1"/>
  <c r="T609" i="1"/>
  <c r="U609" i="1" s="1"/>
  <c r="T610" i="1"/>
  <c r="U610" i="1" s="1"/>
  <c r="T611" i="1"/>
  <c r="U611" i="1" s="1"/>
  <c r="T612" i="1"/>
  <c r="U612" i="1" s="1"/>
  <c r="T613" i="1"/>
  <c r="U613" i="1" s="1"/>
  <c r="T614" i="1"/>
  <c r="U614" i="1" s="1"/>
  <c r="T615" i="1"/>
  <c r="U615" i="1" s="1"/>
  <c r="T616" i="1"/>
  <c r="U616" i="1" s="1"/>
  <c r="T617" i="1"/>
  <c r="U617" i="1" s="1"/>
  <c r="T618" i="1"/>
  <c r="U618" i="1" s="1"/>
  <c r="T619" i="1"/>
  <c r="U619" i="1" s="1"/>
  <c r="T620" i="1"/>
  <c r="U620" i="1" s="1"/>
  <c r="T621" i="1"/>
  <c r="U621" i="1" s="1"/>
  <c r="T622" i="1"/>
  <c r="U622" i="1" s="1"/>
  <c r="T623" i="1"/>
  <c r="U623" i="1" s="1"/>
  <c r="T624" i="1"/>
  <c r="U624" i="1" s="1"/>
  <c r="T625" i="1"/>
  <c r="U625" i="1" s="1"/>
  <c r="T626" i="1"/>
  <c r="U626" i="1" s="1"/>
  <c r="T627" i="1"/>
  <c r="U627" i="1" s="1"/>
  <c r="T628" i="1"/>
  <c r="U628" i="1" s="1"/>
  <c r="T629" i="1"/>
  <c r="U629" i="1" s="1"/>
  <c r="T630" i="1"/>
  <c r="U630" i="1" s="1"/>
  <c r="T631" i="1"/>
  <c r="U631" i="1" s="1"/>
  <c r="T632" i="1"/>
  <c r="U632" i="1" s="1"/>
  <c r="T633" i="1"/>
  <c r="U633" i="1" s="1"/>
  <c r="T634" i="1"/>
  <c r="U634" i="1" s="1"/>
  <c r="T635" i="1"/>
  <c r="U635" i="1" s="1"/>
  <c r="T636" i="1"/>
  <c r="U636" i="1" s="1"/>
  <c r="T637" i="1"/>
  <c r="U637" i="1" s="1"/>
  <c r="T638" i="1"/>
  <c r="U638" i="1" s="1"/>
  <c r="T639" i="1"/>
  <c r="U639" i="1" s="1"/>
  <c r="T640" i="1"/>
  <c r="U640" i="1" s="1"/>
  <c r="T641" i="1"/>
  <c r="U641" i="1" s="1"/>
  <c r="T642" i="1"/>
  <c r="U642" i="1" s="1"/>
  <c r="T643" i="1"/>
  <c r="U643" i="1" s="1"/>
  <c r="T644" i="1"/>
  <c r="U644" i="1" s="1"/>
  <c r="T645" i="1"/>
  <c r="U645" i="1" s="1"/>
  <c r="T646" i="1"/>
  <c r="U646" i="1" s="1"/>
  <c r="T647" i="1"/>
  <c r="U647" i="1" s="1"/>
  <c r="T648" i="1"/>
  <c r="U648" i="1" s="1"/>
  <c r="T649" i="1"/>
  <c r="U649" i="1" s="1"/>
  <c r="T650" i="1"/>
  <c r="U650" i="1" s="1"/>
  <c r="T651" i="1"/>
  <c r="U651" i="1" s="1"/>
  <c r="T652" i="1"/>
  <c r="U652" i="1" s="1"/>
  <c r="T653" i="1"/>
  <c r="U653" i="1" s="1"/>
  <c r="T654" i="1"/>
  <c r="U654" i="1" s="1"/>
  <c r="T655" i="1"/>
  <c r="U655" i="1" s="1"/>
  <c r="T656" i="1"/>
  <c r="U656" i="1" s="1"/>
  <c r="T657" i="1"/>
  <c r="U657" i="1" s="1"/>
  <c r="T658" i="1"/>
  <c r="U658" i="1" s="1"/>
  <c r="T659" i="1"/>
  <c r="U659" i="1" s="1"/>
  <c r="T661" i="1"/>
  <c r="U661" i="1" s="1"/>
  <c r="T662" i="1"/>
  <c r="U662" i="1" s="1"/>
  <c r="T663" i="1"/>
  <c r="U663" i="1" s="1"/>
  <c r="T664" i="1"/>
  <c r="U664" i="1" s="1"/>
  <c r="T665" i="1"/>
  <c r="U665" i="1" s="1"/>
  <c r="T666" i="1"/>
  <c r="U666" i="1" s="1"/>
  <c r="T667" i="1"/>
  <c r="U667" i="1" s="1"/>
  <c r="T668" i="1"/>
  <c r="U668" i="1" s="1"/>
  <c r="T669" i="1"/>
  <c r="U669" i="1" s="1"/>
  <c r="T670" i="1"/>
  <c r="U670" i="1" s="1"/>
  <c r="T671" i="1"/>
  <c r="U671" i="1" s="1"/>
  <c r="T672" i="1"/>
  <c r="U672" i="1" s="1"/>
  <c r="T673" i="1"/>
  <c r="U673" i="1" s="1"/>
  <c r="T674" i="1"/>
  <c r="U674" i="1" s="1"/>
  <c r="T675" i="1"/>
  <c r="U675" i="1" s="1"/>
  <c r="T676" i="1"/>
  <c r="U676" i="1" s="1"/>
  <c r="T677" i="1"/>
  <c r="U677" i="1" s="1"/>
  <c r="T678" i="1"/>
  <c r="U678" i="1" s="1"/>
  <c r="T679" i="1"/>
  <c r="U679" i="1" s="1"/>
  <c r="T680" i="1"/>
  <c r="U680" i="1" s="1"/>
  <c r="T681" i="1"/>
  <c r="U681" i="1" s="1"/>
  <c r="T682" i="1"/>
  <c r="U682" i="1" s="1"/>
  <c r="T683" i="1"/>
  <c r="U683" i="1" s="1"/>
  <c r="T684" i="1"/>
  <c r="U684" i="1" s="1"/>
  <c r="T685" i="1"/>
  <c r="U685" i="1" s="1"/>
  <c r="T686" i="1"/>
  <c r="U686" i="1" s="1"/>
  <c r="T687" i="1"/>
  <c r="U687" i="1" s="1"/>
  <c r="T688" i="1"/>
  <c r="U688" i="1" s="1"/>
  <c r="T689" i="1"/>
  <c r="U689" i="1" s="1"/>
  <c r="T690" i="1"/>
  <c r="U690" i="1" s="1"/>
  <c r="T691" i="1"/>
  <c r="U691" i="1" s="1"/>
  <c r="T692" i="1"/>
  <c r="U692" i="1" s="1"/>
  <c r="T693" i="1"/>
  <c r="U693" i="1" s="1"/>
  <c r="T694" i="1"/>
  <c r="U694" i="1" s="1"/>
  <c r="T695" i="1"/>
  <c r="U695" i="1" s="1"/>
  <c r="T696" i="1"/>
  <c r="U696" i="1" s="1"/>
  <c r="T697" i="1"/>
  <c r="U697" i="1" s="1"/>
  <c r="T698" i="1"/>
  <c r="U698" i="1" s="1"/>
  <c r="T699" i="1"/>
  <c r="U699" i="1" s="1"/>
  <c r="T700" i="1"/>
  <c r="U700" i="1" s="1"/>
  <c r="T701" i="1"/>
  <c r="U701" i="1" s="1"/>
  <c r="T702" i="1"/>
  <c r="U702" i="1" s="1"/>
  <c r="T703" i="1"/>
  <c r="U703" i="1" s="1"/>
  <c r="T704" i="1"/>
  <c r="U704" i="1" s="1"/>
  <c r="T705" i="1"/>
  <c r="U705" i="1" s="1"/>
  <c r="T706" i="1"/>
  <c r="U706" i="1" s="1"/>
  <c r="T707" i="1"/>
  <c r="U707" i="1" s="1"/>
  <c r="T708" i="1"/>
  <c r="U708" i="1" s="1"/>
  <c r="T709" i="1"/>
  <c r="U709" i="1" s="1"/>
  <c r="T710" i="1"/>
  <c r="U710" i="1" s="1"/>
  <c r="T711" i="1"/>
  <c r="U711" i="1" s="1"/>
  <c r="T712" i="1"/>
  <c r="U712" i="1" s="1"/>
  <c r="T713" i="1"/>
  <c r="U713" i="1" s="1"/>
  <c r="T714" i="1"/>
  <c r="U714" i="1" s="1"/>
  <c r="T715" i="1"/>
  <c r="U715" i="1" s="1"/>
  <c r="T716" i="1"/>
  <c r="U716" i="1" s="1"/>
  <c r="T717" i="1"/>
  <c r="U717" i="1" s="1"/>
  <c r="T718" i="1"/>
  <c r="U718" i="1" s="1"/>
  <c r="T719" i="1"/>
  <c r="U719" i="1" s="1"/>
  <c r="T720" i="1"/>
  <c r="U720" i="1" s="1"/>
  <c r="T721" i="1"/>
  <c r="U721" i="1" s="1"/>
  <c r="T722" i="1"/>
  <c r="U722" i="1" s="1"/>
  <c r="T723" i="1"/>
  <c r="U723" i="1" s="1"/>
  <c r="T724" i="1"/>
  <c r="U724" i="1" s="1"/>
  <c r="T726" i="1"/>
  <c r="U726" i="1" s="1"/>
  <c r="T727" i="1"/>
  <c r="U727" i="1" s="1"/>
  <c r="T728" i="1"/>
  <c r="U728" i="1" s="1"/>
  <c r="T729" i="1"/>
  <c r="U729" i="1" s="1"/>
  <c r="T730" i="1"/>
  <c r="U730" i="1" s="1"/>
  <c r="T731" i="1"/>
  <c r="U731" i="1" s="1"/>
  <c r="T732" i="1"/>
  <c r="U732" i="1" s="1"/>
  <c r="T733" i="1"/>
  <c r="U733" i="1" s="1"/>
  <c r="T734" i="1"/>
  <c r="U734" i="1" s="1"/>
  <c r="T735" i="1"/>
  <c r="U735" i="1" s="1"/>
  <c r="T736" i="1"/>
  <c r="U736" i="1" s="1"/>
  <c r="T737" i="1"/>
  <c r="U737" i="1" s="1"/>
  <c r="T738" i="1"/>
  <c r="U738" i="1" s="1"/>
  <c r="T739" i="1"/>
  <c r="U739" i="1" s="1"/>
  <c r="T740" i="1"/>
  <c r="U740" i="1" s="1"/>
  <c r="T741" i="1"/>
  <c r="U741" i="1" s="1"/>
  <c r="T742" i="1"/>
  <c r="U742" i="1" s="1"/>
  <c r="T743" i="1"/>
  <c r="U743" i="1" s="1"/>
  <c r="T744" i="1"/>
  <c r="U744" i="1" s="1"/>
  <c r="T745" i="1"/>
  <c r="U745" i="1" s="1"/>
  <c r="T746" i="1"/>
  <c r="U746" i="1" s="1"/>
  <c r="T747" i="1"/>
  <c r="U747" i="1" s="1"/>
  <c r="T748" i="1"/>
  <c r="U748" i="1" s="1"/>
  <c r="T749" i="1"/>
  <c r="U749" i="1" s="1"/>
  <c r="T750" i="1"/>
  <c r="U750" i="1" s="1"/>
  <c r="T751" i="1"/>
  <c r="U751" i="1" s="1"/>
  <c r="T752" i="1"/>
  <c r="U752" i="1" s="1"/>
  <c r="T753" i="1"/>
  <c r="U753" i="1" s="1"/>
  <c r="T754" i="1"/>
  <c r="U754" i="1" s="1"/>
  <c r="T755" i="1"/>
  <c r="U755" i="1" s="1"/>
  <c r="T756" i="1"/>
  <c r="U756" i="1" s="1"/>
  <c r="T757" i="1"/>
  <c r="U757" i="1" s="1"/>
  <c r="T758" i="1"/>
  <c r="U758" i="1" s="1"/>
  <c r="T759" i="1"/>
  <c r="U759" i="1" s="1"/>
  <c r="T760" i="1"/>
  <c r="U760" i="1" s="1"/>
  <c r="T761" i="1"/>
  <c r="U761" i="1" s="1"/>
  <c r="T762" i="1"/>
  <c r="U762" i="1" s="1"/>
  <c r="T763" i="1"/>
  <c r="U763" i="1" s="1"/>
  <c r="T764" i="1"/>
  <c r="U764" i="1" s="1"/>
  <c r="T765" i="1"/>
  <c r="U765" i="1" s="1"/>
  <c r="T766" i="1"/>
  <c r="U766" i="1" s="1"/>
  <c r="T767" i="1"/>
  <c r="U767" i="1" s="1"/>
  <c r="T768" i="1"/>
  <c r="U768" i="1" s="1"/>
  <c r="T769" i="1"/>
  <c r="U769" i="1" s="1"/>
  <c r="T770" i="1"/>
  <c r="U770" i="1" s="1"/>
  <c r="T771" i="1"/>
  <c r="U771" i="1" s="1"/>
  <c r="T772" i="1"/>
  <c r="U772" i="1" s="1"/>
  <c r="T773" i="1"/>
  <c r="U773" i="1" s="1"/>
  <c r="T774" i="1"/>
  <c r="U774" i="1" s="1"/>
  <c r="T775" i="1"/>
  <c r="U775" i="1" s="1"/>
  <c r="T776" i="1"/>
  <c r="U776" i="1" s="1"/>
  <c r="T777" i="1"/>
  <c r="U777" i="1" s="1"/>
  <c r="T778" i="1"/>
  <c r="U778" i="1" s="1"/>
  <c r="T779" i="1"/>
  <c r="U779" i="1" s="1"/>
  <c r="T780" i="1"/>
  <c r="U780" i="1" s="1"/>
  <c r="T781" i="1"/>
  <c r="U781" i="1" s="1"/>
  <c r="T782" i="1"/>
  <c r="U782" i="1" s="1"/>
  <c r="T783" i="1"/>
  <c r="U783" i="1" s="1"/>
  <c r="T784" i="1"/>
  <c r="U784" i="1" s="1"/>
  <c r="T785" i="1"/>
  <c r="U785" i="1" s="1"/>
  <c r="T786" i="1"/>
  <c r="U786" i="1" s="1"/>
  <c r="T787" i="1"/>
  <c r="U787" i="1" s="1"/>
  <c r="T788" i="1"/>
  <c r="U788" i="1" s="1"/>
  <c r="T789" i="1"/>
  <c r="U789" i="1" s="1"/>
  <c r="T791" i="1"/>
  <c r="U791" i="1" s="1"/>
  <c r="T792" i="1"/>
  <c r="U792" i="1" s="1"/>
  <c r="T793" i="1"/>
  <c r="U793" i="1" s="1"/>
  <c r="T794" i="1"/>
  <c r="U794" i="1" s="1"/>
  <c r="T795" i="1"/>
  <c r="U795" i="1" s="1"/>
  <c r="T796" i="1"/>
  <c r="U796" i="1" s="1"/>
  <c r="T797" i="1"/>
  <c r="U797" i="1" s="1"/>
  <c r="T798" i="1"/>
  <c r="U798" i="1" s="1"/>
  <c r="T799" i="1"/>
  <c r="U799" i="1" s="1"/>
  <c r="T800" i="1"/>
  <c r="U800" i="1" s="1"/>
  <c r="T801" i="1"/>
  <c r="U801" i="1" s="1"/>
  <c r="T802" i="1"/>
  <c r="U802" i="1" s="1"/>
  <c r="T803" i="1"/>
  <c r="U803" i="1" s="1"/>
  <c r="T804" i="1"/>
  <c r="U804" i="1" s="1"/>
  <c r="T805" i="1"/>
  <c r="U805" i="1" s="1"/>
  <c r="T806" i="1"/>
  <c r="U806" i="1" s="1"/>
  <c r="T807" i="1"/>
  <c r="U807" i="1" s="1"/>
  <c r="T808" i="1"/>
  <c r="U808" i="1" s="1"/>
  <c r="T809" i="1"/>
  <c r="U809" i="1" s="1"/>
  <c r="T810" i="1"/>
  <c r="U810" i="1" s="1"/>
  <c r="T811" i="1"/>
  <c r="U811" i="1" s="1"/>
  <c r="T812" i="1"/>
  <c r="U812" i="1" s="1"/>
  <c r="T813" i="1"/>
  <c r="U813" i="1" s="1"/>
  <c r="T814" i="1"/>
  <c r="U814" i="1" s="1"/>
  <c r="T815" i="1"/>
  <c r="U815" i="1" s="1"/>
  <c r="T816" i="1"/>
  <c r="U816" i="1" s="1"/>
  <c r="T817" i="1"/>
  <c r="U817" i="1" s="1"/>
  <c r="T818" i="1"/>
  <c r="U818" i="1" s="1"/>
  <c r="T819" i="1"/>
  <c r="U819" i="1" s="1"/>
  <c r="T820" i="1"/>
  <c r="U820" i="1" s="1"/>
  <c r="T821" i="1"/>
  <c r="U821" i="1" s="1"/>
  <c r="T822" i="1"/>
  <c r="U822" i="1" s="1"/>
  <c r="T823" i="1"/>
  <c r="U823" i="1" s="1"/>
  <c r="T824" i="1"/>
  <c r="U824" i="1" s="1"/>
  <c r="T825" i="1"/>
  <c r="U825" i="1" s="1"/>
  <c r="T826" i="1"/>
  <c r="U826" i="1" s="1"/>
  <c r="T827" i="1"/>
  <c r="U827" i="1" s="1"/>
  <c r="T828" i="1"/>
  <c r="U828" i="1" s="1"/>
  <c r="T829" i="1"/>
  <c r="U829" i="1" s="1"/>
  <c r="T830" i="1"/>
  <c r="U830" i="1" s="1"/>
  <c r="T831" i="1"/>
  <c r="U831" i="1" s="1"/>
  <c r="T832" i="1"/>
  <c r="U832" i="1" s="1"/>
  <c r="T833" i="1"/>
  <c r="U833" i="1" s="1"/>
  <c r="T834" i="1"/>
  <c r="U834" i="1" s="1"/>
  <c r="T835" i="1"/>
  <c r="U835" i="1" s="1"/>
  <c r="T836" i="1"/>
  <c r="U836" i="1" s="1"/>
  <c r="T837" i="1"/>
  <c r="U837" i="1" s="1"/>
  <c r="T838" i="1"/>
  <c r="U838" i="1" s="1"/>
  <c r="T839" i="1"/>
  <c r="U839" i="1" s="1"/>
  <c r="T840" i="1"/>
  <c r="U840" i="1" s="1"/>
  <c r="T841" i="1"/>
  <c r="U841" i="1" s="1"/>
  <c r="T842" i="1"/>
  <c r="U842" i="1" s="1"/>
  <c r="T843" i="1"/>
  <c r="U843" i="1" s="1"/>
  <c r="T844" i="1"/>
  <c r="U844" i="1" s="1"/>
  <c r="T845" i="1"/>
  <c r="U845" i="1" s="1"/>
  <c r="T846" i="1"/>
  <c r="U846" i="1" s="1"/>
  <c r="T847" i="1"/>
  <c r="U847" i="1" s="1"/>
  <c r="T848" i="1"/>
  <c r="U848" i="1" s="1"/>
  <c r="T849" i="1"/>
  <c r="U849" i="1" s="1"/>
  <c r="T850" i="1"/>
  <c r="U850" i="1" s="1"/>
  <c r="T851" i="1"/>
  <c r="U851" i="1" s="1"/>
  <c r="T852" i="1"/>
  <c r="U852" i="1" s="1"/>
  <c r="T853" i="1"/>
  <c r="U853" i="1" s="1"/>
  <c r="T854" i="1"/>
  <c r="U854" i="1" s="1"/>
  <c r="T856" i="1"/>
  <c r="U856" i="1" s="1"/>
  <c r="T857" i="1"/>
  <c r="U857" i="1" s="1"/>
  <c r="T858" i="1"/>
  <c r="U858" i="1" s="1"/>
  <c r="T859" i="1"/>
  <c r="U859" i="1" s="1"/>
  <c r="T860" i="1"/>
  <c r="U860" i="1" s="1"/>
  <c r="T861" i="1"/>
  <c r="U861" i="1" s="1"/>
  <c r="T862" i="1"/>
  <c r="U862" i="1" s="1"/>
  <c r="T863" i="1"/>
  <c r="U863" i="1" s="1"/>
  <c r="T864" i="1"/>
  <c r="U864" i="1" s="1"/>
  <c r="T865" i="1"/>
  <c r="U865" i="1" s="1"/>
  <c r="T866" i="1"/>
  <c r="U866" i="1" s="1"/>
  <c r="T867" i="1"/>
  <c r="U867" i="1" s="1"/>
  <c r="T868" i="1"/>
  <c r="U868" i="1" s="1"/>
  <c r="T869" i="1"/>
  <c r="U869" i="1" s="1"/>
  <c r="T870" i="1"/>
  <c r="U870" i="1" s="1"/>
  <c r="T871" i="1"/>
  <c r="U871" i="1" s="1"/>
  <c r="T872" i="1"/>
  <c r="U872" i="1" s="1"/>
  <c r="T873" i="1"/>
  <c r="U873" i="1" s="1"/>
  <c r="T874" i="1"/>
  <c r="U874" i="1" s="1"/>
  <c r="T875" i="1"/>
  <c r="U875" i="1" s="1"/>
  <c r="T876" i="1"/>
  <c r="U876" i="1" s="1"/>
  <c r="T877" i="1"/>
  <c r="U877" i="1" s="1"/>
  <c r="T878" i="1"/>
  <c r="U878" i="1" s="1"/>
  <c r="T879" i="1"/>
  <c r="U879" i="1" s="1"/>
  <c r="T880" i="1"/>
  <c r="U880" i="1" s="1"/>
  <c r="T881" i="1"/>
  <c r="U881" i="1" s="1"/>
  <c r="T882" i="1"/>
  <c r="U882" i="1" s="1"/>
  <c r="T883" i="1"/>
  <c r="U883" i="1" s="1"/>
  <c r="T884" i="1"/>
  <c r="U884" i="1" s="1"/>
  <c r="T885" i="1"/>
  <c r="U885" i="1" s="1"/>
  <c r="T886" i="1"/>
  <c r="U886" i="1" s="1"/>
  <c r="T887" i="1"/>
  <c r="U887" i="1" s="1"/>
  <c r="T888" i="1"/>
  <c r="U888" i="1" s="1"/>
  <c r="T889" i="1"/>
  <c r="U889" i="1" s="1"/>
  <c r="T890" i="1"/>
  <c r="U890" i="1" s="1"/>
  <c r="T891" i="1"/>
  <c r="U891" i="1" s="1"/>
  <c r="T892" i="1"/>
  <c r="U892" i="1" s="1"/>
  <c r="T893" i="1"/>
  <c r="U893" i="1" s="1"/>
  <c r="T894" i="1"/>
  <c r="U894" i="1" s="1"/>
  <c r="T895" i="1"/>
  <c r="U895" i="1" s="1"/>
  <c r="T896" i="1"/>
  <c r="U896" i="1" s="1"/>
  <c r="T897" i="1"/>
  <c r="U897" i="1" s="1"/>
  <c r="T898" i="1"/>
  <c r="U898" i="1" s="1"/>
  <c r="T899" i="1"/>
  <c r="U899" i="1" s="1"/>
  <c r="T900" i="1"/>
  <c r="U900" i="1" s="1"/>
  <c r="T901" i="1"/>
  <c r="U901" i="1" s="1"/>
  <c r="T902" i="1"/>
  <c r="U902" i="1" s="1"/>
  <c r="T903" i="1"/>
  <c r="U903" i="1" s="1"/>
  <c r="T904" i="1"/>
  <c r="U904" i="1" s="1"/>
  <c r="T905" i="1"/>
  <c r="U905" i="1" s="1"/>
  <c r="T906" i="1"/>
  <c r="U906" i="1" s="1"/>
  <c r="T907" i="1"/>
  <c r="U907" i="1" s="1"/>
  <c r="T908" i="1"/>
  <c r="U908" i="1" s="1"/>
  <c r="T909" i="1"/>
  <c r="U909" i="1" s="1"/>
  <c r="T910" i="1"/>
  <c r="U910" i="1" s="1"/>
  <c r="T911" i="1"/>
  <c r="U911" i="1" s="1"/>
  <c r="T912" i="1"/>
  <c r="U912" i="1" s="1"/>
  <c r="T913" i="1"/>
  <c r="U913" i="1" s="1"/>
  <c r="T914" i="1"/>
  <c r="U914" i="1" s="1"/>
  <c r="T915" i="1"/>
  <c r="U915" i="1" s="1"/>
  <c r="T916" i="1"/>
  <c r="U916" i="1" s="1"/>
  <c r="T917" i="1"/>
  <c r="U917" i="1" s="1"/>
  <c r="T918" i="1"/>
  <c r="U918" i="1" s="1"/>
  <c r="T919" i="1"/>
  <c r="U919" i="1" s="1"/>
  <c r="T921" i="1"/>
  <c r="U921" i="1" s="1"/>
  <c r="T922" i="1"/>
  <c r="U922" i="1" s="1"/>
  <c r="T923" i="1"/>
  <c r="U923" i="1" s="1"/>
  <c r="T924" i="1"/>
  <c r="U924" i="1" s="1"/>
  <c r="T925" i="1"/>
  <c r="U925" i="1" s="1"/>
  <c r="T926" i="1"/>
  <c r="U926" i="1" s="1"/>
  <c r="T927" i="1"/>
  <c r="U927" i="1" s="1"/>
  <c r="T928" i="1"/>
  <c r="U928" i="1" s="1"/>
  <c r="T929" i="1"/>
  <c r="U929" i="1" s="1"/>
  <c r="T930" i="1"/>
  <c r="U930" i="1" s="1"/>
  <c r="T931" i="1"/>
  <c r="U931" i="1" s="1"/>
  <c r="T932" i="1"/>
  <c r="U932" i="1" s="1"/>
  <c r="T933" i="1"/>
  <c r="U933" i="1" s="1"/>
  <c r="T934" i="1"/>
  <c r="U934" i="1" s="1"/>
  <c r="T935" i="1"/>
  <c r="U935" i="1" s="1"/>
  <c r="T936" i="1"/>
  <c r="U936" i="1" s="1"/>
  <c r="T937" i="1"/>
  <c r="U937" i="1" s="1"/>
  <c r="T938" i="1"/>
  <c r="U938" i="1" s="1"/>
  <c r="T939" i="1"/>
  <c r="U939" i="1" s="1"/>
  <c r="T940" i="1"/>
  <c r="U940" i="1" s="1"/>
  <c r="T941" i="1"/>
  <c r="U941" i="1" s="1"/>
  <c r="T942" i="1"/>
  <c r="U942" i="1" s="1"/>
  <c r="T943" i="1"/>
  <c r="U943" i="1" s="1"/>
  <c r="T944" i="1"/>
  <c r="U944" i="1" s="1"/>
  <c r="T945" i="1"/>
  <c r="U945" i="1" s="1"/>
  <c r="T946" i="1"/>
  <c r="U946" i="1" s="1"/>
  <c r="T947" i="1"/>
  <c r="U947" i="1" s="1"/>
  <c r="T948" i="1"/>
  <c r="U948" i="1" s="1"/>
  <c r="T949" i="1"/>
  <c r="U949" i="1" s="1"/>
  <c r="T950" i="1"/>
  <c r="U950" i="1" s="1"/>
  <c r="T951" i="1"/>
  <c r="U951" i="1" s="1"/>
  <c r="T952" i="1"/>
  <c r="U952" i="1" s="1"/>
  <c r="T953" i="1"/>
  <c r="U953" i="1" s="1"/>
  <c r="T954" i="1"/>
  <c r="U954" i="1" s="1"/>
  <c r="T955" i="1"/>
  <c r="U955" i="1" s="1"/>
  <c r="T956" i="1"/>
  <c r="U956" i="1" s="1"/>
  <c r="T957" i="1"/>
  <c r="U957" i="1" s="1"/>
  <c r="T958" i="1"/>
  <c r="U958" i="1" s="1"/>
  <c r="T959" i="1"/>
  <c r="U959" i="1" s="1"/>
  <c r="T960" i="1"/>
  <c r="U960" i="1" s="1"/>
  <c r="T961" i="1"/>
  <c r="U961" i="1" s="1"/>
  <c r="T962" i="1"/>
  <c r="U962" i="1" s="1"/>
  <c r="T963" i="1"/>
  <c r="U963" i="1" s="1"/>
  <c r="T964" i="1"/>
  <c r="U964" i="1" s="1"/>
  <c r="T965" i="1"/>
  <c r="U965" i="1" s="1"/>
  <c r="T966" i="1"/>
  <c r="U966" i="1" s="1"/>
  <c r="T967" i="1"/>
  <c r="U967" i="1" s="1"/>
  <c r="T968" i="1"/>
  <c r="U968" i="1" s="1"/>
  <c r="T969" i="1"/>
  <c r="U969" i="1" s="1"/>
  <c r="T970" i="1"/>
  <c r="U970" i="1" s="1"/>
  <c r="T971" i="1"/>
  <c r="U971" i="1" s="1"/>
  <c r="T972" i="1"/>
  <c r="U972" i="1" s="1"/>
  <c r="T973" i="1"/>
  <c r="U973" i="1" s="1"/>
  <c r="T974" i="1"/>
  <c r="U974" i="1" s="1"/>
  <c r="T975" i="1"/>
  <c r="U975" i="1" s="1"/>
  <c r="T976" i="1"/>
  <c r="U976" i="1" s="1"/>
  <c r="T977" i="1"/>
  <c r="U977" i="1" s="1"/>
  <c r="T978" i="1"/>
  <c r="U978" i="1" s="1"/>
  <c r="T979" i="1"/>
  <c r="U979" i="1" s="1"/>
  <c r="T980" i="1"/>
  <c r="U980" i="1" s="1"/>
  <c r="T981" i="1"/>
  <c r="U981" i="1" s="1"/>
  <c r="T982" i="1"/>
  <c r="U982" i="1" s="1"/>
  <c r="T983" i="1"/>
  <c r="U983" i="1" s="1"/>
  <c r="T984" i="1"/>
  <c r="U984" i="1" s="1"/>
  <c r="T986" i="1"/>
  <c r="U986" i="1" s="1"/>
  <c r="T987" i="1"/>
  <c r="U987" i="1" s="1"/>
  <c r="T988" i="1"/>
  <c r="U988" i="1" s="1"/>
  <c r="T989" i="1"/>
  <c r="U989" i="1" s="1"/>
  <c r="T990" i="1"/>
  <c r="U990" i="1" s="1"/>
  <c r="T991" i="1"/>
  <c r="U991" i="1" s="1"/>
  <c r="T992" i="1"/>
  <c r="U992" i="1" s="1"/>
  <c r="T993" i="1"/>
  <c r="U993" i="1" s="1"/>
  <c r="T994" i="1"/>
  <c r="U994" i="1" s="1"/>
  <c r="T995" i="1"/>
  <c r="U995" i="1" s="1"/>
  <c r="T996" i="1"/>
  <c r="U996" i="1" s="1"/>
  <c r="T997" i="1"/>
  <c r="U997" i="1" s="1"/>
  <c r="T998" i="1"/>
  <c r="U998" i="1" s="1"/>
  <c r="T999" i="1"/>
  <c r="U999" i="1" s="1"/>
  <c r="T1000" i="1"/>
  <c r="U1000" i="1" s="1"/>
  <c r="T1001" i="1"/>
  <c r="U1001" i="1" s="1"/>
  <c r="T1002" i="1"/>
  <c r="U1002" i="1" s="1"/>
  <c r="T1003" i="1"/>
  <c r="U1003" i="1" s="1"/>
  <c r="T1004" i="1"/>
  <c r="U1004" i="1" s="1"/>
  <c r="T1005" i="1"/>
  <c r="U1005" i="1" s="1"/>
  <c r="T1006" i="1"/>
  <c r="U1006" i="1" s="1"/>
  <c r="T1007" i="1"/>
  <c r="U1007" i="1" s="1"/>
  <c r="T1008" i="1"/>
  <c r="U1008" i="1" s="1"/>
  <c r="T1009" i="1"/>
  <c r="U1009" i="1" s="1"/>
  <c r="T1010" i="1"/>
  <c r="U1010" i="1" s="1"/>
  <c r="T1011" i="1"/>
  <c r="U1011" i="1" s="1"/>
  <c r="T1012" i="1"/>
  <c r="U1012" i="1" s="1"/>
  <c r="T1013" i="1"/>
  <c r="U1013" i="1" s="1"/>
  <c r="T1014" i="1"/>
  <c r="U1014" i="1" s="1"/>
  <c r="T1015" i="1"/>
  <c r="U1015" i="1" s="1"/>
  <c r="T1016" i="1"/>
  <c r="U1016" i="1" s="1"/>
  <c r="T1017" i="1"/>
  <c r="U1017" i="1" s="1"/>
  <c r="T1018" i="1"/>
  <c r="U1018" i="1" s="1"/>
  <c r="T1019" i="1"/>
  <c r="U1019" i="1" s="1"/>
  <c r="T1020" i="1"/>
  <c r="U1020" i="1" s="1"/>
  <c r="T1021" i="1"/>
  <c r="U1021" i="1" s="1"/>
  <c r="T1022" i="1"/>
  <c r="U1022" i="1" s="1"/>
  <c r="T1023" i="1"/>
  <c r="U1023" i="1" s="1"/>
  <c r="T1024" i="1"/>
  <c r="U1024" i="1" s="1"/>
  <c r="T1025" i="1"/>
  <c r="U1025" i="1" s="1"/>
  <c r="T1026" i="1"/>
  <c r="U1026" i="1" s="1"/>
  <c r="T1027" i="1"/>
  <c r="U1027" i="1" s="1"/>
  <c r="T1028" i="1"/>
  <c r="U1028" i="1" s="1"/>
  <c r="T1029" i="1"/>
  <c r="U1029" i="1" s="1"/>
  <c r="T1030" i="1"/>
  <c r="U1030" i="1" s="1"/>
  <c r="T1031" i="1"/>
  <c r="U1031" i="1" s="1"/>
  <c r="T1032" i="1"/>
  <c r="U1032" i="1" s="1"/>
  <c r="T1033" i="1"/>
  <c r="U1033" i="1" s="1"/>
  <c r="T1034" i="1"/>
  <c r="U1034" i="1" s="1"/>
  <c r="T1035" i="1"/>
  <c r="U1035" i="1" s="1"/>
  <c r="T1036" i="1"/>
  <c r="U1036" i="1" s="1"/>
  <c r="T1037" i="1"/>
  <c r="U1037" i="1" s="1"/>
  <c r="T1038" i="1"/>
  <c r="U1038" i="1" s="1"/>
  <c r="T1039" i="1"/>
  <c r="U1039" i="1" s="1"/>
  <c r="T1040" i="1"/>
  <c r="U1040" i="1" s="1"/>
  <c r="T1041" i="1"/>
  <c r="U1041" i="1" s="1"/>
  <c r="I6" i="5" l="1"/>
  <c r="N2" i="1" l="1"/>
  <c r="H3" i="6" l="1"/>
  <c r="H4" i="6"/>
  <c r="H5" i="6"/>
  <c r="H6" i="6"/>
  <c r="H7" i="6"/>
  <c r="H8" i="6"/>
  <c r="H9" i="6"/>
  <c r="H14" i="6"/>
  <c r="H15" i="6"/>
  <c r="H16" i="6"/>
  <c r="H2" i="6"/>
  <c r="I3" i="5"/>
  <c r="I2" i="5"/>
  <c r="I4" i="5"/>
  <c r="I5" i="5"/>
  <c r="I7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F8" i="5" l="1"/>
  <c r="H13" i="6"/>
  <c r="I8" i="5"/>
  <c r="H12" i="6"/>
  <c r="H11" i="6"/>
  <c r="H10" i="6"/>
  <c r="F9" i="5"/>
  <c r="I9" i="5"/>
  <c r="I73" i="3"/>
  <c r="I72" i="3"/>
  <c r="I71" i="3"/>
  <c r="I70" i="3"/>
  <c r="I69" i="3"/>
  <c r="I68" i="3"/>
  <c r="I67" i="3"/>
  <c r="I66" i="3"/>
  <c r="I62" i="3"/>
  <c r="I61" i="3"/>
  <c r="I57" i="3"/>
  <c r="I56" i="3"/>
  <c r="I55" i="3"/>
  <c r="I50" i="3"/>
  <c r="I49" i="3"/>
  <c r="I42" i="3"/>
  <c r="I41" i="3"/>
  <c r="I40" i="3"/>
  <c r="I38" i="3"/>
  <c r="I36" i="3"/>
  <c r="I35" i="3"/>
  <c r="I34" i="3"/>
  <c r="I33" i="3"/>
  <c r="I32" i="3"/>
  <c r="I30" i="3"/>
  <c r="I26" i="3"/>
  <c r="I25" i="3"/>
  <c r="I24" i="3"/>
  <c r="I23" i="3"/>
  <c r="I22" i="3"/>
  <c r="I21" i="3"/>
  <c r="I20" i="3"/>
  <c r="I19" i="3"/>
  <c r="I18" i="3"/>
  <c r="I17" i="3"/>
  <c r="I16" i="3"/>
  <c r="I14" i="3"/>
  <c r="I12" i="3"/>
  <c r="I11" i="3"/>
  <c r="I10" i="3"/>
  <c r="I7" i="3"/>
  <c r="I6" i="3"/>
  <c r="I5" i="3"/>
  <c r="H35" i="3"/>
  <c r="H47" i="3"/>
  <c r="H59" i="3"/>
  <c r="I2" i="3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2" i="4"/>
  <c r="AD51" i="4" l="1"/>
  <c r="R49" i="4"/>
  <c r="R37" i="4"/>
  <c r="R25" i="4"/>
  <c r="R13" i="4"/>
  <c r="AD39" i="4"/>
  <c r="AD27" i="4"/>
  <c r="H57" i="3"/>
  <c r="L57" i="3" s="1"/>
  <c r="H45" i="3"/>
  <c r="L45" i="3" s="1"/>
  <c r="AD58" i="4"/>
  <c r="AD46" i="4"/>
  <c r="AD34" i="4"/>
  <c r="R15" i="4"/>
  <c r="R3" i="4"/>
  <c r="R2" i="4"/>
  <c r="R36" i="4"/>
  <c r="R12" i="4"/>
  <c r="R48" i="4"/>
  <c r="R24" i="4"/>
  <c r="AD18" i="4"/>
  <c r="H60" i="3"/>
  <c r="H48" i="3"/>
  <c r="L48" i="3" s="1"/>
  <c r="H36" i="3"/>
  <c r="L36" i="3" s="1"/>
  <c r="H24" i="3"/>
  <c r="L24" i="3" s="1"/>
  <c r="H12" i="3"/>
  <c r="L12" i="3" s="1"/>
  <c r="H63" i="3"/>
  <c r="L63" i="3" s="1"/>
  <c r="R59" i="4"/>
  <c r="R47" i="4"/>
  <c r="R35" i="4"/>
  <c r="R23" i="4"/>
  <c r="R11" i="4"/>
  <c r="AD38" i="4"/>
  <c r="AD26" i="4"/>
  <c r="H46" i="3"/>
  <c r="L46" i="3" s="1"/>
  <c r="H22" i="3"/>
  <c r="L22" i="3" s="1"/>
  <c r="R51" i="4"/>
  <c r="R39" i="4"/>
  <c r="R27" i="4"/>
  <c r="H42" i="3"/>
  <c r="L42" i="3" s="1"/>
  <c r="R14" i="4"/>
  <c r="AD54" i="4"/>
  <c r="AD42" i="4"/>
  <c r="AD30" i="4"/>
  <c r="R22" i="4"/>
  <c r="AD15" i="4"/>
  <c r="AD3" i="4"/>
  <c r="AD24" i="4"/>
  <c r="AD14" i="4"/>
  <c r="R34" i="4"/>
  <c r="AD16" i="4"/>
  <c r="AD2" i="4"/>
  <c r="AD12" i="4"/>
  <c r="H34" i="3"/>
  <c r="L34" i="3" s="1"/>
  <c r="H9" i="3"/>
  <c r="L9" i="3" s="1"/>
  <c r="AD56" i="4"/>
  <c r="AD44" i="4"/>
  <c r="AD32" i="4"/>
  <c r="R46" i="4"/>
  <c r="R10" i="4"/>
  <c r="R58" i="4"/>
  <c r="AD4" i="4"/>
  <c r="AD20" i="4"/>
  <c r="AD8" i="4"/>
  <c r="AD52" i="4"/>
  <c r="AD40" i="4"/>
  <c r="AD28" i="4"/>
  <c r="H52" i="3"/>
  <c r="L52" i="3" s="1"/>
  <c r="H64" i="3"/>
  <c r="L64" i="3" s="1"/>
  <c r="H55" i="3"/>
  <c r="L55" i="3" s="1"/>
  <c r="AD17" i="4"/>
  <c r="AD5" i="4"/>
  <c r="AD50" i="4"/>
  <c r="AD49" i="4"/>
  <c r="AD37" i="4"/>
  <c r="AD25" i="4"/>
  <c r="H2" i="3"/>
  <c r="L2" i="3" s="1"/>
  <c r="H8" i="3"/>
  <c r="L8" i="3" s="1"/>
  <c r="H44" i="3"/>
  <c r="L44" i="3" s="1"/>
  <c r="R54" i="4"/>
  <c r="R42" i="4"/>
  <c r="R30" i="4"/>
  <c r="R18" i="4"/>
  <c r="R6" i="4"/>
  <c r="AD13" i="4"/>
  <c r="H23" i="3"/>
  <c r="L23" i="3" s="1"/>
  <c r="H11" i="3"/>
  <c r="L11" i="3" s="1"/>
  <c r="H21" i="3"/>
  <c r="L21" i="3" s="1"/>
  <c r="R50" i="4"/>
  <c r="R38" i="4"/>
  <c r="R26" i="4"/>
  <c r="AD53" i="4"/>
  <c r="AD41" i="4"/>
  <c r="AD29" i="4"/>
  <c r="AD6" i="4"/>
  <c r="R57" i="4"/>
  <c r="R9" i="4"/>
  <c r="H56" i="3"/>
  <c r="L56" i="3" s="1"/>
  <c r="AD59" i="4"/>
  <c r="AD47" i="4"/>
  <c r="AD35" i="4"/>
  <c r="AD57" i="4"/>
  <c r="AD45" i="4"/>
  <c r="AD33" i="4"/>
  <c r="R45" i="4"/>
  <c r="R56" i="4"/>
  <c r="R44" i="4"/>
  <c r="R32" i="4"/>
  <c r="R20" i="4"/>
  <c r="R8" i="4"/>
  <c r="AD22" i="4"/>
  <c r="AD10" i="4"/>
  <c r="AD55" i="4"/>
  <c r="AD43" i="4"/>
  <c r="AD31" i="4"/>
  <c r="R21" i="4"/>
  <c r="R55" i="4"/>
  <c r="R43" i="4"/>
  <c r="R31" i="4"/>
  <c r="R19" i="4"/>
  <c r="R7" i="4"/>
  <c r="AD21" i="4"/>
  <c r="AD9" i="4"/>
  <c r="AD23" i="4"/>
  <c r="AD11" i="4"/>
  <c r="H20" i="3"/>
  <c r="L20" i="3" s="1"/>
  <c r="R53" i="4"/>
  <c r="R41" i="4"/>
  <c r="R29" i="4"/>
  <c r="R17" i="4"/>
  <c r="R5" i="4"/>
  <c r="AD19" i="4"/>
  <c r="AD7" i="4"/>
  <c r="I9" i="3"/>
  <c r="H16" i="3"/>
  <c r="L16" i="3" s="1"/>
  <c r="H10" i="3"/>
  <c r="L10" i="3" s="1"/>
  <c r="H58" i="3"/>
  <c r="L58" i="3" s="1"/>
  <c r="R52" i="4"/>
  <c r="R40" i="4"/>
  <c r="R28" i="4"/>
  <c r="R16" i="4"/>
  <c r="R4" i="4"/>
  <c r="H43" i="3"/>
  <c r="L43" i="3" s="1"/>
  <c r="I44" i="3"/>
  <c r="I8" i="3"/>
  <c r="R33" i="4"/>
  <c r="I43" i="3"/>
  <c r="H68" i="3"/>
  <c r="L68" i="3" s="1"/>
  <c r="L59" i="3"/>
  <c r="L35" i="3"/>
  <c r="H33" i="3"/>
  <c r="L33" i="3" s="1"/>
  <c r="H13" i="3"/>
  <c r="L13" i="3" s="1"/>
  <c r="H37" i="3"/>
  <c r="L37" i="3" s="1"/>
  <c r="AD48" i="4"/>
  <c r="AD36" i="4"/>
  <c r="L60" i="3"/>
  <c r="L47" i="3"/>
  <c r="H3" i="3"/>
  <c r="L3" i="3" s="1"/>
  <c r="H15" i="3"/>
  <c r="L15" i="3" s="1"/>
  <c r="H27" i="3"/>
  <c r="L27" i="3" s="1"/>
  <c r="H39" i="3"/>
  <c r="L39" i="3" s="1"/>
  <c r="H51" i="3"/>
  <c r="L51" i="3" s="1"/>
  <c r="I64" i="3"/>
  <c r="H40" i="3"/>
  <c r="L40" i="3" s="1"/>
  <c r="H29" i="3"/>
  <c r="L29" i="3" s="1"/>
  <c r="H41" i="3"/>
  <c r="L41" i="3" s="1"/>
  <c r="H53" i="3"/>
  <c r="L53" i="3" s="1"/>
  <c r="H65" i="3"/>
  <c r="L65" i="3" s="1"/>
  <c r="H4" i="3"/>
  <c r="L4" i="3" s="1"/>
  <c r="H28" i="3"/>
  <c r="L28" i="3" s="1"/>
  <c r="H30" i="3"/>
  <c r="L30" i="3" s="1"/>
  <c r="H54" i="3"/>
  <c r="L54" i="3" s="1"/>
  <c r="H31" i="3"/>
  <c r="L31" i="3" s="1"/>
  <c r="I31" i="3"/>
  <c r="I29" i="3"/>
  <c r="I4" i="3"/>
  <c r="H17" i="3"/>
  <c r="L17" i="3" s="1"/>
  <c r="I28" i="3"/>
  <c r="I3" i="3"/>
  <c r="I65" i="3"/>
  <c r="I15" i="3"/>
  <c r="I27" i="3"/>
  <c r="I63" i="3"/>
  <c r="I39" i="3"/>
  <c r="H7" i="3"/>
  <c r="L7" i="3" s="1"/>
  <c r="H6" i="3"/>
  <c r="L6" i="3" s="1"/>
  <c r="I51" i="3"/>
  <c r="I54" i="3"/>
  <c r="H19" i="3"/>
  <c r="L19" i="3" s="1"/>
  <c r="H5" i="3"/>
  <c r="L5" i="3" s="1"/>
  <c r="I53" i="3"/>
  <c r="H32" i="3"/>
  <c r="L32" i="3" s="1"/>
  <c r="H18" i="3"/>
  <c r="L18" i="3" s="1"/>
  <c r="I52" i="3"/>
  <c r="H62" i="3"/>
  <c r="L62" i="3" s="1"/>
  <c r="H50" i="3"/>
  <c r="L50" i="3" s="1"/>
  <c r="H38" i="3"/>
  <c r="L38" i="3" s="1"/>
  <c r="H26" i="3"/>
  <c r="L26" i="3" s="1"/>
  <c r="H14" i="3"/>
  <c r="L14" i="3" s="1"/>
  <c r="H71" i="3"/>
  <c r="L71" i="3" s="1"/>
  <c r="H72" i="3"/>
  <c r="L72" i="3" s="1"/>
  <c r="I37" i="3"/>
  <c r="I13" i="3"/>
  <c r="H69" i="3"/>
  <c r="L69" i="3" s="1"/>
  <c r="H61" i="3"/>
  <c r="L61" i="3" s="1"/>
  <c r="H70" i="3"/>
  <c r="L70" i="3" s="1"/>
  <c r="I60" i="3"/>
  <c r="I48" i="3"/>
  <c r="H73" i="3"/>
  <c r="L73" i="3" s="1"/>
  <c r="I59" i="3"/>
  <c r="I47" i="3"/>
  <c r="H67" i="3"/>
  <c r="L67" i="3" s="1"/>
  <c r="H25" i="3"/>
  <c r="L25" i="3" s="1"/>
  <c r="I58" i="3"/>
  <c r="I46" i="3"/>
  <c r="H66" i="3"/>
  <c r="L66" i="3" s="1"/>
  <c r="H49" i="3"/>
  <c r="L49" i="3" s="1"/>
  <c r="I45" i="3"/>
  <c r="AJ59" i="4" l="1"/>
  <c r="AK59" i="4" s="1"/>
  <c r="AJ58" i="4"/>
  <c r="AK58" i="4" s="1"/>
  <c r="AJ57" i="4"/>
  <c r="AK57" i="4" s="1"/>
  <c r="AJ56" i="4"/>
  <c r="AK56" i="4" s="1"/>
  <c r="AJ55" i="4"/>
  <c r="AK55" i="4" s="1"/>
  <c r="AJ54" i="4"/>
  <c r="AK54" i="4" s="1"/>
  <c r="AJ53" i="4"/>
  <c r="AK53" i="4" s="1"/>
  <c r="AJ52" i="4"/>
  <c r="AK52" i="4" s="1"/>
  <c r="AJ51" i="4"/>
  <c r="AK51" i="4" s="1"/>
  <c r="AJ50" i="4"/>
  <c r="AK50" i="4" s="1"/>
  <c r="AJ49" i="4"/>
  <c r="AK49" i="4" s="1"/>
  <c r="AJ48" i="4"/>
  <c r="AK48" i="4" s="1"/>
  <c r="AJ47" i="4"/>
  <c r="AK47" i="4" s="1"/>
  <c r="AJ46" i="4"/>
  <c r="AK46" i="4" s="1"/>
  <c r="AJ45" i="4"/>
  <c r="AK45" i="4" s="1"/>
  <c r="AJ44" i="4"/>
  <c r="AK44" i="4" s="1"/>
  <c r="AJ43" i="4"/>
  <c r="AK43" i="4" s="1"/>
  <c r="AJ42" i="4"/>
  <c r="AK42" i="4" s="1"/>
  <c r="AJ41" i="4"/>
  <c r="AK41" i="4" s="1"/>
  <c r="AJ40" i="4"/>
  <c r="AK40" i="4" s="1"/>
  <c r="AJ39" i="4"/>
  <c r="AK39" i="4" s="1"/>
  <c r="AJ38" i="4"/>
  <c r="AK38" i="4" s="1"/>
  <c r="AJ37" i="4"/>
  <c r="AK37" i="4" s="1"/>
  <c r="AJ36" i="4"/>
  <c r="AK36" i="4" s="1"/>
  <c r="AJ35" i="4"/>
  <c r="AK35" i="4" s="1"/>
  <c r="AJ34" i="4"/>
  <c r="AK34" i="4" s="1"/>
  <c r="AJ33" i="4"/>
  <c r="AK33" i="4" s="1"/>
  <c r="AJ32" i="4"/>
  <c r="AK32" i="4" s="1"/>
  <c r="AJ31" i="4"/>
  <c r="AK31" i="4" s="1"/>
  <c r="AJ30" i="4"/>
  <c r="AK30" i="4" s="1"/>
  <c r="AJ29" i="4"/>
  <c r="AK29" i="4" s="1"/>
  <c r="AJ28" i="4"/>
  <c r="AK28" i="4" s="1"/>
  <c r="AJ27" i="4"/>
  <c r="AK27" i="4" s="1"/>
  <c r="AJ26" i="4"/>
  <c r="AK26" i="4" s="1"/>
  <c r="AJ25" i="4"/>
  <c r="AK25" i="4" s="1"/>
  <c r="AJ24" i="4"/>
  <c r="AK24" i="4" s="1"/>
  <c r="AJ23" i="4"/>
  <c r="AK23" i="4" s="1"/>
  <c r="AJ22" i="4"/>
  <c r="AK22" i="4" s="1"/>
  <c r="AJ21" i="4"/>
  <c r="AK21" i="4" s="1"/>
  <c r="AJ20" i="4"/>
  <c r="AK20" i="4" s="1"/>
  <c r="AJ19" i="4"/>
  <c r="AK19" i="4" s="1"/>
  <c r="AJ18" i="4"/>
  <c r="AK18" i="4" s="1"/>
  <c r="AJ17" i="4"/>
  <c r="AK17" i="4" s="1"/>
  <c r="AJ16" i="4"/>
  <c r="AK16" i="4" s="1"/>
  <c r="AJ15" i="4"/>
  <c r="AK15" i="4" s="1"/>
  <c r="AJ14" i="4"/>
  <c r="AK14" i="4" s="1"/>
  <c r="AJ13" i="4"/>
  <c r="AK13" i="4" s="1"/>
  <c r="AJ12" i="4"/>
  <c r="AK12" i="4" s="1"/>
  <c r="AJ11" i="4"/>
  <c r="AK11" i="4" s="1"/>
  <c r="AJ10" i="4"/>
  <c r="AK10" i="4" s="1"/>
  <c r="AJ9" i="4"/>
  <c r="AK9" i="4" s="1"/>
  <c r="AJ8" i="4"/>
  <c r="AK8" i="4" s="1"/>
  <c r="AJ7" i="4"/>
  <c r="AK7" i="4" s="1"/>
  <c r="AJ6" i="4"/>
  <c r="AK6" i="4" s="1"/>
  <c r="AJ5" i="4"/>
  <c r="AK5" i="4" s="1"/>
  <c r="AJ4" i="4"/>
  <c r="AK4" i="4" s="1"/>
  <c r="AJ3" i="4"/>
  <c r="AK3" i="4" s="1"/>
  <c r="AJ2" i="4"/>
  <c r="AK2" i="4" s="1"/>
  <c r="X59" i="4"/>
  <c r="Y59" i="4" s="1"/>
  <c r="X58" i="4"/>
  <c r="Y58" i="4" s="1"/>
  <c r="X57" i="4"/>
  <c r="Y57" i="4" s="1"/>
  <c r="X56" i="4"/>
  <c r="Y56" i="4" s="1"/>
  <c r="X55" i="4"/>
  <c r="Y55" i="4" s="1"/>
  <c r="X54" i="4"/>
  <c r="Y54" i="4" s="1"/>
  <c r="X53" i="4"/>
  <c r="Y53" i="4" s="1"/>
  <c r="X52" i="4"/>
  <c r="Y52" i="4" s="1"/>
  <c r="X51" i="4"/>
  <c r="Y51" i="4" s="1"/>
  <c r="X50" i="4"/>
  <c r="Y50" i="4" s="1"/>
  <c r="X49" i="4"/>
  <c r="Y49" i="4" s="1"/>
  <c r="X48" i="4"/>
  <c r="Y48" i="4" s="1"/>
  <c r="X47" i="4"/>
  <c r="Y47" i="4" s="1"/>
  <c r="X46" i="4"/>
  <c r="Y46" i="4" s="1"/>
  <c r="X45" i="4"/>
  <c r="Y45" i="4" s="1"/>
  <c r="X44" i="4"/>
  <c r="Y44" i="4" s="1"/>
  <c r="X43" i="4"/>
  <c r="Y43" i="4" s="1"/>
  <c r="X42" i="4"/>
  <c r="Y42" i="4" s="1"/>
  <c r="X41" i="4"/>
  <c r="Y41" i="4" s="1"/>
  <c r="X40" i="4"/>
  <c r="Y40" i="4" s="1"/>
  <c r="X39" i="4"/>
  <c r="Y39" i="4" s="1"/>
  <c r="X38" i="4"/>
  <c r="Y38" i="4" s="1"/>
  <c r="X37" i="4"/>
  <c r="Y37" i="4" s="1"/>
  <c r="X36" i="4"/>
  <c r="Y36" i="4" s="1"/>
  <c r="X35" i="4"/>
  <c r="Y35" i="4" s="1"/>
  <c r="X34" i="4"/>
  <c r="Y34" i="4" s="1"/>
  <c r="X33" i="4"/>
  <c r="Y33" i="4" s="1"/>
  <c r="X32" i="4"/>
  <c r="Y32" i="4" s="1"/>
  <c r="X31" i="4"/>
  <c r="Y31" i="4" s="1"/>
  <c r="X30" i="4"/>
  <c r="Y30" i="4" s="1"/>
  <c r="X29" i="4"/>
  <c r="Y29" i="4" s="1"/>
  <c r="X28" i="4"/>
  <c r="Y28" i="4" s="1"/>
  <c r="X27" i="4"/>
  <c r="Y27" i="4" s="1"/>
  <c r="X26" i="4"/>
  <c r="Y26" i="4" s="1"/>
  <c r="X25" i="4"/>
  <c r="Y25" i="4" s="1"/>
  <c r="X24" i="4"/>
  <c r="Y24" i="4" s="1"/>
  <c r="X23" i="4"/>
  <c r="Y23" i="4" s="1"/>
  <c r="X22" i="4"/>
  <c r="Y22" i="4" s="1"/>
  <c r="X21" i="4"/>
  <c r="Y21" i="4" s="1"/>
  <c r="X20" i="4"/>
  <c r="Y20" i="4" s="1"/>
  <c r="X19" i="4"/>
  <c r="Y19" i="4" s="1"/>
  <c r="X18" i="4"/>
  <c r="Y18" i="4" s="1"/>
  <c r="X17" i="4"/>
  <c r="Y17" i="4" s="1"/>
  <c r="X16" i="4"/>
  <c r="Y16" i="4" s="1"/>
  <c r="X15" i="4"/>
  <c r="Y15" i="4" s="1"/>
  <c r="X14" i="4"/>
  <c r="Y14" i="4" s="1"/>
  <c r="X13" i="4"/>
  <c r="Y13" i="4" s="1"/>
  <c r="X12" i="4"/>
  <c r="Y12" i="4" s="1"/>
  <c r="X11" i="4"/>
  <c r="Y11" i="4" s="1"/>
  <c r="X10" i="4"/>
  <c r="Y10" i="4" s="1"/>
  <c r="X9" i="4"/>
  <c r="Y9" i="4" s="1"/>
  <c r="X8" i="4"/>
  <c r="Y8" i="4" s="1"/>
  <c r="X7" i="4"/>
  <c r="Y7" i="4" s="1"/>
  <c r="X6" i="4"/>
  <c r="Y6" i="4" s="1"/>
  <c r="X5" i="4"/>
  <c r="Y5" i="4" s="1"/>
  <c r="X4" i="4"/>
  <c r="Y4" i="4" s="1"/>
  <c r="X3" i="4"/>
  <c r="Y3" i="4" s="1"/>
  <c r="X2" i="4"/>
  <c r="Y2" i="4" s="1"/>
  <c r="J5" i="7" l="1"/>
  <c r="K5" i="7" s="1"/>
  <c r="E5" i="7"/>
  <c r="F5" i="7" s="1"/>
  <c r="G5" i="7" s="1"/>
  <c r="J4" i="7"/>
  <c r="K4" i="7" s="1"/>
  <c r="E4" i="7"/>
  <c r="F4" i="7"/>
  <c r="G4" i="7" s="1"/>
  <c r="J3" i="7"/>
  <c r="K3" i="7" s="1"/>
  <c r="E3" i="7"/>
  <c r="F3" i="7"/>
  <c r="G3" i="7" s="1"/>
  <c r="J2" i="7"/>
  <c r="K2" i="7" s="1"/>
  <c r="E2" i="7"/>
  <c r="F2" i="7"/>
  <c r="G2" i="7" s="1"/>
  <c r="N16" i="6"/>
  <c r="O16" i="6" s="1"/>
  <c r="I16" i="6"/>
  <c r="J16" i="6" s="1"/>
  <c r="K16" i="6" s="1"/>
  <c r="N15" i="6"/>
  <c r="O15" i="6" s="1"/>
  <c r="I15" i="6"/>
  <c r="J15" i="6" s="1"/>
  <c r="K15" i="6" s="1"/>
  <c r="N14" i="6"/>
  <c r="O14" i="6" s="1"/>
  <c r="I14" i="6"/>
  <c r="J14" i="6" s="1"/>
  <c r="K14" i="6" s="1"/>
  <c r="N13" i="6"/>
  <c r="O13" i="6" s="1"/>
  <c r="I13" i="6"/>
  <c r="J13" i="6" s="1"/>
  <c r="K13" i="6" s="1"/>
  <c r="N12" i="6"/>
  <c r="O12" i="6" s="1"/>
  <c r="I12" i="6"/>
  <c r="J12" i="6" s="1"/>
  <c r="K12" i="6" s="1"/>
  <c r="N11" i="6"/>
  <c r="O11" i="6" s="1"/>
  <c r="I11" i="6"/>
  <c r="J11" i="6" s="1"/>
  <c r="K11" i="6" s="1"/>
  <c r="N10" i="6"/>
  <c r="O10" i="6" s="1"/>
  <c r="I10" i="6"/>
  <c r="J10" i="6" s="1"/>
  <c r="K10" i="6" s="1"/>
  <c r="N9" i="6"/>
  <c r="O9" i="6" s="1"/>
  <c r="I9" i="6"/>
  <c r="J9" i="6" s="1"/>
  <c r="K9" i="6" s="1"/>
  <c r="N8" i="6"/>
  <c r="O8" i="6" s="1"/>
  <c r="I8" i="6"/>
  <c r="J8" i="6" s="1"/>
  <c r="K8" i="6" s="1"/>
  <c r="N7" i="6"/>
  <c r="O7" i="6" s="1"/>
  <c r="I7" i="6"/>
  <c r="J7" i="6" s="1"/>
  <c r="K7" i="6" s="1"/>
  <c r="N6" i="6"/>
  <c r="O6" i="6" s="1"/>
  <c r="I6" i="6"/>
  <c r="J6" i="6" s="1"/>
  <c r="K6" i="6" s="1"/>
  <c r="N5" i="6"/>
  <c r="O5" i="6" s="1"/>
  <c r="I5" i="6"/>
  <c r="J5" i="6" s="1"/>
  <c r="K5" i="6" s="1"/>
  <c r="N4" i="6"/>
  <c r="O4" i="6" s="1"/>
  <c r="I4" i="6"/>
  <c r="J4" i="6" s="1"/>
  <c r="K4" i="6" s="1"/>
  <c r="N3" i="6"/>
  <c r="O3" i="6" s="1"/>
  <c r="I3" i="6"/>
  <c r="J3" i="6" s="1"/>
  <c r="K3" i="6" s="1"/>
  <c r="N2" i="6"/>
  <c r="O2" i="6" s="1"/>
  <c r="I2" i="6"/>
  <c r="J2" i="6"/>
  <c r="K2" i="6" s="1"/>
  <c r="O125" i="5"/>
  <c r="P125" i="5" s="1"/>
  <c r="J125" i="5"/>
  <c r="K125" i="5" s="1"/>
  <c r="L125" i="5" s="1"/>
  <c r="O124" i="5"/>
  <c r="P124" i="5" s="1"/>
  <c r="J124" i="5"/>
  <c r="K124" i="5" s="1"/>
  <c r="L124" i="5" s="1"/>
  <c r="O123" i="5"/>
  <c r="P123" i="5" s="1"/>
  <c r="J123" i="5"/>
  <c r="K123" i="5" s="1"/>
  <c r="L123" i="5" s="1"/>
  <c r="O122" i="5"/>
  <c r="P122" i="5" s="1"/>
  <c r="J122" i="5"/>
  <c r="K122" i="5"/>
  <c r="L122" i="5" s="1"/>
  <c r="O121" i="5"/>
  <c r="P121" i="5" s="1"/>
  <c r="J121" i="5"/>
  <c r="K121" i="5"/>
  <c r="L121" i="5" s="1"/>
  <c r="O120" i="5"/>
  <c r="P120" i="5" s="1"/>
  <c r="J120" i="5"/>
  <c r="K120" i="5"/>
  <c r="L120" i="5" s="1"/>
  <c r="O119" i="5"/>
  <c r="P119" i="5" s="1"/>
  <c r="J119" i="5"/>
  <c r="K119" i="5" s="1"/>
  <c r="L119" i="5" s="1"/>
  <c r="O118" i="5"/>
  <c r="P118" i="5" s="1"/>
  <c r="J118" i="5"/>
  <c r="K118" i="5" s="1"/>
  <c r="L118" i="5" s="1"/>
  <c r="O117" i="5"/>
  <c r="P117" i="5" s="1"/>
  <c r="J117" i="5"/>
  <c r="K117" i="5"/>
  <c r="L117" i="5" s="1"/>
  <c r="O116" i="5"/>
  <c r="P116" i="5" s="1"/>
  <c r="J116" i="5"/>
  <c r="K116" i="5" s="1"/>
  <c r="L116" i="5" s="1"/>
  <c r="O115" i="5"/>
  <c r="P115" i="5" s="1"/>
  <c r="J115" i="5"/>
  <c r="K115" i="5" s="1"/>
  <c r="L115" i="5" s="1"/>
  <c r="O114" i="5"/>
  <c r="P114" i="5" s="1"/>
  <c r="J114" i="5"/>
  <c r="K114" i="5" s="1"/>
  <c r="L114" i="5" s="1"/>
  <c r="O113" i="5"/>
  <c r="P113" i="5" s="1"/>
  <c r="J113" i="5"/>
  <c r="K113" i="5"/>
  <c r="L113" i="5" s="1"/>
  <c r="O112" i="5"/>
  <c r="P112" i="5" s="1"/>
  <c r="J112" i="5"/>
  <c r="K112" i="5" s="1"/>
  <c r="L112" i="5" s="1"/>
  <c r="O111" i="5"/>
  <c r="P111" i="5" s="1"/>
  <c r="J111" i="5"/>
  <c r="K111" i="5" s="1"/>
  <c r="L111" i="5" s="1"/>
  <c r="O110" i="5"/>
  <c r="P110" i="5" s="1"/>
  <c r="J110" i="5"/>
  <c r="K110" i="5" s="1"/>
  <c r="L110" i="5" s="1"/>
  <c r="O109" i="5"/>
  <c r="P109" i="5" s="1"/>
  <c r="J109" i="5"/>
  <c r="K109" i="5" s="1"/>
  <c r="L109" i="5" s="1"/>
  <c r="O108" i="5"/>
  <c r="P108" i="5" s="1"/>
  <c r="J108" i="5"/>
  <c r="K108" i="5" s="1"/>
  <c r="L108" i="5" s="1"/>
  <c r="O107" i="5"/>
  <c r="P107" i="5" s="1"/>
  <c r="J107" i="5"/>
  <c r="K107" i="5"/>
  <c r="L107" i="5" s="1"/>
  <c r="O106" i="5"/>
  <c r="P106" i="5" s="1"/>
  <c r="J106" i="5"/>
  <c r="K106" i="5" s="1"/>
  <c r="L106" i="5" s="1"/>
  <c r="O105" i="5"/>
  <c r="P105" i="5" s="1"/>
  <c r="J105" i="5"/>
  <c r="K105" i="5" s="1"/>
  <c r="L105" i="5" s="1"/>
  <c r="O104" i="5"/>
  <c r="P104" i="5" s="1"/>
  <c r="J104" i="5"/>
  <c r="K104" i="5" s="1"/>
  <c r="L104" i="5" s="1"/>
  <c r="O103" i="5"/>
  <c r="P103" i="5" s="1"/>
  <c r="J103" i="5"/>
  <c r="K103" i="5" s="1"/>
  <c r="L103" i="5" s="1"/>
  <c r="O102" i="5"/>
  <c r="P102" i="5" s="1"/>
  <c r="J102" i="5"/>
  <c r="K102" i="5"/>
  <c r="L102" i="5" s="1"/>
  <c r="O101" i="5"/>
  <c r="P101" i="5" s="1"/>
  <c r="J101" i="5"/>
  <c r="K101" i="5" s="1"/>
  <c r="L101" i="5" s="1"/>
  <c r="O100" i="5"/>
  <c r="P100" i="5" s="1"/>
  <c r="J100" i="5"/>
  <c r="K100" i="5" s="1"/>
  <c r="L100" i="5" s="1"/>
  <c r="O99" i="5"/>
  <c r="P99" i="5" s="1"/>
  <c r="J99" i="5"/>
  <c r="K99" i="5" s="1"/>
  <c r="L99" i="5" s="1"/>
  <c r="O98" i="5"/>
  <c r="P98" i="5" s="1"/>
  <c r="J98" i="5"/>
  <c r="K98" i="5" s="1"/>
  <c r="L98" i="5" s="1"/>
  <c r="O97" i="5"/>
  <c r="P97" i="5" s="1"/>
  <c r="J97" i="5"/>
  <c r="K97" i="5" s="1"/>
  <c r="L97" i="5" s="1"/>
  <c r="O96" i="5"/>
  <c r="P96" i="5" s="1"/>
  <c r="J96" i="5"/>
  <c r="K96" i="5" s="1"/>
  <c r="L96" i="5" s="1"/>
  <c r="O95" i="5"/>
  <c r="P95" i="5" s="1"/>
  <c r="J95" i="5"/>
  <c r="K95" i="5" s="1"/>
  <c r="L95" i="5" s="1"/>
  <c r="O94" i="5"/>
  <c r="P94" i="5" s="1"/>
  <c r="J94" i="5"/>
  <c r="K94" i="5" s="1"/>
  <c r="L94" i="5" s="1"/>
  <c r="O93" i="5"/>
  <c r="P93" i="5" s="1"/>
  <c r="J93" i="5"/>
  <c r="K93" i="5" s="1"/>
  <c r="L93" i="5" s="1"/>
  <c r="O92" i="5"/>
  <c r="P92" i="5" s="1"/>
  <c r="J92" i="5"/>
  <c r="K92" i="5" s="1"/>
  <c r="L92" i="5" s="1"/>
  <c r="O91" i="5"/>
  <c r="P91" i="5" s="1"/>
  <c r="J91" i="5"/>
  <c r="K91" i="5"/>
  <c r="L91" i="5" s="1"/>
  <c r="O90" i="5"/>
  <c r="P90" i="5" s="1"/>
  <c r="J90" i="5"/>
  <c r="K90" i="5"/>
  <c r="L90" i="5" s="1"/>
  <c r="O89" i="5"/>
  <c r="P89" i="5" s="1"/>
  <c r="J89" i="5"/>
  <c r="K89" i="5" s="1"/>
  <c r="L89" i="5" s="1"/>
  <c r="O88" i="5"/>
  <c r="P88" i="5" s="1"/>
  <c r="J88" i="5"/>
  <c r="K88" i="5" s="1"/>
  <c r="L88" i="5" s="1"/>
  <c r="O87" i="5"/>
  <c r="P87" i="5" s="1"/>
  <c r="J87" i="5"/>
  <c r="K87" i="5" s="1"/>
  <c r="L87" i="5" s="1"/>
  <c r="O86" i="5"/>
  <c r="P86" i="5" s="1"/>
  <c r="J86" i="5"/>
  <c r="K86" i="5" s="1"/>
  <c r="L86" i="5" s="1"/>
  <c r="O85" i="5"/>
  <c r="P85" i="5" s="1"/>
  <c r="J85" i="5"/>
  <c r="K85" i="5" s="1"/>
  <c r="L85" i="5" s="1"/>
  <c r="O84" i="5"/>
  <c r="P84" i="5" s="1"/>
  <c r="J84" i="5"/>
  <c r="K84" i="5" s="1"/>
  <c r="L84" i="5" s="1"/>
  <c r="O83" i="5"/>
  <c r="P83" i="5" s="1"/>
  <c r="J83" i="5"/>
  <c r="K83" i="5" s="1"/>
  <c r="L83" i="5" s="1"/>
  <c r="O82" i="5"/>
  <c r="P82" i="5" s="1"/>
  <c r="J82" i="5"/>
  <c r="K82" i="5" s="1"/>
  <c r="L82" i="5" s="1"/>
  <c r="O81" i="5"/>
  <c r="P81" i="5" s="1"/>
  <c r="J81" i="5"/>
  <c r="K81" i="5" s="1"/>
  <c r="L81" i="5" s="1"/>
  <c r="O80" i="5"/>
  <c r="P80" i="5" s="1"/>
  <c r="J80" i="5"/>
  <c r="K80" i="5" s="1"/>
  <c r="L80" i="5" s="1"/>
  <c r="O79" i="5"/>
  <c r="P79" i="5" s="1"/>
  <c r="J79" i="5"/>
  <c r="K79" i="5" s="1"/>
  <c r="L79" i="5" s="1"/>
  <c r="O78" i="5"/>
  <c r="P78" i="5" s="1"/>
  <c r="J78" i="5"/>
  <c r="K78" i="5" s="1"/>
  <c r="L78" i="5" s="1"/>
  <c r="O77" i="5"/>
  <c r="P77" i="5" s="1"/>
  <c r="J77" i="5"/>
  <c r="K77" i="5" s="1"/>
  <c r="L77" i="5" s="1"/>
  <c r="O76" i="5"/>
  <c r="P76" i="5" s="1"/>
  <c r="J76" i="5"/>
  <c r="K76" i="5" s="1"/>
  <c r="L76" i="5" s="1"/>
  <c r="O75" i="5"/>
  <c r="P75" i="5" s="1"/>
  <c r="J75" i="5"/>
  <c r="K75" i="5" s="1"/>
  <c r="L75" i="5" s="1"/>
  <c r="O74" i="5"/>
  <c r="P74" i="5" s="1"/>
  <c r="J74" i="5"/>
  <c r="K74" i="5" s="1"/>
  <c r="L74" i="5" s="1"/>
  <c r="O73" i="5"/>
  <c r="P73" i="5" s="1"/>
  <c r="J73" i="5"/>
  <c r="K73" i="5" s="1"/>
  <c r="L73" i="5" s="1"/>
  <c r="O72" i="5"/>
  <c r="P72" i="5" s="1"/>
  <c r="J72" i="5"/>
  <c r="K72" i="5" s="1"/>
  <c r="L72" i="5" s="1"/>
  <c r="O71" i="5"/>
  <c r="P71" i="5" s="1"/>
  <c r="J71" i="5"/>
  <c r="K71" i="5" s="1"/>
  <c r="L71" i="5" s="1"/>
  <c r="O70" i="5"/>
  <c r="P70" i="5" s="1"/>
  <c r="J70" i="5"/>
  <c r="K70" i="5" s="1"/>
  <c r="L70" i="5" s="1"/>
  <c r="O69" i="5"/>
  <c r="P69" i="5" s="1"/>
  <c r="J69" i="5"/>
  <c r="K69" i="5" s="1"/>
  <c r="L69" i="5" s="1"/>
  <c r="O68" i="5"/>
  <c r="P68" i="5" s="1"/>
  <c r="J68" i="5"/>
  <c r="K68" i="5" s="1"/>
  <c r="L68" i="5" s="1"/>
  <c r="O67" i="5"/>
  <c r="P67" i="5" s="1"/>
  <c r="J67" i="5"/>
  <c r="K67" i="5" s="1"/>
  <c r="L67" i="5" s="1"/>
  <c r="O66" i="5"/>
  <c r="P66" i="5" s="1"/>
  <c r="J66" i="5"/>
  <c r="K66" i="5" s="1"/>
  <c r="L66" i="5" s="1"/>
  <c r="O65" i="5"/>
  <c r="P65" i="5" s="1"/>
  <c r="J65" i="5"/>
  <c r="K65" i="5" s="1"/>
  <c r="L65" i="5" s="1"/>
  <c r="O64" i="5"/>
  <c r="P64" i="5" s="1"/>
  <c r="J64" i="5"/>
  <c r="K64" i="5" s="1"/>
  <c r="L64" i="5" s="1"/>
  <c r="O63" i="5"/>
  <c r="P63" i="5" s="1"/>
  <c r="J63" i="5"/>
  <c r="K63" i="5" s="1"/>
  <c r="L63" i="5" s="1"/>
  <c r="O62" i="5"/>
  <c r="P62" i="5" s="1"/>
  <c r="J62" i="5"/>
  <c r="K62" i="5" s="1"/>
  <c r="L62" i="5" s="1"/>
  <c r="O61" i="5"/>
  <c r="P61" i="5" s="1"/>
  <c r="J61" i="5"/>
  <c r="K61" i="5" s="1"/>
  <c r="L61" i="5" s="1"/>
  <c r="O60" i="5"/>
  <c r="P60" i="5" s="1"/>
  <c r="J60" i="5"/>
  <c r="K60" i="5" s="1"/>
  <c r="L60" i="5" s="1"/>
  <c r="O59" i="5"/>
  <c r="P59" i="5" s="1"/>
  <c r="J59" i="5"/>
  <c r="K59" i="5" s="1"/>
  <c r="L59" i="5" s="1"/>
  <c r="O58" i="5"/>
  <c r="P58" i="5" s="1"/>
  <c r="J58" i="5"/>
  <c r="K58" i="5" s="1"/>
  <c r="L58" i="5" s="1"/>
  <c r="O57" i="5"/>
  <c r="P57" i="5" s="1"/>
  <c r="J57" i="5"/>
  <c r="K57" i="5" s="1"/>
  <c r="L57" i="5" s="1"/>
  <c r="O56" i="5"/>
  <c r="P56" i="5" s="1"/>
  <c r="J56" i="5"/>
  <c r="K56" i="5" s="1"/>
  <c r="L56" i="5" s="1"/>
  <c r="O55" i="5"/>
  <c r="P55" i="5" s="1"/>
  <c r="J55" i="5"/>
  <c r="K55" i="5" s="1"/>
  <c r="L55" i="5" s="1"/>
  <c r="O54" i="5"/>
  <c r="P54" i="5" s="1"/>
  <c r="J54" i="5"/>
  <c r="K54" i="5" s="1"/>
  <c r="L54" i="5" s="1"/>
  <c r="O53" i="5"/>
  <c r="P53" i="5" s="1"/>
  <c r="J53" i="5"/>
  <c r="K53" i="5" s="1"/>
  <c r="L53" i="5" s="1"/>
  <c r="O52" i="5"/>
  <c r="P52" i="5" s="1"/>
  <c r="J52" i="5"/>
  <c r="K52" i="5" s="1"/>
  <c r="L52" i="5" s="1"/>
  <c r="O51" i="5"/>
  <c r="P51" i="5" s="1"/>
  <c r="J51" i="5"/>
  <c r="K51" i="5" s="1"/>
  <c r="L51" i="5" s="1"/>
  <c r="O50" i="5"/>
  <c r="P50" i="5" s="1"/>
  <c r="J50" i="5"/>
  <c r="K50" i="5" s="1"/>
  <c r="L50" i="5" s="1"/>
  <c r="O49" i="5"/>
  <c r="P49" i="5" s="1"/>
  <c r="J49" i="5"/>
  <c r="K49" i="5" s="1"/>
  <c r="L49" i="5" s="1"/>
  <c r="O48" i="5"/>
  <c r="P48" i="5" s="1"/>
  <c r="J48" i="5"/>
  <c r="K48" i="5" s="1"/>
  <c r="L48" i="5" s="1"/>
  <c r="O47" i="5"/>
  <c r="P47" i="5" s="1"/>
  <c r="J47" i="5"/>
  <c r="K47" i="5" s="1"/>
  <c r="L47" i="5" s="1"/>
  <c r="O46" i="5"/>
  <c r="P46" i="5" s="1"/>
  <c r="J46" i="5"/>
  <c r="K46" i="5" s="1"/>
  <c r="L46" i="5" s="1"/>
  <c r="O45" i="5"/>
  <c r="P45" i="5" s="1"/>
  <c r="J45" i="5"/>
  <c r="K45" i="5" s="1"/>
  <c r="L45" i="5" s="1"/>
  <c r="O44" i="5"/>
  <c r="P44" i="5" s="1"/>
  <c r="J44" i="5"/>
  <c r="K44" i="5" s="1"/>
  <c r="L44" i="5" s="1"/>
  <c r="O43" i="5"/>
  <c r="P43" i="5" s="1"/>
  <c r="J43" i="5"/>
  <c r="K43" i="5" s="1"/>
  <c r="L43" i="5" s="1"/>
  <c r="O42" i="5"/>
  <c r="P42" i="5" s="1"/>
  <c r="J42" i="5"/>
  <c r="K42" i="5" s="1"/>
  <c r="L42" i="5" s="1"/>
  <c r="O41" i="5"/>
  <c r="P41" i="5" s="1"/>
  <c r="J41" i="5"/>
  <c r="K41" i="5" s="1"/>
  <c r="L41" i="5" s="1"/>
  <c r="O40" i="5"/>
  <c r="P40" i="5" s="1"/>
  <c r="J40" i="5"/>
  <c r="K40" i="5" s="1"/>
  <c r="L40" i="5" s="1"/>
  <c r="O39" i="5"/>
  <c r="P39" i="5" s="1"/>
  <c r="J39" i="5"/>
  <c r="K39" i="5" s="1"/>
  <c r="L39" i="5" s="1"/>
  <c r="O38" i="5"/>
  <c r="P38" i="5" s="1"/>
  <c r="J38" i="5"/>
  <c r="K38" i="5" s="1"/>
  <c r="L38" i="5" s="1"/>
  <c r="O37" i="5"/>
  <c r="P37" i="5" s="1"/>
  <c r="J37" i="5"/>
  <c r="K37" i="5" s="1"/>
  <c r="L37" i="5" s="1"/>
  <c r="O36" i="5"/>
  <c r="P36" i="5" s="1"/>
  <c r="J36" i="5"/>
  <c r="K36" i="5" s="1"/>
  <c r="L36" i="5" s="1"/>
  <c r="O35" i="5"/>
  <c r="P35" i="5" s="1"/>
  <c r="J35" i="5"/>
  <c r="K35" i="5" s="1"/>
  <c r="L35" i="5" s="1"/>
  <c r="O34" i="5"/>
  <c r="P34" i="5" s="1"/>
  <c r="J34" i="5"/>
  <c r="K34" i="5" s="1"/>
  <c r="L34" i="5" s="1"/>
  <c r="O33" i="5"/>
  <c r="P33" i="5" s="1"/>
  <c r="J33" i="5"/>
  <c r="K33" i="5" s="1"/>
  <c r="L33" i="5" s="1"/>
  <c r="O32" i="5"/>
  <c r="P32" i="5" s="1"/>
  <c r="J32" i="5"/>
  <c r="K32" i="5" s="1"/>
  <c r="L32" i="5" s="1"/>
  <c r="O31" i="5"/>
  <c r="P31" i="5" s="1"/>
  <c r="J31" i="5"/>
  <c r="K31" i="5" s="1"/>
  <c r="L31" i="5" s="1"/>
  <c r="O30" i="5"/>
  <c r="P30" i="5" s="1"/>
  <c r="J30" i="5"/>
  <c r="K30" i="5" s="1"/>
  <c r="L30" i="5" s="1"/>
  <c r="O29" i="5"/>
  <c r="P29" i="5" s="1"/>
  <c r="J29" i="5"/>
  <c r="K29" i="5" s="1"/>
  <c r="L29" i="5" s="1"/>
  <c r="O28" i="5"/>
  <c r="P28" i="5" s="1"/>
  <c r="J28" i="5"/>
  <c r="K28" i="5" s="1"/>
  <c r="L28" i="5" s="1"/>
  <c r="O27" i="5"/>
  <c r="P27" i="5" s="1"/>
  <c r="J27" i="5"/>
  <c r="K27" i="5" s="1"/>
  <c r="L27" i="5" s="1"/>
  <c r="O26" i="5"/>
  <c r="P26" i="5" s="1"/>
  <c r="J26" i="5"/>
  <c r="K26" i="5" s="1"/>
  <c r="L26" i="5" s="1"/>
  <c r="O25" i="5"/>
  <c r="P25" i="5" s="1"/>
  <c r="J25" i="5"/>
  <c r="K25" i="5" s="1"/>
  <c r="L25" i="5" s="1"/>
  <c r="O24" i="5"/>
  <c r="P24" i="5" s="1"/>
  <c r="J24" i="5"/>
  <c r="K24" i="5" s="1"/>
  <c r="L24" i="5" s="1"/>
  <c r="O23" i="5"/>
  <c r="P23" i="5" s="1"/>
  <c r="J23" i="5"/>
  <c r="K23" i="5" s="1"/>
  <c r="L23" i="5" s="1"/>
  <c r="O22" i="5"/>
  <c r="P22" i="5" s="1"/>
  <c r="J22" i="5"/>
  <c r="K22" i="5" s="1"/>
  <c r="L22" i="5" s="1"/>
  <c r="O21" i="5"/>
  <c r="P21" i="5" s="1"/>
  <c r="J21" i="5"/>
  <c r="K21" i="5" s="1"/>
  <c r="L21" i="5" s="1"/>
  <c r="O20" i="5"/>
  <c r="P20" i="5" s="1"/>
  <c r="J20" i="5"/>
  <c r="K20" i="5" s="1"/>
  <c r="L20" i="5" s="1"/>
  <c r="O19" i="5"/>
  <c r="P19" i="5" s="1"/>
  <c r="J19" i="5"/>
  <c r="K19" i="5" s="1"/>
  <c r="L19" i="5" s="1"/>
  <c r="O18" i="5"/>
  <c r="P18" i="5" s="1"/>
  <c r="J18" i="5"/>
  <c r="K18" i="5"/>
  <c r="L18" i="5" s="1"/>
  <c r="O17" i="5"/>
  <c r="P17" i="5" s="1"/>
  <c r="J17" i="5"/>
  <c r="K17" i="5" s="1"/>
  <c r="L17" i="5" s="1"/>
  <c r="O16" i="5"/>
  <c r="P16" i="5" s="1"/>
  <c r="J16" i="5"/>
  <c r="K16" i="5" s="1"/>
  <c r="L16" i="5" s="1"/>
  <c r="O15" i="5"/>
  <c r="P15" i="5" s="1"/>
  <c r="J15" i="5"/>
  <c r="K15" i="5" s="1"/>
  <c r="L15" i="5" s="1"/>
  <c r="O14" i="5"/>
  <c r="P14" i="5" s="1"/>
  <c r="J14" i="5"/>
  <c r="K14" i="5" s="1"/>
  <c r="L14" i="5" s="1"/>
  <c r="O13" i="5"/>
  <c r="P13" i="5" s="1"/>
  <c r="J13" i="5"/>
  <c r="K13" i="5" s="1"/>
  <c r="L13" i="5" s="1"/>
  <c r="O12" i="5"/>
  <c r="P12" i="5" s="1"/>
  <c r="J12" i="5"/>
  <c r="K12" i="5"/>
  <c r="L12" i="5" s="1"/>
  <c r="O11" i="5"/>
  <c r="P11" i="5" s="1"/>
  <c r="J11" i="5"/>
  <c r="K11" i="5"/>
  <c r="L11" i="5" s="1"/>
  <c r="O10" i="5"/>
  <c r="P10" i="5" s="1"/>
  <c r="J10" i="5"/>
  <c r="K10" i="5" s="1"/>
  <c r="L10" i="5" s="1"/>
  <c r="O9" i="5"/>
  <c r="P9" i="5" s="1"/>
  <c r="J9" i="5"/>
  <c r="K9" i="5" s="1"/>
  <c r="L9" i="5" s="1"/>
  <c r="O8" i="5"/>
  <c r="P8" i="5" s="1"/>
  <c r="J8" i="5"/>
  <c r="K8" i="5" s="1"/>
  <c r="L8" i="5" s="1"/>
  <c r="O7" i="5"/>
  <c r="P7" i="5" s="1"/>
  <c r="J7" i="5"/>
  <c r="K7" i="5" s="1"/>
  <c r="L7" i="5" s="1"/>
  <c r="O6" i="5"/>
  <c r="P6" i="5" s="1"/>
  <c r="J6" i="5"/>
  <c r="K6" i="5" s="1"/>
  <c r="L6" i="5" s="1"/>
  <c r="O5" i="5"/>
  <c r="P5" i="5" s="1"/>
  <c r="J5" i="5"/>
  <c r="K5" i="5"/>
  <c r="L5" i="5" s="1"/>
  <c r="O4" i="5"/>
  <c r="P4" i="5" s="1"/>
  <c r="J4" i="5"/>
  <c r="K4" i="5" s="1"/>
  <c r="L4" i="5" s="1"/>
  <c r="O3" i="5"/>
  <c r="P3" i="5" s="1"/>
  <c r="J3" i="5"/>
  <c r="K3" i="5" s="1"/>
  <c r="L3" i="5" s="1"/>
  <c r="AE59" i="4"/>
  <c r="AF59" i="4" s="1"/>
  <c r="AG59" i="4" s="1"/>
  <c r="T59" i="4"/>
  <c r="U59" i="4" s="1"/>
  <c r="L59" i="4"/>
  <c r="M59" i="4" s="1"/>
  <c r="G59" i="4"/>
  <c r="H59" i="4" s="1"/>
  <c r="I59" i="4" s="1"/>
  <c r="AE58" i="4"/>
  <c r="AF58" i="4" s="1"/>
  <c r="AG58" i="4" s="1"/>
  <c r="T58" i="4"/>
  <c r="U58" i="4" s="1"/>
  <c r="L58" i="4"/>
  <c r="M58" i="4" s="1"/>
  <c r="G58" i="4"/>
  <c r="H58" i="4" s="1"/>
  <c r="I58" i="4" s="1"/>
  <c r="AE57" i="4"/>
  <c r="AF57" i="4" s="1"/>
  <c r="AG57" i="4" s="1"/>
  <c r="T57" i="4"/>
  <c r="U57" i="4" s="1"/>
  <c r="L57" i="4"/>
  <c r="M57" i="4" s="1"/>
  <c r="G57" i="4"/>
  <c r="H57" i="4" s="1"/>
  <c r="I57" i="4" s="1"/>
  <c r="AE56" i="4"/>
  <c r="AF56" i="4" s="1"/>
  <c r="AG56" i="4" s="1"/>
  <c r="T56" i="4"/>
  <c r="U56" i="4" s="1"/>
  <c r="L56" i="4"/>
  <c r="M56" i="4" s="1"/>
  <c r="G56" i="4"/>
  <c r="H56" i="4" s="1"/>
  <c r="I56" i="4" s="1"/>
  <c r="AE55" i="4"/>
  <c r="AF55" i="4" s="1"/>
  <c r="AG55" i="4" s="1"/>
  <c r="T55" i="4"/>
  <c r="U55" i="4" s="1"/>
  <c r="L55" i="4"/>
  <c r="M55" i="4" s="1"/>
  <c r="G55" i="4"/>
  <c r="H55" i="4" s="1"/>
  <c r="I55" i="4" s="1"/>
  <c r="AE54" i="4"/>
  <c r="AF54" i="4" s="1"/>
  <c r="AG54" i="4" s="1"/>
  <c r="T54" i="4"/>
  <c r="U54" i="4" s="1"/>
  <c r="L54" i="4"/>
  <c r="M54" i="4" s="1"/>
  <c r="G54" i="4"/>
  <c r="H54" i="4" s="1"/>
  <c r="I54" i="4" s="1"/>
  <c r="AE53" i="4"/>
  <c r="AF53" i="4" s="1"/>
  <c r="AG53" i="4" s="1"/>
  <c r="T53" i="4"/>
  <c r="U53" i="4" s="1"/>
  <c r="L53" i="4"/>
  <c r="M53" i="4" s="1"/>
  <c r="G53" i="4"/>
  <c r="H53" i="4" s="1"/>
  <c r="I53" i="4" s="1"/>
  <c r="AE52" i="4"/>
  <c r="AF52" i="4" s="1"/>
  <c r="AG52" i="4" s="1"/>
  <c r="T52" i="4"/>
  <c r="U52" i="4" s="1"/>
  <c r="L52" i="4"/>
  <c r="M52" i="4" s="1"/>
  <c r="G52" i="4"/>
  <c r="H52" i="4" s="1"/>
  <c r="I52" i="4" s="1"/>
  <c r="AE51" i="4"/>
  <c r="AF51" i="4" s="1"/>
  <c r="AG51" i="4" s="1"/>
  <c r="T51" i="4"/>
  <c r="U51" i="4" s="1"/>
  <c r="L51" i="4"/>
  <c r="M51" i="4" s="1"/>
  <c r="G51" i="4"/>
  <c r="H51" i="4" s="1"/>
  <c r="I51" i="4" s="1"/>
  <c r="AE50" i="4"/>
  <c r="AF50" i="4" s="1"/>
  <c r="AG50" i="4" s="1"/>
  <c r="T50" i="4"/>
  <c r="U50" i="4" s="1"/>
  <c r="L50" i="4"/>
  <c r="M50" i="4" s="1"/>
  <c r="G50" i="4"/>
  <c r="H50" i="4" s="1"/>
  <c r="I50" i="4" s="1"/>
  <c r="AE49" i="4"/>
  <c r="AF49" i="4" s="1"/>
  <c r="AG49" i="4" s="1"/>
  <c r="T49" i="4"/>
  <c r="U49" i="4" s="1"/>
  <c r="L49" i="4"/>
  <c r="M49" i="4" s="1"/>
  <c r="G49" i="4"/>
  <c r="H49" i="4" s="1"/>
  <c r="I49" i="4" s="1"/>
  <c r="AE48" i="4"/>
  <c r="AF48" i="4" s="1"/>
  <c r="AG48" i="4" s="1"/>
  <c r="T48" i="4"/>
  <c r="U48" i="4" s="1"/>
  <c r="L48" i="4"/>
  <c r="M48" i="4" s="1"/>
  <c r="G48" i="4"/>
  <c r="H48" i="4" s="1"/>
  <c r="I48" i="4" s="1"/>
  <c r="AE47" i="4"/>
  <c r="AF47" i="4" s="1"/>
  <c r="AG47" i="4" s="1"/>
  <c r="T47" i="4"/>
  <c r="U47" i="4" s="1"/>
  <c r="L47" i="4"/>
  <c r="M47" i="4" s="1"/>
  <c r="G47" i="4"/>
  <c r="H47" i="4" s="1"/>
  <c r="I47" i="4" s="1"/>
  <c r="AE46" i="4"/>
  <c r="AF46" i="4" s="1"/>
  <c r="AG46" i="4" s="1"/>
  <c r="T46" i="4"/>
  <c r="U46" i="4" s="1"/>
  <c r="L46" i="4"/>
  <c r="M46" i="4" s="1"/>
  <c r="G46" i="4"/>
  <c r="H46" i="4" s="1"/>
  <c r="I46" i="4" s="1"/>
  <c r="AE45" i="4"/>
  <c r="AF45" i="4" s="1"/>
  <c r="AG45" i="4" s="1"/>
  <c r="T45" i="4"/>
  <c r="U45" i="4" s="1"/>
  <c r="L45" i="4"/>
  <c r="M45" i="4" s="1"/>
  <c r="G45" i="4"/>
  <c r="H45" i="4" s="1"/>
  <c r="I45" i="4" s="1"/>
  <c r="AE44" i="4"/>
  <c r="AF44" i="4" s="1"/>
  <c r="AG44" i="4" s="1"/>
  <c r="T44" i="4"/>
  <c r="U44" i="4" s="1"/>
  <c r="L44" i="4"/>
  <c r="M44" i="4" s="1"/>
  <c r="G44" i="4"/>
  <c r="H44" i="4" s="1"/>
  <c r="I44" i="4" s="1"/>
  <c r="AE43" i="4"/>
  <c r="AF43" i="4" s="1"/>
  <c r="AG43" i="4" s="1"/>
  <c r="T43" i="4"/>
  <c r="U43" i="4" s="1"/>
  <c r="L43" i="4"/>
  <c r="M43" i="4" s="1"/>
  <c r="G43" i="4"/>
  <c r="H43" i="4" s="1"/>
  <c r="I43" i="4" s="1"/>
  <c r="AE42" i="4"/>
  <c r="AF42" i="4" s="1"/>
  <c r="AG42" i="4" s="1"/>
  <c r="T42" i="4"/>
  <c r="U42" i="4" s="1"/>
  <c r="L42" i="4"/>
  <c r="M42" i="4" s="1"/>
  <c r="G42" i="4"/>
  <c r="H42" i="4" s="1"/>
  <c r="I42" i="4" s="1"/>
  <c r="AE41" i="4"/>
  <c r="AF41" i="4" s="1"/>
  <c r="AG41" i="4" s="1"/>
  <c r="T41" i="4"/>
  <c r="U41" i="4" s="1"/>
  <c r="L41" i="4"/>
  <c r="M41" i="4" s="1"/>
  <c r="G41" i="4"/>
  <c r="H41" i="4" s="1"/>
  <c r="I41" i="4" s="1"/>
  <c r="AE40" i="4"/>
  <c r="AF40" i="4" s="1"/>
  <c r="AG40" i="4" s="1"/>
  <c r="T40" i="4"/>
  <c r="U40" i="4" s="1"/>
  <c r="L40" i="4"/>
  <c r="M40" i="4" s="1"/>
  <c r="G40" i="4"/>
  <c r="H40" i="4" s="1"/>
  <c r="I40" i="4" s="1"/>
  <c r="AE39" i="4"/>
  <c r="AF39" i="4" s="1"/>
  <c r="AG39" i="4" s="1"/>
  <c r="T39" i="4"/>
  <c r="U39" i="4" s="1"/>
  <c r="L39" i="4"/>
  <c r="M39" i="4" s="1"/>
  <c r="G39" i="4"/>
  <c r="H39" i="4" s="1"/>
  <c r="I39" i="4" s="1"/>
  <c r="AE38" i="4"/>
  <c r="AF38" i="4" s="1"/>
  <c r="AG38" i="4" s="1"/>
  <c r="T38" i="4"/>
  <c r="U38" i="4" s="1"/>
  <c r="L38" i="4"/>
  <c r="M38" i="4" s="1"/>
  <c r="G38" i="4"/>
  <c r="H38" i="4" s="1"/>
  <c r="I38" i="4" s="1"/>
  <c r="AE37" i="4"/>
  <c r="AF37" i="4" s="1"/>
  <c r="AG37" i="4" s="1"/>
  <c r="T37" i="4"/>
  <c r="U37" i="4" s="1"/>
  <c r="L37" i="4"/>
  <c r="M37" i="4" s="1"/>
  <c r="G37" i="4"/>
  <c r="H37" i="4" s="1"/>
  <c r="I37" i="4" s="1"/>
  <c r="AE36" i="4"/>
  <c r="AF36" i="4" s="1"/>
  <c r="AG36" i="4" s="1"/>
  <c r="T36" i="4"/>
  <c r="U36" i="4" s="1"/>
  <c r="L36" i="4"/>
  <c r="M36" i="4" s="1"/>
  <c r="G36" i="4"/>
  <c r="H36" i="4" s="1"/>
  <c r="I36" i="4" s="1"/>
  <c r="AE35" i="4"/>
  <c r="AF35" i="4" s="1"/>
  <c r="AG35" i="4" s="1"/>
  <c r="T35" i="4"/>
  <c r="U35" i="4" s="1"/>
  <c r="L35" i="4"/>
  <c r="M35" i="4" s="1"/>
  <c r="G35" i="4"/>
  <c r="H35" i="4" s="1"/>
  <c r="I35" i="4" s="1"/>
  <c r="AE34" i="4"/>
  <c r="AF34" i="4" s="1"/>
  <c r="AG34" i="4" s="1"/>
  <c r="T34" i="4"/>
  <c r="U34" i="4" s="1"/>
  <c r="L34" i="4"/>
  <c r="M34" i="4" s="1"/>
  <c r="G34" i="4"/>
  <c r="H34" i="4" s="1"/>
  <c r="I34" i="4" s="1"/>
  <c r="AE33" i="4"/>
  <c r="AF33" i="4" s="1"/>
  <c r="AG33" i="4" s="1"/>
  <c r="T33" i="4"/>
  <c r="U33" i="4" s="1"/>
  <c r="L33" i="4"/>
  <c r="M33" i="4" s="1"/>
  <c r="G33" i="4"/>
  <c r="H33" i="4" s="1"/>
  <c r="I33" i="4" s="1"/>
  <c r="AE32" i="4"/>
  <c r="AF32" i="4" s="1"/>
  <c r="AG32" i="4" s="1"/>
  <c r="T32" i="4"/>
  <c r="U32" i="4" s="1"/>
  <c r="L32" i="4"/>
  <c r="M32" i="4" s="1"/>
  <c r="G32" i="4"/>
  <c r="H32" i="4" s="1"/>
  <c r="I32" i="4" s="1"/>
  <c r="AE31" i="4"/>
  <c r="AF31" i="4" s="1"/>
  <c r="AG31" i="4" s="1"/>
  <c r="T31" i="4"/>
  <c r="U31" i="4" s="1"/>
  <c r="L31" i="4"/>
  <c r="M31" i="4" s="1"/>
  <c r="G31" i="4"/>
  <c r="H31" i="4" s="1"/>
  <c r="I31" i="4" s="1"/>
  <c r="AE30" i="4"/>
  <c r="AF30" i="4" s="1"/>
  <c r="AG30" i="4" s="1"/>
  <c r="T30" i="4"/>
  <c r="U30" i="4" s="1"/>
  <c r="L30" i="4"/>
  <c r="M30" i="4" s="1"/>
  <c r="G30" i="4"/>
  <c r="H30" i="4" s="1"/>
  <c r="I30" i="4" s="1"/>
  <c r="AE29" i="4"/>
  <c r="AF29" i="4" s="1"/>
  <c r="AG29" i="4" s="1"/>
  <c r="T29" i="4"/>
  <c r="U29" i="4" s="1"/>
  <c r="L29" i="4"/>
  <c r="M29" i="4" s="1"/>
  <c r="G29" i="4"/>
  <c r="H29" i="4" s="1"/>
  <c r="I29" i="4" s="1"/>
  <c r="AE28" i="4"/>
  <c r="AF28" i="4" s="1"/>
  <c r="AG28" i="4" s="1"/>
  <c r="T28" i="4"/>
  <c r="U28" i="4" s="1"/>
  <c r="L28" i="4"/>
  <c r="M28" i="4" s="1"/>
  <c r="G28" i="4"/>
  <c r="H28" i="4" s="1"/>
  <c r="I28" i="4" s="1"/>
  <c r="AE27" i="4"/>
  <c r="AF27" i="4" s="1"/>
  <c r="AG27" i="4" s="1"/>
  <c r="T27" i="4"/>
  <c r="U27" i="4" s="1"/>
  <c r="L27" i="4"/>
  <c r="M27" i="4" s="1"/>
  <c r="G27" i="4"/>
  <c r="H27" i="4" s="1"/>
  <c r="I27" i="4" s="1"/>
  <c r="AE26" i="4"/>
  <c r="AF26" i="4" s="1"/>
  <c r="AG26" i="4" s="1"/>
  <c r="T26" i="4"/>
  <c r="U26" i="4" s="1"/>
  <c r="L26" i="4"/>
  <c r="M26" i="4" s="1"/>
  <c r="G26" i="4"/>
  <c r="H26" i="4" s="1"/>
  <c r="I26" i="4" s="1"/>
  <c r="AE25" i="4"/>
  <c r="AF25" i="4" s="1"/>
  <c r="AG25" i="4" s="1"/>
  <c r="T25" i="4"/>
  <c r="U25" i="4" s="1"/>
  <c r="L25" i="4"/>
  <c r="M25" i="4" s="1"/>
  <c r="G25" i="4"/>
  <c r="H25" i="4" s="1"/>
  <c r="I25" i="4" s="1"/>
  <c r="AE24" i="4"/>
  <c r="AF24" i="4" s="1"/>
  <c r="AG24" i="4" s="1"/>
  <c r="T24" i="4"/>
  <c r="U24" i="4" s="1"/>
  <c r="L24" i="4"/>
  <c r="M24" i="4" s="1"/>
  <c r="G24" i="4"/>
  <c r="H24" i="4" s="1"/>
  <c r="I24" i="4" s="1"/>
  <c r="AE23" i="4"/>
  <c r="AF23" i="4" s="1"/>
  <c r="AG23" i="4" s="1"/>
  <c r="T23" i="4"/>
  <c r="U23" i="4" s="1"/>
  <c r="L23" i="4"/>
  <c r="M23" i="4" s="1"/>
  <c r="G23" i="4"/>
  <c r="H23" i="4" s="1"/>
  <c r="I23" i="4" s="1"/>
  <c r="AE22" i="4"/>
  <c r="AF22" i="4" s="1"/>
  <c r="AG22" i="4" s="1"/>
  <c r="T22" i="4"/>
  <c r="U22" i="4" s="1"/>
  <c r="L22" i="4"/>
  <c r="M22" i="4" s="1"/>
  <c r="G22" i="4"/>
  <c r="H22" i="4" s="1"/>
  <c r="I22" i="4" s="1"/>
  <c r="AE21" i="4"/>
  <c r="AF21" i="4" s="1"/>
  <c r="AG21" i="4" s="1"/>
  <c r="T21" i="4"/>
  <c r="U21" i="4" s="1"/>
  <c r="L21" i="4"/>
  <c r="M21" i="4" s="1"/>
  <c r="G21" i="4"/>
  <c r="H21" i="4" s="1"/>
  <c r="I21" i="4" s="1"/>
  <c r="AE20" i="4"/>
  <c r="AF20" i="4" s="1"/>
  <c r="AG20" i="4" s="1"/>
  <c r="T20" i="4"/>
  <c r="U20" i="4" s="1"/>
  <c r="L20" i="4"/>
  <c r="M20" i="4" s="1"/>
  <c r="G20" i="4"/>
  <c r="H20" i="4" s="1"/>
  <c r="I20" i="4" s="1"/>
  <c r="AE19" i="4"/>
  <c r="AF19" i="4" s="1"/>
  <c r="AG19" i="4" s="1"/>
  <c r="T19" i="4"/>
  <c r="U19" i="4" s="1"/>
  <c r="L19" i="4"/>
  <c r="M19" i="4" s="1"/>
  <c r="G19" i="4"/>
  <c r="H19" i="4" s="1"/>
  <c r="I19" i="4" s="1"/>
  <c r="AE18" i="4"/>
  <c r="AF18" i="4" s="1"/>
  <c r="AG18" i="4" s="1"/>
  <c r="T18" i="4"/>
  <c r="U18" i="4" s="1"/>
  <c r="L18" i="4"/>
  <c r="M18" i="4" s="1"/>
  <c r="G18" i="4"/>
  <c r="H18" i="4" s="1"/>
  <c r="I18" i="4" s="1"/>
  <c r="AE17" i="4"/>
  <c r="AF17" i="4" s="1"/>
  <c r="AG17" i="4" s="1"/>
  <c r="T17" i="4"/>
  <c r="U17" i="4" s="1"/>
  <c r="L17" i="4"/>
  <c r="M17" i="4" s="1"/>
  <c r="G17" i="4"/>
  <c r="H17" i="4" s="1"/>
  <c r="I17" i="4" s="1"/>
  <c r="AE16" i="4"/>
  <c r="AF16" i="4" s="1"/>
  <c r="AG16" i="4" s="1"/>
  <c r="T16" i="4"/>
  <c r="U16" i="4" s="1"/>
  <c r="L16" i="4"/>
  <c r="M16" i="4" s="1"/>
  <c r="G16" i="4"/>
  <c r="H16" i="4" s="1"/>
  <c r="I16" i="4" s="1"/>
  <c r="AE15" i="4"/>
  <c r="AF15" i="4" s="1"/>
  <c r="AG15" i="4" s="1"/>
  <c r="T15" i="4"/>
  <c r="U15" i="4" s="1"/>
  <c r="L15" i="4"/>
  <c r="M15" i="4" s="1"/>
  <c r="G15" i="4"/>
  <c r="H15" i="4" s="1"/>
  <c r="I15" i="4" s="1"/>
  <c r="AE14" i="4"/>
  <c r="AF14" i="4" s="1"/>
  <c r="AG14" i="4" s="1"/>
  <c r="T14" i="4"/>
  <c r="U14" i="4" s="1"/>
  <c r="L14" i="4"/>
  <c r="M14" i="4" s="1"/>
  <c r="G14" i="4"/>
  <c r="H14" i="4" s="1"/>
  <c r="I14" i="4" s="1"/>
  <c r="AE13" i="4"/>
  <c r="AF13" i="4" s="1"/>
  <c r="AG13" i="4" s="1"/>
  <c r="T13" i="4"/>
  <c r="U13" i="4" s="1"/>
  <c r="L13" i="4"/>
  <c r="M13" i="4" s="1"/>
  <c r="G13" i="4"/>
  <c r="H13" i="4" s="1"/>
  <c r="I13" i="4" s="1"/>
  <c r="AE12" i="4"/>
  <c r="AF12" i="4" s="1"/>
  <c r="AG12" i="4" s="1"/>
  <c r="T12" i="4"/>
  <c r="U12" i="4" s="1"/>
  <c r="L12" i="4"/>
  <c r="M12" i="4" s="1"/>
  <c r="G12" i="4"/>
  <c r="H12" i="4" s="1"/>
  <c r="I12" i="4" s="1"/>
  <c r="AE11" i="4"/>
  <c r="AF11" i="4" s="1"/>
  <c r="AG11" i="4" s="1"/>
  <c r="T11" i="4"/>
  <c r="U11" i="4" s="1"/>
  <c r="L11" i="4"/>
  <c r="M11" i="4" s="1"/>
  <c r="G11" i="4"/>
  <c r="H11" i="4" s="1"/>
  <c r="I11" i="4" s="1"/>
  <c r="AE10" i="4"/>
  <c r="AF10" i="4" s="1"/>
  <c r="AG10" i="4" s="1"/>
  <c r="T10" i="4"/>
  <c r="U10" i="4" s="1"/>
  <c r="L10" i="4"/>
  <c r="M10" i="4" s="1"/>
  <c r="G10" i="4"/>
  <c r="H10" i="4" s="1"/>
  <c r="I10" i="4" s="1"/>
  <c r="AE9" i="4"/>
  <c r="AF9" i="4" s="1"/>
  <c r="AG9" i="4" s="1"/>
  <c r="T9" i="4"/>
  <c r="U9" i="4" s="1"/>
  <c r="L9" i="4"/>
  <c r="M9" i="4" s="1"/>
  <c r="G9" i="4"/>
  <c r="H9" i="4" s="1"/>
  <c r="I9" i="4" s="1"/>
  <c r="AE8" i="4"/>
  <c r="AF8" i="4" s="1"/>
  <c r="AG8" i="4" s="1"/>
  <c r="T8" i="4"/>
  <c r="U8" i="4" s="1"/>
  <c r="L8" i="4"/>
  <c r="M8" i="4" s="1"/>
  <c r="G8" i="4"/>
  <c r="H8" i="4" s="1"/>
  <c r="I8" i="4" s="1"/>
  <c r="AE7" i="4"/>
  <c r="AF7" i="4" s="1"/>
  <c r="AG7" i="4" s="1"/>
  <c r="T7" i="4"/>
  <c r="U7" i="4" s="1"/>
  <c r="L7" i="4"/>
  <c r="M7" i="4" s="1"/>
  <c r="G7" i="4"/>
  <c r="H7" i="4" s="1"/>
  <c r="I7" i="4" s="1"/>
  <c r="AE6" i="4"/>
  <c r="AF6" i="4" s="1"/>
  <c r="AG6" i="4" s="1"/>
  <c r="T6" i="4"/>
  <c r="U6" i="4" s="1"/>
  <c r="L6" i="4"/>
  <c r="M6" i="4" s="1"/>
  <c r="G6" i="4"/>
  <c r="H6" i="4" s="1"/>
  <c r="I6" i="4" s="1"/>
  <c r="AE5" i="4"/>
  <c r="AF5" i="4" s="1"/>
  <c r="AG5" i="4" s="1"/>
  <c r="T5" i="4"/>
  <c r="U5" i="4" s="1"/>
  <c r="L5" i="4"/>
  <c r="M5" i="4" s="1"/>
  <c r="G5" i="4"/>
  <c r="H5" i="4" s="1"/>
  <c r="I5" i="4" s="1"/>
  <c r="AE4" i="4"/>
  <c r="AF4" i="4" s="1"/>
  <c r="AG4" i="4" s="1"/>
  <c r="T4" i="4"/>
  <c r="U4" i="4" s="1"/>
  <c r="L4" i="4"/>
  <c r="M4" i="4" s="1"/>
  <c r="G4" i="4"/>
  <c r="H4" i="4" s="1"/>
  <c r="I4" i="4" s="1"/>
  <c r="AE3" i="4"/>
  <c r="AF3" i="4" s="1"/>
  <c r="AG3" i="4" s="1"/>
  <c r="T3" i="4"/>
  <c r="U3" i="4" s="1"/>
  <c r="L3" i="4"/>
  <c r="M3" i="4" s="1"/>
  <c r="G3" i="4"/>
  <c r="H3" i="4" s="1"/>
  <c r="I3" i="4" s="1"/>
  <c r="R73" i="3"/>
  <c r="S73" i="3" s="1"/>
  <c r="M73" i="3"/>
  <c r="N73" i="3" s="1"/>
  <c r="O73" i="3" s="1"/>
  <c r="R72" i="3"/>
  <c r="S72" i="3" s="1"/>
  <c r="M72" i="3"/>
  <c r="N72" i="3" s="1"/>
  <c r="O72" i="3" s="1"/>
  <c r="R71" i="3"/>
  <c r="S71" i="3" s="1"/>
  <c r="M71" i="3"/>
  <c r="N71" i="3" s="1"/>
  <c r="O71" i="3" s="1"/>
  <c r="R70" i="3"/>
  <c r="S70" i="3" s="1"/>
  <c r="M70" i="3"/>
  <c r="N70" i="3" s="1"/>
  <c r="O70" i="3" s="1"/>
  <c r="R69" i="3"/>
  <c r="S69" i="3" s="1"/>
  <c r="M69" i="3"/>
  <c r="N69" i="3" s="1"/>
  <c r="O69" i="3" s="1"/>
  <c r="R68" i="3"/>
  <c r="S68" i="3" s="1"/>
  <c r="M68" i="3"/>
  <c r="N68" i="3" s="1"/>
  <c r="O68" i="3" s="1"/>
  <c r="R67" i="3"/>
  <c r="S67" i="3" s="1"/>
  <c r="M67" i="3"/>
  <c r="N67" i="3" s="1"/>
  <c r="O67" i="3" s="1"/>
  <c r="R66" i="3"/>
  <c r="S66" i="3" s="1"/>
  <c r="M66" i="3"/>
  <c r="N66" i="3" s="1"/>
  <c r="O66" i="3" s="1"/>
  <c r="R65" i="3"/>
  <c r="S65" i="3" s="1"/>
  <c r="M65" i="3"/>
  <c r="N65" i="3" s="1"/>
  <c r="O65" i="3" s="1"/>
  <c r="R64" i="3"/>
  <c r="S64" i="3" s="1"/>
  <c r="M64" i="3"/>
  <c r="N64" i="3" s="1"/>
  <c r="O64" i="3" s="1"/>
  <c r="R63" i="3"/>
  <c r="S63" i="3" s="1"/>
  <c r="M63" i="3"/>
  <c r="N63" i="3" s="1"/>
  <c r="O63" i="3" s="1"/>
  <c r="R62" i="3"/>
  <c r="S62" i="3" s="1"/>
  <c r="M62" i="3"/>
  <c r="N62" i="3" s="1"/>
  <c r="O62" i="3" s="1"/>
  <c r="R61" i="3"/>
  <c r="S61" i="3" s="1"/>
  <c r="M61" i="3"/>
  <c r="N61" i="3" s="1"/>
  <c r="O61" i="3" s="1"/>
  <c r="R60" i="3"/>
  <c r="S60" i="3" s="1"/>
  <c r="M60" i="3"/>
  <c r="N60" i="3" s="1"/>
  <c r="O60" i="3" s="1"/>
  <c r="R59" i="3"/>
  <c r="S59" i="3" s="1"/>
  <c r="M59" i="3"/>
  <c r="N59" i="3" s="1"/>
  <c r="O59" i="3" s="1"/>
  <c r="R58" i="3"/>
  <c r="S58" i="3" s="1"/>
  <c r="M58" i="3"/>
  <c r="N58" i="3" s="1"/>
  <c r="O58" i="3" s="1"/>
  <c r="R57" i="3"/>
  <c r="S57" i="3" s="1"/>
  <c r="M57" i="3"/>
  <c r="N57" i="3" s="1"/>
  <c r="O57" i="3" s="1"/>
  <c r="R56" i="3"/>
  <c r="S56" i="3" s="1"/>
  <c r="M56" i="3"/>
  <c r="N56" i="3" s="1"/>
  <c r="O56" i="3" s="1"/>
  <c r="R55" i="3"/>
  <c r="S55" i="3" s="1"/>
  <c r="M55" i="3"/>
  <c r="N55" i="3" s="1"/>
  <c r="O55" i="3" s="1"/>
  <c r="R54" i="3"/>
  <c r="S54" i="3" s="1"/>
  <c r="M54" i="3"/>
  <c r="N54" i="3" s="1"/>
  <c r="O54" i="3" s="1"/>
  <c r="R53" i="3"/>
  <c r="S53" i="3" s="1"/>
  <c r="M53" i="3"/>
  <c r="N53" i="3" s="1"/>
  <c r="O53" i="3" s="1"/>
  <c r="R52" i="3"/>
  <c r="S52" i="3" s="1"/>
  <c r="M52" i="3"/>
  <c r="N52" i="3" s="1"/>
  <c r="O52" i="3" s="1"/>
  <c r="R51" i="3"/>
  <c r="S51" i="3" s="1"/>
  <c r="M51" i="3"/>
  <c r="N51" i="3" s="1"/>
  <c r="O51" i="3" s="1"/>
  <c r="R50" i="3"/>
  <c r="S50" i="3" s="1"/>
  <c r="M50" i="3"/>
  <c r="N50" i="3" s="1"/>
  <c r="O50" i="3" s="1"/>
  <c r="R49" i="3"/>
  <c r="S49" i="3" s="1"/>
  <c r="M49" i="3"/>
  <c r="N49" i="3" s="1"/>
  <c r="O49" i="3" s="1"/>
  <c r="R48" i="3"/>
  <c r="S48" i="3" s="1"/>
  <c r="M48" i="3"/>
  <c r="N48" i="3" s="1"/>
  <c r="O48" i="3" s="1"/>
  <c r="R47" i="3"/>
  <c r="S47" i="3" s="1"/>
  <c r="M47" i="3"/>
  <c r="N47" i="3" s="1"/>
  <c r="O47" i="3" s="1"/>
  <c r="R46" i="3"/>
  <c r="S46" i="3" s="1"/>
  <c r="M46" i="3"/>
  <c r="N46" i="3" s="1"/>
  <c r="O46" i="3" s="1"/>
  <c r="R45" i="3"/>
  <c r="S45" i="3" s="1"/>
  <c r="M45" i="3"/>
  <c r="N45" i="3" s="1"/>
  <c r="O45" i="3" s="1"/>
  <c r="R44" i="3"/>
  <c r="S44" i="3" s="1"/>
  <c r="M44" i="3"/>
  <c r="N44" i="3" s="1"/>
  <c r="O44" i="3" s="1"/>
  <c r="R43" i="3"/>
  <c r="S43" i="3" s="1"/>
  <c r="M43" i="3"/>
  <c r="N43" i="3" s="1"/>
  <c r="O43" i="3" s="1"/>
  <c r="R42" i="3"/>
  <c r="S42" i="3" s="1"/>
  <c r="M42" i="3"/>
  <c r="N42" i="3" s="1"/>
  <c r="O42" i="3" s="1"/>
  <c r="R41" i="3"/>
  <c r="S41" i="3" s="1"/>
  <c r="M41" i="3"/>
  <c r="N41" i="3" s="1"/>
  <c r="O41" i="3" s="1"/>
  <c r="R40" i="3"/>
  <c r="S40" i="3" s="1"/>
  <c r="M40" i="3"/>
  <c r="N40" i="3" s="1"/>
  <c r="O40" i="3" s="1"/>
  <c r="R39" i="3"/>
  <c r="S39" i="3" s="1"/>
  <c r="M39" i="3"/>
  <c r="N39" i="3" s="1"/>
  <c r="O39" i="3" s="1"/>
  <c r="R38" i="3"/>
  <c r="S38" i="3" s="1"/>
  <c r="M38" i="3"/>
  <c r="N38" i="3" s="1"/>
  <c r="O38" i="3" s="1"/>
  <c r="R37" i="3"/>
  <c r="S37" i="3" s="1"/>
  <c r="M37" i="3"/>
  <c r="N37" i="3" s="1"/>
  <c r="O37" i="3" s="1"/>
  <c r="R36" i="3"/>
  <c r="S36" i="3" s="1"/>
  <c r="M36" i="3"/>
  <c r="N36" i="3" s="1"/>
  <c r="O36" i="3" s="1"/>
  <c r="R35" i="3"/>
  <c r="S35" i="3" s="1"/>
  <c r="M35" i="3"/>
  <c r="N35" i="3" s="1"/>
  <c r="O35" i="3" s="1"/>
  <c r="R34" i="3"/>
  <c r="S34" i="3" s="1"/>
  <c r="M34" i="3"/>
  <c r="N34" i="3" s="1"/>
  <c r="O34" i="3" s="1"/>
  <c r="R33" i="3"/>
  <c r="S33" i="3" s="1"/>
  <c r="M33" i="3"/>
  <c r="N33" i="3" s="1"/>
  <c r="O33" i="3" s="1"/>
  <c r="R32" i="3"/>
  <c r="S32" i="3" s="1"/>
  <c r="M32" i="3"/>
  <c r="N32" i="3" s="1"/>
  <c r="O32" i="3" s="1"/>
  <c r="R31" i="3"/>
  <c r="S31" i="3" s="1"/>
  <c r="M31" i="3"/>
  <c r="N31" i="3" s="1"/>
  <c r="O31" i="3" s="1"/>
  <c r="R30" i="3"/>
  <c r="S30" i="3" s="1"/>
  <c r="M30" i="3"/>
  <c r="N30" i="3" s="1"/>
  <c r="O30" i="3" s="1"/>
  <c r="R29" i="3"/>
  <c r="S29" i="3" s="1"/>
  <c r="M29" i="3"/>
  <c r="N29" i="3" s="1"/>
  <c r="O29" i="3" s="1"/>
  <c r="R28" i="3"/>
  <c r="S28" i="3" s="1"/>
  <c r="M28" i="3"/>
  <c r="N28" i="3" s="1"/>
  <c r="O28" i="3" s="1"/>
  <c r="R27" i="3"/>
  <c r="S27" i="3" s="1"/>
  <c r="M27" i="3"/>
  <c r="N27" i="3" s="1"/>
  <c r="O27" i="3" s="1"/>
  <c r="R26" i="3"/>
  <c r="S26" i="3" s="1"/>
  <c r="M26" i="3"/>
  <c r="N26" i="3" s="1"/>
  <c r="O26" i="3" s="1"/>
  <c r="R25" i="3"/>
  <c r="S25" i="3" s="1"/>
  <c r="M25" i="3"/>
  <c r="N25" i="3" s="1"/>
  <c r="O25" i="3" s="1"/>
  <c r="R24" i="3"/>
  <c r="S24" i="3" s="1"/>
  <c r="M24" i="3"/>
  <c r="N24" i="3" s="1"/>
  <c r="O24" i="3" s="1"/>
  <c r="R23" i="3"/>
  <c r="S23" i="3" s="1"/>
  <c r="M23" i="3"/>
  <c r="N23" i="3" s="1"/>
  <c r="O23" i="3" s="1"/>
  <c r="R22" i="3"/>
  <c r="S22" i="3" s="1"/>
  <c r="M22" i="3"/>
  <c r="N22" i="3" s="1"/>
  <c r="O22" i="3" s="1"/>
  <c r="R21" i="3"/>
  <c r="S21" i="3" s="1"/>
  <c r="M21" i="3"/>
  <c r="N21" i="3" s="1"/>
  <c r="O21" i="3" s="1"/>
  <c r="R20" i="3"/>
  <c r="S20" i="3" s="1"/>
  <c r="M20" i="3"/>
  <c r="N20" i="3" s="1"/>
  <c r="O20" i="3" s="1"/>
  <c r="R19" i="3"/>
  <c r="S19" i="3" s="1"/>
  <c r="M19" i="3"/>
  <c r="N19" i="3" s="1"/>
  <c r="O19" i="3" s="1"/>
  <c r="R18" i="3"/>
  <c r="S18" i="3" s="1"/>
  <c r="M18" i="3"/>
  <c r="N18" i="3" s="1"/>
  <c r="O18" i="3" s="1"/>
  <c r="R17" i="3"/>
  <c r="S17" i="3" s="1"/>
  <c r="M17" i="3"/>
  <c r="N17" i="3" s="1"/>
  <c r="O17" i="3" s="1"/>
  <c r="R16" i="3"/>
  <c r="S16" i="3" s="1"/>
  <c r="M16" i="3"/>
  <c r="N16" i="3" s="1"/>
  <c r="O16" i="3" s="1"/>
  <c r="R15" i="3"/>
  <c r="S15" i="3" s="1"/>
  <c r="M15" i="3"/>
  <c r="N15" i="3" s="1"/>
  <c r="O15" i="3" s="1"/>
  <c r="R14" i="3"/>
  <c r="S14" i="3" s="1"/>
  <c r="M14" i="3"/>
  <c r="N14" i="3" s="1"/>
  <c r="O14" i="3" s="1"/>
  <c r="R13" i="3"/>
  <c r="S13" i="3" s="1"/>
  <c r="M13" i="3"/>
  <c r="N13" i="3" s="1"/>
  <c r="O13" i="3" s="1"/>
  <c r="R12" i="3"/>
  <c r="S12" i="3" s="1"/>
  <c r="M12" i="3"/>
  <c r="N12" i="3" s="1"/>
  <c r="O12" i="3" s="1"/>
  <c r="R11" i="3"/>
  <c r="S11" i="3" s="1"/>
  <c r="M11" i="3"/>
  <c r="N11" i="3" s="1"/>
  <c r="O11" i="3" s="1"/>
  <c r="R10" i="3"/>
  <c r="S10" i="3" s="1"/>
  <c r="M10" i="3"/>
  <c r="N10" i="3" s="1"/>
  <c r="O10" i="3" s="1"/>
  <c r="R9" i="3"/>
  <c r="S9" i="3" s="1"/>
  <c r="M9" i="3"/>
  <c r="N9" i="3" s="1"/>
  <c r="O9" i="3" s="1"/>
  <c r="R8" i="3"/>
  <c r="S8" i="3" s="1"/>
  <c r="M8" i="3"/>
  <c r="N8" i="3" s="1"/>
  <c r="O8" i="3" s="1"/>
  <c r="R7" i="3"/>
  <c r="S7" i="3" s="1"/>
  <c r="M7" i="3"/>
  <c r="N7" i="3" s="1"/>
  <c r="O7" i="3" s="1"/>
  <c r="R6" i="3"/>
  <c r="S6" i="3" s="1"/>
  <c r="M6" i="3"/>
  <c r="N6" i="3" s="1"/>
  <c r="O6" i="3" s="1"/>
  <c r="R5" i="3"/>
  <c r="S5" i="3" s="1"/>
  <c r="M5" i="3"/>
  <c r="N5" i="3" s="1"/>
  <c r="O5" i="3" s="1"/>
  <c r="R4" i="3"/>
  <c r="S4" i="3" s="1"/>
  <c r="M4" i="3"/>
  <c r="N4" i="3" s="1"/>
  <c r="O4" i="3" s="1"/>
  <c r="R3" i="3"/>
  <c r="S3" i="3" s="1"/>
  <c r="M3" i="3"/>
  <c r="N3" i="3" s="1"/>
  <c r="O3" i="3" s="1"/>
  <c r="O2" i="5"/>
  <c r="P2" i="5" s="1"/>
  <c r="J2" i="5"/>
  <c r="K2" i="5" s="1"/>
  <c r="L2" i="5" s="1"/>
  <c r="AE2" i="4"/>
  <c r="AF2" i="4" s="1"/>
  <c r="AG2" i="4" s="1"/>
  <c r="T2" i="4"/>
  <c r="U2" i="4" s="1"/>
  <c r="L2" i="4"/>
  <c r="M2" i="4" s="1"/>
  <c r="G2" i="4"/>
  <c r="H2" i="4" s="1"/>
  <c r="I2" i="4" s="1"/>
  <c r="R2" i="3"/>
  <c r="S2" i="3" s="1"/>
  <c r="M2" i="3"/>
  <c r="N2" i="3" s="1"/>
  <c r="O2" i="3" s="1"/>
  <c r="H12" i="2"/>
  <c r="H13" i="2"/>
  <c r="H14" i="2"/>
  <c r="C12" i="2"/>
  <c r="C13" i="2" s="1"/>
  <c r="C14" i="2" s="1"/>
  <c r="B12" i="2"/>
  <c r="B13" i="2" s="1"/>
  <c r="B14" i="2" s="1"/>
  <c r="G9" i="2"/>
  <c r="G8" i="2"/>
  <c r="G10" i="2"/>
  <c r="G4" i="2"/>
  <c r="G3" i="2"/>
  <c r="G2" i="2"/>
  <c r="G12" i="2" s="1"/>
  <c r="F9" i="2"/>
  <c r="F8" i="2"/>
  <c r="F10" i="2"/>
  <c r="F4" i="2"/>
  <c r="F3" i="2"/>
  <c r="F2" i="2"/>
  <c r="F12" i="2" s="1"/>
  <c r="E9" i="2"/>
  <c r="E8" i="2"/>
  <c r="E10" i="2"/>
  <c r="E4" i="2"/>
  <c r="E3" i="2"/>
  <c r="E2" i="2"/>
  <c r="E12" i="2" s="1"/>
  <c r="D9" i="2"/>
  <c r="D8" i="2"/>
  <c r="D10" i="2"/>
  <c r="D4" i="2"/>
  <c r="D3" i="2"/>
  <c r="D2" i="2"/>
  <c r="D12" i="2" s="1"/>
  <c r="T2" i="1"/>
  <c r="U2" i="1" s="1"/>
  <c r="O2" i="1"/>
  <c r="P2" i="1" s="1"/>
  <c r="Q2" i="1" s="1"/>
  <c r="S6" i="5" l="1"/>
  <c r="S8" i="5"/>
  <c r="E13" i="2"/>
  <c r="D13" i="2"/>
  <c r="D14" i="2" s="1"/>
  <c r="F13" i="2"/>
  <c r="F14" i="2" s="1"/>
  <c r="E14" i="2"/>
  <c r="X10" i="1"/>
  <c r="X26" i="1"/>
  <c r="X32" i="1"/>
  <c r="X44" i="1"/>
  <c r="X50" i="1"/>
  <c r="X56" i="1"/>
  <c r="X98" i="1"/>
  <c r="X104" i="1"/>
  <c r="X81" i="1"/>
  <c r="X183" i="1"/>
  <c r="X213" i="1"/>
  <c r="X261" i="1"/>
  <c r="X94" i="1"/>
  <c r="X214" i="1"/>
  <c r="X220" i="1"/>
  <c r="X232" i="1"/>
  <c r="X286" i="1"/>
  <c r="X292" i="1"/>
  <c r="X304" i="1"/>
  <c r="X316" i="1"/>
  <c r="X135" i="1"/>
  <c r="S2" i="5"/>
  <c r="X291" i="1"/>
  <c r="X399" i="1"/>
  <c r="X160" i="1"/>
  <c r="X159" i="1"/>
  <c r="X201" i="1"/>
  <c r="X231" i="1"/>
  <c r="X267" i="1"/>
  <c r="X297" i="1"/>
  <c r="X40" i="1"/>
  <c r="X58" i="1"/>
  <c r="X124" i="1"/>
  <c r="X239" i="1"/>
  <c r="X87" i="1"/>
  <c r="X123" i="1"/>
  <c r="X195" i="1"/>
  <c r="X249" i="1"/>
  <c r="X417" i="1"/>
  <c r="X28" i="1"/>
  <c r="X113" i="1"/>
  <c r="X27" i="1"/>
  <c r="X99" i="1"/>
  <c r="X171" i="1"/>
  <c r="X237" i="1"/>
  <c r="X305" i="1"/>
  <c r="X33" i="1"/>
  <c r="X105" i="1"/>
  <c r="X147" i="1"/>
  <c r="X65" i="1"/>
  <c r="X503" i="1"/>
  <c r="X509" i="1"/>
  <c r="G13" i="2"/>
  <c r="G14" i="2" s="1"/>
  <c r="X128" i="1"/>
  <c r="X134" i="1"/>
  <c r="X152" i="1"/>
  <c r="X158" i="1"/>
  <c r="X170" i="1"/>
  <c r="X200" i="1"/>
  <c r="X206" i="1"/>
  <c r="X218" i="1"/>
  <c r="X230" i="1"/>
  <c r="X242" i="1"/>
  <c r="X248" i="1"/>
  <c r="X272" i="1"/>
  <c r="X278" i="1"/>
  <c r="X290" i="1"/>
  <c r="X302" i="1"/>
  <c r="X314" i="1"/>
  <c r="X320" i="1"/>
  <c r="X326" i="1"/>
  <c r="X344" i="1"/>
  <c r="X350" i="1"/>
  <c r="X362" i="1"/>
  <c r="X374" i="1"/>
  <c r="X392" i="1"/>
  <c r="X398" i="1"/>
  <c r="X404" i="1"/>
  <c r="X416" i="1"/>
  <c r="X422" i="1"/>
  <c r="X434" i="1"/>
  <c r="X470" i="1"/>
  <c r="X476" i="1"/>
  <c r="X482" i="1"/>
  <c r="X488" i="1"/>
  <c r="X494" i="1"/>
  <c r="X501" i="1"/>
  <c r="X573" i="1"/>
  <c r="X717" i="1"/>
  <c r="X508" i="1"/>
  <c r="X580" i="1"/>
  <c r="X724" i="1"/>
  <c r="X730" i="1"/>
  <c r="X790" i="1"/>
  <c r="X370" i="1"/>
  <c r="X382" i="1"/>
  <c r="X442" i="1"/>
  <c r="X478" i="1"/>
  <c r="X490" i="1"/>
  <c r="X550" i="1"/>
  <c r="X562" i="1"/>
  <c r="X634" i="1"/>
  <c r="X706" i="1"/>
  <c r="X778" i="1"/>
  <c r="X635" i="1"/>
  <c r="X341" i="1"/>
  <c r="X449" i="1"/>
  <c r="X473" i="1"/>
  <c r="X641" i="1"/>
  <c r="X695" i="1"/>
  <c r="V2" i="3"/>
  <c r="X336" i="1"/>
  <c r="X587" i="1"/>
  <c r="X617" i="1"/>
  <c r="X683" i="1"/>
  <c r="X18" i="1"/>
  <c r="X120" i="1"/>
  <c r="X246" i="1"/>
  <c r="X282" i="1"/>
  <c r="X294" i="1"/>
  <c r="X23" i="1"/>
  <c r="X179" i="1"/>
  <c r="X216" i="1"/>
  <c r="X6" i="1"/>
  <c r="X78" i="1"/>
  <c r="X126" i="1"/>
  <c r="X145" i="1"/>
  <c r="X151" i="1"/>
  <c r="X29" i="1"/>
  <c r="X335" i="1"/>
  <c r="X36" i="1"/>
  <c r="X66" i="1"/>
  <c r="X30" i="1"/>
  <c r="X108" i="1"/>
  <c r="X19" i="1"/>
  <c r="X7" i="1"/>
  <c r="X61" i="1"/>
  <c r="X500" i="1"/>
  <c r="X506" i="1"/>
  <c r="X782" i="1"/>
  <c r="X826" i="1"/>
  <c r="X832" i="1"/>
  <c r="X838" i="1"/>
  <c r="X898" i="1"/>
  <c r="X910" i="1"/>
  <c r="X970" i="1"/>
  <c r="X868" i="1"/>
  <c r="X880" i="1"/>
  <c r="X940" i="1"/>
  <c r="X952" i="1"/>
  <c r="X971" i="1"/>
  <c r="X977" i="1"/>
  <c r="X533" i="1"/>
  <c r="X581" i="1"/>
  <c r="X593" i="1"/>
  <c r="X599" i="1"/>
  <c r="X629" i="1"/>
  <c r="X671" i="1"/>
  <c r="X677" i="1"/>
  <c r="X797" i="1"/>
  <c r="X869" i="1"/>
  <c r="X953" i="1"/>
  <c r="X1013" i="1"/>
  <c r="X390" i="1"/>
  <c r="X396" i="1"/>
  <c r="X456" i="1"/>
  <c r="X468" i="1"/>
  <c r="X528" i="1"/>
  <c r="X540" i="1"/>
  <c r="X600" i="1"/>
  <c r="X606" i="1"/>
  <c r="X672" i="1"/>
  <c r="X684" i="1"/>
  <c r="X744" i="1"/>
  <c r="X750" i="1"/>
  <c r="X756" i="1"/>
  <c r="X816" i="1"/>
  <c r="X822" i="1"/>
  <c r="X828" i="1"/>
  <c r="X354" i="1"/>
  <c r="X366" i="1"/>
  <c r="X426" i="1"/>
  <c r="X438" i="1"/>
  <c r="X498" i="1"/>
  <c r="X510" i="1"/>
  <c r="X570" i="1"/>
  <c r="X582" i="1"/>
  <c r="X654" i="1"/>
  <c r="X726" i="1"/>
  <c r="X786" i="1"/>
  <c r="X798" i="1"/>
  <c r="X223" i="1"/>
  <c r="X235" i="1"/>
  <c r="X295" i="1"/>
  <c r="X379" i="1"/>
  <c r="X415" i="1"/>
  <c r="X439" i="1"/>
  <c r="X451" i="1"/>
  <c r="X517" i="1"/>
  <c r="X181" i="1"/>
  <c r="X193" i="1"/>
  <c r="X253" i="1"/>
  <c r="X265" i="1"/>
  <c r="X325" i="1"/>
  <c r="X337" i="1"/>
  <c r="X397" i="1"/>
  <c r="X409" i="1"/>
  <c r="V19" i="3"/>
  <c r="V25" i="3"/>
  <c r="X964" i="1"/>
  <c r="X1000" i="1"/>
  <c r="X1012" i="1"/>
  <c r="X1019" i="1"/>
  <c r="V8" i="3"/>
  <c r="V44" i="3"/>
  <c r="V56" i="3"/>
  <c r="V68" i="3"/>
  <c r="X900" i="1"/>
  <c r="X906" i="1"/>
  <c r="X912" i="1"/>
  <c r="X541" i="1"/>
  <c r="X565" i="1"/>
  <c r="X613" i="1"/>
  <c r="X637" i="1"/>
  <c r="X709" i="1"/>
  <c r="X757" i="1"/>
  <c r="X781" i="1"/>
  <c r="X829" i="1"/>
  <c r="X853" i="1"/>
  <c r="X925" i="1"/>
  <c r="S37" i="5"/>
  <c r="S72" i="5"/>
  <c r="X553" i="1"/>
  <c r="X571" i="1"/>
  <c r="X595" i="1"/>
  <c r="X607" i="1"/>
  <c r="X619" i="1"/>
  <c r="X625" i="1"/>
  <c r="X667" i="1"/>
  <c r="X679" i="1"/>
  <c r="X703" i="1"/>
  <c r="X739" i="1"/>
  <c r="X751" i="1"/>
  <c r="X769" i="1"/>
  <c r="X823" i="1"/>
  <c r="X883" i="1"/>
  <c r="X895" i="1"/>
  <c r="X518" i="1"/>
  <c r="X524" i="1"/>
  <c r="X530" i="1"/>
  <c r="X536" i="1"/>
  <c r="X542" i="1"/>
  <c r="X548" i="1"/>
  <c r="X560" i="1"/>
  <c r="X572" i="1"/>
  <c r="X590" i="1"/>
  <c r="X596" i="1"/>
  <c r="X608" i="1"/>
  <c r="X626" i="1"/>
  <c r="X644" i="1"/>
  <c r="X668" i="1"/>
  <c r="X680" i="1"/>
  <c r="X716" i="1"/>
  <c r="X740" i="1"/>
  <c r="X752" i="1"/>
  <c r="X764" i="1"/>
  <c r="X788" i="1"/>
  <c r="X812" i="1"/>
  <c r="X824" i="1"/>
  <c r="X890" i="1"/>
  <c r="X962" i="1"/>
  <c r="X866" i="1"/>
  <c r="X872" i="1"/>
  <c r="X944" i="1"/>
  <c r="X507" i="1"/>
  <c r="X531" i="1"/>
  <c r="X537" i="1"/>
  <c r="X561" i="1"/>
  <c r="X579" i="1"/>
  <c r="X603" i="1"/>
  <c r="X609" i="1"/>
  <c r="X651" i="1"/>
  <c r="X675" i="1"/>
  <c r="X681" i="1"/>
  <c r="X687" i="1"/>
  <c r="X705" i="1"/>
  <c r="X723" i="1"/>
  <c r="X735" i="1"/>
  <c r="X747" i="1"/>
  <c r="X753" i="1"/>
  <c r="X795" i="1"/>
  <c r="X801" i="1"/>
  <c r="X807" i="1"/>
  <c r="X819" i="1"/>
  <c r="X825" i="1"/>
  <c r="X867" i="1"/>
  <c r="X879" i="1"/>
  <c r="X891" i="1"/>
  <c r="X897" i="1"/>
  <c r="S15" i="5"/>
  <c r="S19" i="5"/>
  <c r="S41" i="5"/>
  <c r="S63" i="5"/>
  <c r="S111" i="5"/>
  <c r="S124" i="5"/>
  <c r="R8" i="6"/>
  <c r="S24" i="5"/>
  <c r="S68" i="5"/>
  <c r="S81" i="5"/>
  <c r="S115" i="5"/>
  <c r="R4" i="6"/>
  <c r="S3" i="5"/>
  <c r="S20" i="5"/>
  <c r="S64" i="5"/>
  <c r="S99" i="5"/>
  <c r="S106" i="5"/>
  <c r="S109" i="5"/>
  <c r="S112" i="5"/>
  <c r="S29" i="5"/>
  <c r="S56" i="5"/>
  <c r="S60" i="5"/>
  <c r="V21" i="3"/>
  <c r="V27" i="3"/>
  <c r="S25" i="5"/>
  <c r="S69" i="5"/>
  <c r="S82" i="5"/>
  <c r="S116" i="5"/>
  <c r="X966" i="1"/>
  <c r="X978" i="1"/>
  <c r="X984" i="1"/>
  <c r="X990" i="1"/>
  <c r="X996" i="1"/>
  <c r="S21" i="5"/>
  <c r="S39" i="5"/>
  <c r="S87" i="5"/>
  <c r="S100" i="5"/>
  <c r="X997" i="1"/>
  <c r="V46" i="3"/>
  <c r="S35" i="5"/>
  <c r="S57" i="5"/>
  <c r="S83" i="5"/>
  <c r="X907" i="1"/>
  <c r="X913" i="1"/>
  <c r="X919" i="1"/>
  <c r="X955" i="1"/>
  <c r="S53" i="5"/>
  <c r="S104" i="5"/>
  <c r="S117" i="5"/>
  <c r="X1004" i="1"/>
  <c r="X1016" i="1"/>
  <c r="V65" i="3"/>
  <c r="S31" i="5"/>
  <c r="S40" i="5"/>
  <c r="S49" i="5"/>
  <c r="S123" i="5"/>
  <c r="X986" i="1"/>
  <c r="S27" i="5"/>
  <c r="S62" i="5"/>
  <c r="S71" i="5"/>
  <c r="S84" i="5"/>
  <c r="X945" i="1"/>
  <c r="X963" i="1"/>
  <c r="X969" i="1"/>
  <c r="X975" i="1"/>
  <c r="X981" i="1"/>
  <c r="X987" i="1"/>
  <c r="X1011" i="1"/>
  <c r="X1017" i="1"/>
  <c r="V6" i="3"/>
  <c r="V18" i="3"/>
  <c r="V24" i="3"/>
  <c r="V30" i="3"/>
  <c r="V66" i="3"/>
  <c r="AN35" i="4"/>
  <c r="S10" i="5"/>
  <c r="S23" i="5"/>
  <c r="S80" i="5"/>
  <c r="V7" i="3"/>
  <c r="V3" i="3"/>
  <c r="V67" i="3"/>
  <c r="X299" i="1"/>
  <c r="X575" i="1"/>
  <c r="X851" i="1"/>
  <c r="X610" i="1"/>
  <c r="X839" i="1"/>
  <c r="X69" i="1"/>
  <c r="X460" i="1"/>
  <c r="X293" i="1"/>
  <c r="X310" i="1"/>
  <c r="X132" i="1"/>
  <c r="X771" i="1"/>
  <c r="X899" i="1"/>
  <c r="X863" i="1"/>
  <c r="X632" i="1"/>
  <c r="X820" i="1"/>
  <c r="X642" i="1"/>
  <c r="X1001" i="1"/>
  <c r="X827" i="1"/>
  <c r="X947" i="1"/>
  <c r="X356" i="1"/>
  <c r="X713" i="1"/>
  <c r="X903" i="1"/>
  <c r="X303" i="1"/>
  <c r="X420" i="1"/>
  <c r="X43" i="1"/>
  <c r="X407" i="1"/>
  <c r="X652" i="1"/>
  <c r="X708" i="1"/>
  <c r="X45" i="1"/>
  <c r="X281" i="1"/>
  <c r="X296" i="1"/>
  <c r="X466" i="1"/>
  <c r="X493" i="1"/>
  <c r="X630" i="1"/>
  <c r="X645" i="1"/>
  <c r="X779" i="1"/>
  <c r="X923" i="1"/>
  <c r="X67" i="1"/>
  <c r="X117" i="1"/>
  <c r="X174" i="1"/>
  <c r="X255" i="1"/>
  <c r="X306" i="1"/>
  <c r="X393" i="1"/>
  <c r="X556" i="1"/>
  <c r="X616" i="1"/>
  <c r="X31" i="1"/>
  <c r="X59" i="1"/>
  <c r="X63" i="1"/>
  <c r="X77" i="1"/>
  <c r="X127" i="1"/>
  <c r="X194" i="1"/>
  <c r="X266" i="1"/>
  <c r="X338" i="1"/>
  <c r="X440" i="1"/>
  <c r="X835" i="1"/>
  <c r="X252" i="1"/>
  <c r="X423" i="1"/>
  <c r="X662" i="1"/>
  <c r="X288" i="1"/>
  <c r="X395" i="1"/>
  <c r="X543" i="1"/>
  <c r="X612" i="1"/>
  <c r="X623" i="1"/>
  <c r="X755" i="1"/>
  <c r="X376" i="1"/>
  <c r="X414" i="1"/>
  <c r="X633" i="1"/>
  <c r="X841" i="1"/>
  <c r="X83" i="1"/>
  <c r="X115" i="1"/>
  <c r="X191" i="1"/>
  <c r="X240" i="1"/>
  <c r="X284" i="1"/>
  <c r="X428" i="1"/>
  <c r="X57" i="1"/>
  <c r="X111" i="1"/>
  <c r="X182" i="1"/>
  <c r="X433" i="1"/>
  <c r="X1025" i="1"/>
  <c r="X138" i="1"/>
  <c r="X88" i="1"/>
  <c r="X139" i="1"/>
  <c r="X149" i="1"/>
  <c r="X410" i="1"/>
  <c r="X212" i="1"/>
  <c r="X479" i="1"/>
  <c r="X774" i="1"/>
  <c r="X1007" i="1"/>
  <c r="X298" i="1"/>
  <c r="X611" i="1"/>
  <c r="X714" i="1"/>
  <c r="X938" i="1"/>
  <c r="X693" i="1"/>
  <c r="X566" i="1"/>
  <c r="X754" i="1"/>
  <c r="X351" i="1"/>
  <c r="X928" i="1"/>
  <c r="X55" i="1"/>
  <c r="X140" i="1"/>
  <c r="X225" i="1"/>
  <c r="X355" i="1"/>
  <c r="X567" i="1"/>
  <c r="X656" i="1"/>
  <c r="X691" i="1"/>
  <c r="X767" i="1"/>
  <c r="X796" i="1"/>
  <c r="X882" i="1"/>
  <c r="X461" i="1"/>
  <c r="X748" i="1"/>
  <c r="X761" i="1"/>
  <c r="X808" i="1"/>
  <c r="X843" i="1"/>
  <c r="X16" i="1"/>
  <c r="X150" i="1"/>
  <c r="X153" i="1"/>
  <c r="X189" i="1"/>
  <c r="X226" i="1"/>
  <c r="X260" i="1"/>
  <c r="X532" i="1"/>
  <c r="X555" i="1"/>
  <c r="X954" i="1"/>
  <c r="X842" i="1"/>
  <c r="X544" i="1"/>
  <c r="X165" i="1"/>
  <c r="X46" i="1"/>
  <c r="X211" i="1"/>
  <c r="X287" i="1"/>
  <c r="X576" i="1"/>
  <c r="X711" i="1"/>
  <c r="X857" i="1"/>
  <c r="X234" i="1"/>
  <c r="X760" i="1"/>
  <c r="X116" i="1"/>
  <c r="X122" i="1"/>
  <c r="X133" i="1"/>
  <c r="X154" i="1"/>
  <c r="X167" i="1"/>
  <c r="X219" i="1"/>
  <c r="X222" i="1"/>
  <c r="X312" i="1"/>
  <c r="X332" i="1"/>
  <c r="X627" i="1"/>
  <c r="X915" i="1"/>
  <c r="X934" i="1"/>
  <c r="X38" i="1"/>
  <c r="X324" i="1"/>
  <c r="X345" i="1"/>
  <c r="X389" i="1"/>
  <c r="X454" i="1"/>
  <c r="X995" i="1"/>
  <c r="X114" i="1"/>
  <c r="X49" i="1"/>
  <c r="X110" i="1"/>
  <c r="X244" i="1"/>
  <c r="X307" i="1"/>
  <c r="X564" i="1"/>
  <c r="X484" i="1"/>
  <c r="X688" i="1"/>
  <c r="X146" i="1"/>
  <c r="X263" i="1"/>
  <c r="X275" i="1"/>
  <c r="X283" i="1"/>
  <c r="X141" i="1"/>
  <c r="X176" i="1"/>
  <c r="X102" i="1"/>
  <c r="X144" i="1"/>
  <c r="X188" i="1"/>
  <c r="X215" i="1"/>
  <c r="X254" i="1"/>
  <c r="X273" i="1"/>
  <c r="X427" i="1"/>
  <c r="X8" i="1"/>
  <c r="X5" i="1"/>
  <c r="X458" i="1"/>
  <c r="X486" i="1"/>
  <c r="X371" i="1"/>
  <c r="X547" i="1"/>
  <c r="X685" i="1"/>
  <c r="X697" i="1"/>
  <c r="X388" i="1"/>
  <c r="X472" i="1"/>
  <c r="X386" i="1"/>
  <c r="X464" i="1"/>
  <c r="X499" i="1"/>
  <c r="X384" i="1"/>
  <c r="X515" i="1"/>
  <c r="X584" i="1"/>
  <c r="X638" i="1"/>
  <c r="X331" i="1"/>
  <c r="X650" i="1"/>
  <c r="X659" i="1"/>
  <c r="X682" i="1"/>
  <c r="X704" i="1"/>
  <c r="X558" i="1"/>
  <c r="X719" i="1"/>
  <c r="X958" i="1"/>
  <c r="X448" i="1"/>
  <c r="X554" i="1"/>
  <c r="X673" i="1"/>
  <c r="X676" i="1"/>
  <c r="X699" i="1"/>
  <c r="X702" i="1"/>
  <c r="X707" i="1"/>
  <c r="X831" i="1"/>
  <c r="X933" i="1"/>
  <c r="X982" i="1"/>
  <c r="X780" i="1"/>
  <c r="X918" i="1"/>
  <c r="X763" i="1"/>
  <c r="X772" i="1"/>
  <c r="X939" i="1"/>
  <c r="X810" i="1"/>
  <c r="X846" i="1"/>
  <c r="X1023" i="1"/>
  <c r="X889" i="1"/>
  <c r="X770" i="1"/>
  <c r="X776" i="1"/>
  <c r="X811" i="1"/>
  <c r="X951" i="1"/>
  <c r="X615" i="1"/>
  <c r="X628" i="1"/>
  <c r="X639" i="1"/>
  <c r="X700" i="1"/>
  <c r="X785" i="1"/>
  <c r="X759" i="1"/>
  <c r="X856" i="1"/>
  <c r="X920" i="1"/>
  <c r="X929" i="1"/>
  <c r="X935" i="1"/>
  <c r="X802" i="1"/>
  <c r="X791" i="1"/>
  <c r="X224" i="1"/>
  <c r="X103" i="1"/>
  <c r="X238" i="1"/>
  <c r="X446" i="1"/>
  <c r="X512" i="1"/>
  <c r="X368" i="1"/>
  <c r="X604" i="1"/>
  <c r="X636" i="1"/>
  <c r="X894" i="1"/>
  <c r="X881" i="1" l="1"/>
  <c r="X737" i="1"/>
  <c r="X674" i="1"/>
  <c r="X602" i="1"/>
  <c r="X976" i="1"/>
  <c r="X875" i="1"/>
  <c r="X803" i="1"/>
  <c r="X731" i="1"/>
  <c r="X89" i="1"/>
  <c r="X539" i="1"/>
  <c r="X411" i="1"/>
  <c r="X429" i="1"/>
  <c r="X73" i="1"/>
  <c r="S97" i="5"/>
  <c r="S36" i="5"/>
  <c r="S43" i="5"/>
  <c r="S55" i="5"/>
  <c r="X321" i="1"/>
  <c r="X585" i="1"/>
  <c r="X852" i="1"/>
  <c r="X1021" i="1"/>
  <c r="X909" i="1"/>
  <c r="X837" i="1"/>
  <c r="X765" i="1"/>
  <c r="X992" i="1"/>
  <c r="X848" i="1"/>
  <c r="X817" i="1"/>
  <c r="X745" i="1"/>
  <c r="X601" i="1"/>
  <c r="X960" i="1"/>
  <c r="X475" i="1"/>
  <c r="X403" i="1"/>
  <c r="X259" i="1"/>
  <c r="X187" i="1"/>
  <c r="X492" i="1"/>
  <c r="X862" i="1"/>
  <c r="X60" i="1"/>
  <c r="X204" i="1"/>
  <c r="X725" i="1"/>
  <c r="V42" i="3"/>
  <c r="R13" i="6"/>
  <c r="X1002" i="1"/>
  <c r="X787" i="1"/>
  <c r="X715" i="1"/>
  <c r="X643" i="1"/>
  <c r="X924" i="1"/>
  <c r="X794" i="1"/>
  <c r="X258" i="1"/>
  <c r="X180" i="1"/>
  <c r="X657" i="1"/>
  <c r="X513" i="1"/>
  <c r="AN47" i="4"/>
  <c r="X330" i="1"/>
  <c r="X557" i="1"/>
  <c r="AN11" i="4"/>
  <c r="X998" i="1"/>
  <c r="X804" i="1"/>
  <c r="V73" i="3"/>
  <c r="X1024" i="1"/>
  <c r="X361" i="1"/>
  <c r="X289" i="1"/>
  <c r="X217" i="1"/>
  <c r="X678" i="1"/>
  <c r="X534" i="1"/>
  <c r="X462" i="1"/>
  <c r="X318" i="1"/>
  <c r="X210" i="1"/>
  <c r="S47" i="5"/>
  <c r="X729" i="1"/>
  <c r="AN14" i="4"/>
  <c r="X809" i="1"/>
  <c r="X991" i="1"/>
  <c r="S61" i="5"/>
  <c r="X523" i="1"/>
  <c r="R15" i="6"/>
  <c r="S98" i="5"/>
  <c r="X921" i="1"/>
  <c r="X849" i="1"/>
  <c r="X777" i="1"/>
  <c r="X932" i="1"/>
  <c r="X901" i="1"/>
  <c r="X972" i="1"/>
  <c r="X445" i="1"/>
  <c r="X373" i="1"/>
  <c r="X301" i="1"/>
  <c r="X229" i="1"/>
  <c r="X157" i="1"/>
  <c r="X792" i="1"/>
  <c r="X720" i="1"/>
  <c r="X648" i="1"/>
  <c r="X504" i="1"/>
  <c r="X432" i="1"/>
  <c r="V62" i="3"/>
  <c r="X941" i="1"/>
  <c r="X1018" i="1"/>
  <c r="X946" i="1"/>
  <c r="X874" i="1"/>
  <c r="X957" i="1"/>
  <c r="X885" i="1"/>
  <c r="X37" i="1"/>
  <c r="X162" i="1"/>
  <c r="X121" i="1"/>
  <c r="X300" i="1"/>
  <c r="X228" i="1"/>
  <c r="X377" i="1"/>
  <c r="X845" i="1"/>
  <c r="X701" i="1"/>
  <c r="X814" i="1"/>
  <c r="X766" i="1"/>
  <c r="X694" i="1"/>
  <c r="X622" i="1"/>
  <c r="X722" i="1"/>
  <c r="X578" i="1"/>
  <c r="X125" i="1"/>
  <c r="X359" i="1"/>
  <c r="S28" i="5"/>
  <c r="V49" i="3"/>
  <c r="V50" i="3"/>
  <c r="X904" i="1"/>
  <c r="X873" i="1"/>
  <c r="X818" i="1"/>
  <c r="X84" i="1"/>
  <c r="X48" i="1"/>
  <c r="X168" i="1"/>
  <c r="X360" i="1"/>
  <c r="X563" i="1"/>
  <c r="X665" i="1"/>
  <c r="X658" i="1"/>
  <c r="X586" i="1"/>
  <c r="X514" i="1"/>
  <c r="X538" i="1"/>
  <c r="X710" i="1"/>
  <c r="X1015" i="1"/>
  <c r="S17" i="5"/>
  <c r="V45" i="3"/>
  <c r="X914" i="1"/>
  <c r="V26" i="3"/>
  <c r="V43" i="3"/>
  <c r="X993" i="1"/>
  <c r="AN55" i="4"/>
  <c r="V35" i="3"/>
  <c r="AN40" i="4"/>
  <c r="AN4" i="4"/>
  <c r="V5" i="3"/>
  <c r="AN46" i="4"/>
  <c r="AN10" i="4"/>
  <c r="V16" i="3"/>
  <c r="X967" i="1"/>
  <c r="R16" i="6"/>
  <c r="S13" i="5"/>
  <c r="V58" i="3"/>
  <c r="X1009" i="1"/>
  <c r="X937" i="1"/>
  <c r="V39" i="3"/>
  <c r="AN48" i="4"/>
  <c r="X956" i="1"/>
  <c r="X884" i="1"/>
  <c r="X511" i="1"/>
  <c r="X877" i="1"/>
  <c r="X805" i="1"/>
  <c r="X733" i="1"/>
  <c r="X661" i="1"/>
  <c r="X589" i="1"/>
  <c r="X936" i="1"/>
  <c r="X864" i="1"/>
  <c r="X1020" i="1"/>
  <c r="AN12" i="4"/>
  <c r="V20" i="3"/>
  <c r="V37" i="3"/>
  <c r="V60" i="3"/>
  <c r="X421" i="1"/>
  <c r="X349" i="1"/>
  <c r="X277" i="1"/>
  <c r="X205" i="1"/>
  <c r="X463" i="1"/>
  <c r="X391" i="1"/>
  <c r="X319" i="1"/>
  <c r="X247" i="1"/>
  <c r="X175" i="1"/>
  <c r="X738" i="1"/>
  <c r="X666" i="1"/>
  <c r="X594" i="1"/>
  <c r="X522" i="1"/>
  <c r="X450" i="1"/>
  <c r="X378" i="1"/>
  <c r="X840" i="1"/>
  <c r="X768" i="1"/>
  <c r="X696" i="1"/>
  <c r="X624" i="1"/>
  <c r="X552" i="1"/>
  <c r="X480" i="1"/>
  <c r="X408" i="1"/>
  <c r="X965" i="1"/>
  <c r="V38" i="3"/>
  <c r="X892" i="1"/>
  <c r="X994" i="1"/>
  <c r="X922" i="1"/>
  <c r="X850" i="1"/>
  <c r="X861" i="1"/>
  <c r="X789" i="1"/>
  <c r="X85" i="1"/>
  <c r="X54" i="1"/>
  <c r="X569" i="1"/>
  <c r="X24" i="1"/>
  <c r="X198" i="1"/>
  <c r="X96" i="1"/>
  <c r="X348" i="1"/>
  <c r="X276" i="1"/>
  <c r="X186" i="1"/>
  <c r="X41" i="1"/>
  <c r="X497" i="1"/>
  <c r="X718" i="1"/>
  <c r="X646" i="1"/>
  <c r="X574" i="1"/>
  <c r="X502" i="1"/>
  <c r="AN56" i="4"/>
  <c r="AN20" i="4"/>
  <c r="V36" i="3"/>
  <c r="V71" i="3"/>
  <c r="X1022" i="1"/>
  <c r="R11" i="6"/>
  <c r="AN28" i="4"/>
  <c r="V52" i="3"/>
  <c r="X1003" i="1"/>
  <c r="X931" i="1"/>
  <c r="V57" i="3"/>
  <c r="X1008" i="1"/>
  <c r="AN54" i="4"/>
  <c r="AN18" i="4"/>
  <c r="V33" i="3"/>
  <c r="AN42" i="4"/>
  <c r="S77" i="5"/>
  <c r="S118" i="5"/>
  <c r="X878" i="1"/>
  <c r="X974" i="1"/>
  <c r="X902" i="1"/>
  <c r="X686" i="1"/>
  <c r="X614" i="1"/>
  <c r="X865" i="1"/>
  <c r="X793" i="1"/>
  <c r="X721" i="1"/>
  <c r="X649" i="1"/>
  <c r="X505" i="1"/>
  <c r="X930" i="1"/>
  <c r="X858" i="1"/>
  <c r="X942" i="1"/>
  <c r="X870" i="1"/>
  <c r="V14" i="3"/>
  <c r="V55" i="3"/>
  <c r="V31" i="3"/>
  <c r="X529" i="1"/>
  <c r="X457" i="1"/>
  <c r="X385" i="1"/>
  <c r="X313" i="1"/>
  <c r="X241" i="1"/>
  <c r="X169" i="1"/>
  <c r="X732" i="1"/>
  <c r="X660" i="1"/>
  <c r="X588" i="1"/>
  <c r="X516" i="1"/>
  <c r="X444" i="1"/>
  <c r="X834" i="1"/>
  <c r="X959" i="1"/>
  <c r="X983" i="1"/>
  <c r="X911" i="1"/>
  <c r="X886" i="1"/>
  <c r="X844" i="1"/>
  <c r="X927" i="1"/>
  <c r="X783" i="1"/>
  <c r="X800" i="1"/>
  <c r="X728" i="1"/>
  <c r="X79" i="1"/>
  <c r="X42" i="1"/>
  <c r="X90" i="1"/>
  <c r="X143" i="1"/>
  <c r="X163" i="1"/>
  <c r="X91" i="1"/>
  <c r="X323" i="1"/>
  <c r="X264" i="1"/>
  <c r="X192" i="1"/>
  <c r="X72" i="1"/>
  <c r="X2" i="1"/>
  <c r="X342" i="1"/>
  <c r="X156" i="1"/>
  <c r="X17" i="1"/>
  <c r="X647" i="1"/>
  <c r="X784" i="1"/>
  <c r="X712" i="1"/>
  <c r="X640" i="1"/>
  <c r="X568" i="1"/>
  <c r="X496" i="1"/>
  <c r="X736" i="1"/>
  <c r="X664" i="1"/>
  <c r="X592" i="1"/>
  <c r="X520" i="1"/>
  <c r="X137" i="1"/>
  <c r="AN31" i="4"/>
  <c r="AN57" i="4"/>
  <c r="V29" i="3"/>
  <c r="AN43" i="4"/>
  <c r="AN7" i="4"/>
  <c r="X961" i="1"/>
  <c r="AN39" i="4"/>
  <c r="X773" i="1"/>
  <c r="X621" i="1"/>
  <c r="X549" i="1"/>
  <c r="X888" i="1"/>
  <c r="X689" i="1"/>
  <c r="X109" i="1"/>
  <c r="X905" i="1"/>
  <c r="X833" i="1"/>
  <c r="X908" i="1"/>
  <c r="X836" i="1"/>
  <c r="X948" i="1"/>
  <c r="X876" i="1"/>
  <c r="V61" i="3"/>
  <c r="X535" i="1"/>
  <c r="S70" i="5"/>
  <c r="X830" i="1"/>
  <c r="X758" i="1"/>
  <c r="X333" i="1"/>
  <c r="S79" i="5"/>
  <c r="AN24" i="4"/>
  <c r="X989" i="1"/>
  <c r="X917" i="1"/>
  <c r="X1005" i="1"/>
  <c r="X161" i="1"/>
  <c r="X97" i="1"/>
  <c r="X25" i="1"/>
  <c r="X742" i="1"/>
  <c r="X670" i="1"/>
  <c r="X598" i="1"/>
  <c r="X526" i="1"/>
  <c r="X453" i="1"/>
  <c r="X365" i="1"/>
  <c r="X53" i="1"/>
  <c r="X436" i="1"/>
  <c r="X364" i="1"/>
  <c r="X1038" i="1"/>
  <c r="X1006" i="1"/>
  <c r="V54" i="3"/>
  <c r="X487" i="1"/>
  <c r="X343" i="1"/>
  <c r="X271" i="1"/>
  <c r="X199" i="1"/>
  <c r="X372" i="1"/>
  <c r="X762" i="1"/>
  <c r="X690" i="1"/>
  <c r="X618" i="1"/>
  <c r="X546" i="1"/>
  <c r="X474" i="1"/>
  <c r="X402" i="1"/>
  <c r="V32" i="3"/>
  <c r="X916" i="1"/>
  <c r="X419" i="1"/>
  <c r="X375" i="1"/>
  <c r="X119" i="1"/>
  <c r="X35" i="1"/>
  <c r="X203" i="1"/>
  <c r="X315" i="1"/>
  <c r="X1033" i="1"/>
  <c r="V23" i="3"/>
  <c r="R12" i="6"/>
  <c r="V4" i="3"/>
  <c r="R6" i="6"/>
  <c r="AN27" i="4"/>
  <c r="V51" i="3"/>
  <c r="AN51" i="4"/>
  <c r="AN15" i="4"/>
  <c r="X813" i="1"/>
  <c r="X968" i="1"/>
  <c r="X896" i="1"/>
  <c r="X577" i="1"/>
  <c r="X481" i="1"/>
  <c r="X551" i="1"/>
  <c r="X424" i="1"/>
  <c r="X352" i="1"/>
  <c r="X280" i="1"/>
  <c r="X208" i="1"/>
  <c r="X51" i="1"/>
  <c r="X92" i="1"/>
  <c r="X20" i="1"/>
  <c r="S107" i="5"/>
  <c r="X1030" i="1"/>
  <c r="S105" i="5"/>
  <c r="V17" i="3"/>
  <c r="S22" i="5"/>
  <c r="V70" i="3"/>
  <c r="X949" i="1"/>
  <c r="S94" i="5"/>
  <c r="X746" i="1"/>
  <c r="X166" i="1"/>
  <c r="X455" i="1"/>
  <c r="X269" i="1"/>
  <c r="X184" i="1"/>
  <c r="X387" i="1"/>
  <c r="X21" i="1"/>
  <c r="X155" i="1"/>
  <c r="X3" i="1"/>
  <c r="X75" i="1"/>
  <c r="X130" i="1"/>
  <c r="X243" i="1"/>
  <c r="X107" i="1"/>
  <c r="X418" i="1"/>
  <c r="X346" i="1"/>
  <c r="X274" i="1"/>
  <c r="X202" i="1"/>
  <c r="X15" i="1"/>
  <c r="X86" i="1"/>
  <c r="X14" i="1"/>
  <c r="S14" i="5"/>
  <c r="V53" i="3"/>
  <c r="V34" i="3"/>
  <c r="X985" i="1"/>
  <c r="X860" i="1"/>
  <c r="X469" i="1"/>
  <c r="X367" i="1"/>
  <c r="X112" i="1"/>
  <c r="X437" i="1"/>
  <c r="X245" i="1"/>
  <c r="X142" i="1"/>
  <c r="X363" i="1"/>
  <c r="X527" i="1"/>
  <c r="X131" i="1"/>
  <c r="X435" i="1"/>
  <c r="X39" i="1"/>
  <c r="X106" i="1"/>
  <c r="X207" i="1"/>
  <c r="X172" i="1"/>
  <c r="X412" i="1"/>
  <c r="X340" i="1"/>
  <c r="X268" i="1"/>
  <c r="X196" i="1"/>
  <c r="X495" i="1"/>
  <c r="X80" i="1"/>
  <c r="AN2" i="4"/>
  <c r="X1031" i="1"/>
  <c r="AN44" i="4"/>
  <c r="AN8" i="4"/>
  <c r="V12" i="3"/>
  <c r="S9" i="5"/>
  <c r="V47" i="3"/>
  <c r="V28" i="3"/>
  <c r="X979" i="1"/>
  <c r="AN6" i="4"/>
  <c r="V9" i="3"/>
  <c r="X926" i="1"/>
  <c r="X854" i="1"/>
  <c r="X734" i="1"/>
  <c r="S59" i="5"/>
  <c r="X70" i="1"/>
  <c r="X425" i="1"/>
  <c r="X227" i="1"/>
  <c r="X136" i="1"/>
  <c r="X339" i="1"/>
  <c r="X383" i="1"/>
  <c r="X101" i="1"/>
  <c r="X405" i="1"/>
  <c r="X467" i="1"/>
  <c r="X82" i="1"/>
  <c r="X177" i="1"/>
  <c r="X64" i="1"/>
  <c r="X406" i="1"/>
  <c r="X334" i="1"/>
  <c r="X262" i="1"/>
  <c r="X190" i="1"/>
  <c r="X471" i="1"/>
  <c r="X74" i="1"/>
  <c r="X447" i="1"/>
  <c r="X1040" i="1"/>
  <c r="S45" i="5"/>
  <c r="S52" i="5"/>
  <c r="S85" i="5"/>
  <c r="X545" i="1"/>
  <c r="X443" i="1"/>
  <c r="X257" i="1"/>
  <c r="X489" i="1"/>
  <c r="X197" i="1"/>
  <c r="X22" i="1"/>
  <c r="X413" i="1"/>
  <c r="X209" i="1"/>
  <c r="X118" i="1"/>
  <c r="X309" i="1"/>
  <c r="X347" i="1"/>
  <c r="X71" i="1"/>
  <c r="X381" i="1"/>
  <c r="X251" i="1"/>
  <c r="X52" i="1"/>
  <c r="X129" i="1"/>
  <c r="X279" i="1"/>
  <c r="X400" i="1"/>
  <c r="X328" i="1"/>
  <c r="X256" i="1"/>
  <c r="X178" i="1"/>
  <c r="X483" i="1"/>
  <c r="X465" i="1"/>
  <c r="X68" i="1"/>
  <c r="S89" i="5"/>
  <c r="R2" i="6"/>
  <c r="X1036" i="1"/>
  <c r="AN38" i="4"/>
  <c r="V72" i="3"/>
  <c r="V69" i="3"/>
  <c r="S7" i="5"/>
  <c r="X452" i="1"/>
  <c r="X380" i="1"/>
  <c r="X308" i="1"/>
  <c r="X236" i="1"/>
  <c r="X164" i="1"/>
  <c r="X521" i="1"/>
  <c r="X431" i="1"/>
  <c r="X233" i="1"/>
  <c r="X369" i="1"/>
  <c r="X95" i="1"/>
  <c r="X9" i="1"/>
  <c r="X401" i="1"/>
  <c r="X185" i="1"/>
  <c r="X100" i="1"/>
  <c r="X285" i="1"/>
  <c r="X317" i="1"/>
  <c r="X47" i="1"/>
  <c r="X357" i="1"/>
  <c r="X173" i="1"/>
  <c r="X34" i="1"/>
  <c r="X93" i="1"/>
  <c r="X477" i="1"/>
  <c r="X394" i="1"/>
  <c r="X322" i="1"/>
  <c r="X250" i="1"/>
  <c r="X148" i="1"/>
  <c r="X327" i="1"/>
  <c r="X459" i="1"/>
  <c r="X62" i="1"/>
  <c r="S121" i="5"/>
  <c r="N4" i="7"/>
  <c r="X698" i="1"/>
  <c r="X999" i="1"/>
  <c r="X887" i="1"/>
  <c r="X815" i="1"/>
  <c r="X743" i="1"/>
  <c r="X663" i="1"/>
  <c r="X591" i="1"/>
  <c r="X519" i="1"/>
  <c r="X485" i="1"/>
  <c r="X311" i="1"/>
  <c r="V48" i="3"/>
  <c r="S44" i="5"/>
  <c r="AN36" i="4"/>
  <c r="AN3" i="4"/>
  <c r="V64" i="3"/>
  <c r="X943" i="1"/>
  <c r="V41" i="3"/>
  <c r="AN49" i="4"/>
  <c r="AN23" i="4"/>
  <c r="AN33" i="4"/>
  <c r="X980" i="1"/>
  <c r="X692" i="1"/>
  <c r="X620" i="1"/>
  <c r="X799" i="1"/>
  <c r="X727" i="1"/>
  <c r="X655" i="1"/>
  <c r="X13" i="1"/>
  <c r="X12" i="1"/>
  <c r="X270" i="1"/>
  <c r="X353" i="1"/>
  <c r="X430" i="1"/>
  <c r="X358" i="1"/>
  <c r="X4" i="1"/>
  <c r="AN17" i="4"/>
  <c r="V59" i="3"/>
  <c r="X1010" i="1"/>
  <c r="AN58" i="4"/>
  <c r="AN22" i="4"/>
  <c r="V40" i="3"/>
  <c r="AN34" i="4"/>
  <c r="V15" i="3"/>
  <c r="V13" i="3"/>
  <c r="S67" i="5"/>
  <c r="R9" i="6"/>
  <c r="S88" i="5"/>
  <c r="N5" i="7"/>
  <c r="AN13" i="4"/>
  <c r="S65" i="5"/>
  <c r="S51" i="5"/>
  <c r="S93" i="5"/>
  <c r="AN21" i="4"/>
  <c r="X806" i="1"/>
  <c r="X893" i="1"/>
  <c r="X821" i="1"/>
  <c r="X749" i="1"/>
  <c r="X653" i="1"/>
  <c r="X741" i="1"/>
  <c r="X669" i="1"/>
  <c r="X597" i="1"/>
  <c r="X525" i="1"/>
  <c r="X491" i="1"/>
  <c r="AN25" i="4"/>
  <c r="AN30" i="4"/>
  <c r="AN5" i="4"/>
  <c r="X329" i="1"/>
  <c r="X441" i="1"/>
  <c r="X221" i="1"/>
  <c r="X605" i="1"/>
  <c r="S90" i="5"/>
  <c r="N2" i="7"/>
  <c r="AN45" i="4"/>
  <c r="X871" i="1"/>
  <c r="X583" i="1"/>
  <c r="X1014" i="1"/>
  <c r="AN9" i="4"/>
  <c r="AN53" i="4"/>
  <c r="AN29" i="4"/>
  <c r="X988" i="1"/>
  <c r="X855" i="1"/>
  <c r="S122" i="5"/>
  <c r="AN37" i="4"/>
  <c r="S4" i="5"/>
  <c r="X859" i="1"/>
  <c r="AN19" i="4"/>
  <c r="S26" i="5"/>
  <c r="AN52" i="4"/>
  <c r="AN16" i="4"/>
  <c r="AN50" i="4"/>
  <c r="X950" i="1"/>
  <c r="X847" i="1"/>
  <c r="X775" i="1"/>
  <c r="X631" i="1"/>
  <c r="X559" i="1"/>
  <c r="S92" i="5"/>
  <c r="AN41" i="4"/>
  <c r="V10" i="3"/>
  <c r="S78" i="5"/>
  <c r="V63" i="3"/>
  <c r="S32" i="5"/>
  <c r="S46" i="5"/>
  <c r="AN32" i="4"/>
  <c r="AN26" i="4"/>
  <c r="V11" i="3"/>
  <c r="V22" i="3"/>
  <c r="X973" i="1"/>
  <c r="S30" i="5"/>
  <c r="R3" i="6"/>
  <c r="S103" i="5"/>
  <c r="R7" i="6"/>
  <c r="R5" i="6"/>
  <c r="S73" i="5"/>
  <c r="S33" i="5"/>
  <c r="S95" i="5"/>
  <c r="X1028" i="1"/>
  <c r="S114" i="5"/>
  <c r="S38" i="5"/>
  <c r="S76" i="5"/>
  <c r="S113" i="5"/>
  <c r="S102" i="5"/>
  <c r="X1039" i="1"/>
  <c r="S42" i="5"/>
  <c r="S110" i="5"/>
  <c r="S108" i="5"/>
  <c r="S120" i="5"/>
  <c r="X1032" i="1"/>
  <c r="S58" i="5"/>
  <c r="S101" i="5"/>
  <c r="S12" i="5"/>
  <c r="S16" i="5"/>
  <c r="S50" i="5"/>
  <c r="X1041" i="1"/>
  <c r="S54" i="5"/>
  <c r="S75" i="5"/>
  <c r="S74" i="5"/>
  <c r="R14" i="6"/>
  <c r="X1027" i="1"/>
  <c r="X1035" i="1"/>
  <c r="S96" i="5"/>
  <c r="S5" i="5"/>
  <c r="X1034" i="1"/>
  <c r="X1026" i="1"/>
  <c r="S66" i="5"/>
  <c r="S34" i="5"/>
  <c r="S125" i="5"/>
  <c r="S11" i="5"/>
  <c r="S119" i="5"/>
  <c r="S18" i="5"/>
  <c r="X1037" i="1"/>
  <c r="S48" i="5"/>
  <c r="R10" i="6"/>
  <c r="S86" i="5"/>
  <c r="N3" i="7"/>
  <c r="S91" i="5"/>
  <c r="X1029" i="1"/>
  <c r="AN59" i="4" l="1"/>
</calcChain>
</file>

<file path=xl/sharedStrings.xml><?xml version="1.0" encoding="utf-8"?>
<sst xmlns="http://schemas.openxmlformats.org/spreadsheetml/2006/main" count="7265" uniqueCount="1565">
  <si>
    <t>Diagnostiek</t>
  </si>
  <si>
    <t>Consulttype</t>
  </si>
  <si>
    <t>Duur vanaf</t>
  </si>
  <si>
    <t>Setting</t>
  </si>
  <si>
    <t>Beroepscategorie</t>
  </si>
  <si>
    <t>Aantal directe minuten</t>
  </si>
  <si>
    <t>Aantal indirecte minuten</t>
  </si>
  <si>
    <t>Productprijs</t>
  </si>
  <si>
    <t>Productprijs check</t>
  </si>
  <si>
    <t>Opslag kapitaallasten</t>
  </si>
  <si>
    <t>Rente inventaris (0,41%)</t>
  </si>
  <si>
    <t>Financieringslasten (1,55%)</t>
  </si>
  <si>
    <t>Minuutkostprijs (prijspeil 2017)</t>
  </si>
  <si>
    <t>Personeel</t>
  </si>
  <si>
    <t>Materieel</t>
  </si>
  <si>
    <t>85/15</t>
  </si>
  <si>
    <t>75/25</t>
  </si>
  <si>
    <t>90/10</t>
  </si>
  <si>
    <t>0/100</t>
  </si>
  <si>
    <t>2018 (definitief)</t>
  </si>
  <si>
    <t>2019 (definitief)</t>
  </si>
  <si>
    <t>2020 (voolopig)</t>
  </si>
  <si>
    <t>2019 (voorlopig)</t>
  </si>
  <si>
    <t>2020 (definitief)</t>
  </si>
  <si>
    <t>2021 (voolopig)</t>
  </si>
  <si>
    <t>Prijsindex (2020-2021)</t>
  </si>
  <si>
    <t>Cumulatief 17-18</t>
  </si>
  <si>
    <t>Cumulatief 17-19</t>
  </si>
  <si>
    <t>Cumulatief 17-20</t>
  </si>
  <si>
    <t>Cumulatief 17-21</t>
  </si>
  <si>
    <t>Cumulatief 20-21</t>
  </si>
  <si>
    <t>Kapitaallasten</t>
  </si>
  <si>
    <t>Tarief</t>
  </si>
  <si>
    <t>Tarief check</t>
  </si>
  <si>
    <t>Groepsgrootte</t>
  </si>
  <si>
    <t>Aantal minuten totaal</t>
  </si>
  <si>
    <t>Aantal minuten declarabel</t>
  </si>
  <si>
    <t>Verzorgingsgraad</t>
  </si>
  <si>
    <t>Beveiligingsniveau</t>
  </si>
  <si>
    <t>Financieringsstroom</t>
  </si>
  <si>
    <t>licht</t>
  </si>
  <si>
    <t>ggz</t>
  </si>
  <si>
    <t>Klinisch (exclusief fz)</t>
  </si>
  <si>
    <t>fz</t>
  </si>
  <si>
    <t>Opslag kapitaallasten verblijf</t>
  </si>
  <si>
    <t>Aantal uur dagbesteding</t>
  </si>
  <si>
    <t>Uurkostprijs dagbesteding</t>
  </si>
  <si>
    <t>Productprijs verblijfsdag</t>
  </si>
  <si>
    <t>Aantal minuten vaktherapie</t>
  </si>
  <si>
    <t>Minuutkostprijs vaktherapie (prijspeil 2017)</t>
  </si>
  <si>
    <t>Opslag dagbesteding</t>
  </si>
  <si>
    <t>Opslag dagbesteding check</t>
  </si>
  <si>
    <t>Opslag vaktherapie</t>
  </si>
  <si>
    <t>Behandeling</t>
  </si>
  <si>
    <t>Overige beroepen</t>
  </si>
  <si>
    <t>Arts - specialist (Wet Big artikel 14)</t>
  </si>
  <si>
    <t>Klinisch (neuro)psycholoog (Wet Big artikel 14)</t>
  </si>
  <si>
    <t>Verpleegkundig specialist geestelijke gezondheidszorg (Wet Big artikel 14)</t>
  </si>
  <si>
    <t>Arts (Wet Big artikel 3)</t>
  </si>
  <si>
    <t>Gezondheidszorgpsycholoog (Wet Big artikel 3)</t>
  </si>
  <si>
    <t>Psychotherapeut (Wet Big artikel 3)</t>
  </si>
  <si>
    <t>Verpleegkundige (Wet Big artikel 3)</t>
  </si>
  <si>
    <t>Ambulant – kwaliteitsstatuut sectie II</t>
  </si>
  <si>
    <t>Ambulant – kwaliteitsstatuut sectie III – monodisciplinair</t>
  </si>
  <si>
    <t>Ambulant – kwaliteitsstatuut sectie III – multidisciplinair</t>
  </si>
  <si>
    <t>Outreachend</t>
  </si>
  <si>
    <t>Forensische en beveiligde zorg, klinisch</t>
  </si>
  <si>
    <t>beperkt</t>
  </si>
  <si>
    <t>matig</t>
  </si>
  <si>
    <t>gemiddeld</t>
  </si>
  <si>
    <t>intensief</t>
  </si>
  <si>
    <t>extra intensief</t>
  </si>
  <si>
    <t>zeer intensief</t>
  </si>
  <si>
    <t>Prestatiebeschrijving</t>
  </si>
  <si>
    <t>Verblijfsdag A</t>
  </si>
  <si>
    <t>Verblijfsdag B</t>
  </si>
  <si>
    <t>Verblijfsdag C</t>
  </si>
  <si>
    <t>Verblijfsdag D</t>
  </si>
  <si>
    <t>Verblijfsdag E</t>
  </si>
  <si>
    <t>Verblijfsdag F</t>
  </si>
  <si>
    <t>Verblijfsdag G</t>
  </si>
  <si>
    <t>high intensive care</t>
  </si>
  <si>
    <t>Verblijfsdag H</t>
  </si>
  <si>
    <t>Verblijf met rechtvaardigingsgrond</t>
  </si>
  <si>
    <t>Elektroconvulsietherapie ggz regulier</t>
  </si>
  <si>
    <t>Elektroconvulsietherapie ggz complex</t>
  </si>
  <si>
    <t>Elektroconvulsietherapie fz regulier</t>
  </si>
  <si>
    <t>Elektroconvulsietherapie fz complex</t>
  </si>
  <si>
    <t>Consultatie bij euthanasieverzoeken</t>
  </si>
  <si>
    <t>Onderlinge dienstverlening</t>
  </si>
  <si>
    <t>Intercollegiaal overleg kort Setting ambulant kwaliteitsstatuut sectie II</t>
  </si>
  <si>
    <t>Intercollegiaal overleg lang Setting ambulant kwaliteitsstatuut sectie II</t>
  </si>
  <si>
    <t>Forensisch psychiatrisch toezicht</t>
  </si>
  <si>
    <t>Ambulante dagbesteding</t>
  </si>
  <si>
    <t>Zorgmachtiging Wet verplichte ggz</t>
  </si>
  <si>
    <t>Niet-basispakketzorg consult</t>
  </si>
  <si>
    <t>Niet-basispakketzorg verblijf</t>
  </si>
  <si>
    <t>Rijbewijs: rapporten op verzoek CBR voor rekening van de te keuren persoon (houder resp. aanvrager rijbewijs) omvat 15 min patiëntgeb. tijd en 15 min indirecte tijd (inlezen en rapport schrijven).</t>
  </si>
  <si>
    <t>Rijbewijs: rapporten op verzoek politie, voor rekening van centraal bureau rijvaardigheidsbewijzen (CBR) omvat 15 min. patiëntgebonden tijd en 15 min. indirecte tijd (inlezen en rapport schrijven).</t>
  </si>
  <si>
    <t>Rijbewijs: rapporten op verzoek politie voor rekening van CBR, toeslag icm 119028, per 15 min. extra direct patiënt.geb tijd of per 15 minuten extra indirecte tijd met een maximum van 4 toeslagen.</t>
  </si>
  <si>
    <t>Schriftelijke informatieverstrekking (met toestemming patiënt) aan derden.</t>
  </si>
  <si>
    <t>Acute ggz binnen budget - Overige beroepen - 5 minuten</t>
  </si>
  <si>
    <t>Acute ggz binnen budget - Arts - specialist (Wet Big artikel 14) - 5 minuten</t>
  </si>
  <si>
    <t>Acute ggz binnen budget - Klinisch (neuro) - psycholoog (Wet Big artikel 14) - 5 minuten</t>
  </si>
  <si>
    <t>Acute ggz binnen budget - Verpleegkundig specialist geestelijke gezondheidszorg (Wet Big artikel 14) - 5 minuten</t>
  </si>
  <si>
    <t>Acute ggz binnen budget - Arts (Wet Big artikel 3) - 5 minuten</t>
  </si>
  <si>
    <t>Acute ggz binnen budget - Gezondheidszorgpsycholoog (Wet Big artikel 3) - 5 minuten</t>
  </si>
  <si>
    <t>Acute ggz binnen budget - Psychotherapeut (Wet Big artikel 3) - 5 minuten</t>
  </si>
  <si>
    <t>Acute ggz binnen budget - Verpleegkundige (Wet Big artikel 3) - 5 minuten</t>
  </si>
  <si>
    <t>Acute ggz binnen budget - Overige beroepen - 15 minuten</t>
  </si>
  <si>
    <t>Acute ggz binnen budget - Arts - specialist (Wet Big artikel 14) - 15 minuten</t>
  </si>
  <si>
    <t>Acute ggz binnen budget - Klinisch (neuro) - psycholoog (Wet Big artikel 14) - 15 minuten</t>
  </si>
  <si>
    <t>Acute ggz binnen budget - Verpleegkundig specialist geestelijke gezondheidszorg (Wet Big artikel 14) - 15 minuten</t>
  </si>
  <si>
    <t>Acute ggz binnen budget - Arts (Wet Big artikel 3) - 15 minuten</t>
  </si>
  <si>
    <t>Acute ggz binnen budget - Gezondheidszorgpsycholoog (Wet Big artikel 3) - 15 minuten</t>
  </si>
  <si>
    <t>Acute ggz binnen budget - Psychotherapeut (Wet Big artikel 3) - 15 minuten</t>
  </si>
  <si>
    <t>Acute ggz binnen budget - Verpleegkundige (Wet Big artikel 3) - 15 minuten</t>
  </si>
  <si>
    <t>Acute ggz binnen budget - Overige beroepen - 30 minuten</t>
  </si>
  <si>
    <t>Acute ggz binnen budget - Arts - specialist (Wet Big artikel 14) - 30 minuten</t>
  </si>
  <si>
    <t>Acute ggz binnen budget - Klinisch (neuro) - psycholoog (Wet Big artikel 14) - 30 minuten</t>
  </si>
  <si>
    <t>Acute ggz binnen budget - Verpleegkundig specialist geestelijke gezondheidszorg (Wet Big artikel 14) - 30 minuten</t>
  </si>
  <si>
    <t>Acute ggz binnen budget - Arts (Wet Big artikel 3) - 30 minuten</t>
  </si>
  <si>
    <t>Acute ggz binnen budget - Gezondheidszorgpsycholoog (Wet Big artikel 3) - 30 minuten</t>
  </si>
  <si>
    <t>Acute ggz binnen budget - Psychotherapeut (Wet Big artikel 3) - 30 minuten</t>
  </si>
  <si>
    <t>Acute ggz binnen budget - Verpleegkundige (Wet Big artikel 3) - 30 minuten</t>
  </si>
  <si>
    <t>Acute ggz binnen budget - Overige beroepen - 45 minuten</t>
  </si>
  <si>
    <t>Acute ggz binnen budget - Arts - specialist (Wet Big artikel 14) - 45 minuten</t>
  </si>
  <si>
    <t>Acute ggz binnen budget - Klinisch (neuro) - psycholoog (Wet Big artikel 14) - 45 minuten</t>
  </si>
  <si>
    <t>Acute ggz binnen budget - Verpleegkundig specialist geestelijke gezondheidszorg (Wet Big artikel 14) - 45 minuten</t>
  </si>
  <si>
    <t>Acute ggz binnen budget - Arts (Wet Big artikel 3) - 45 minuten</t>
  </si>
  <si>
    <t>Acute ggz binnen budget - Gezondheidszorgpsycholoog (Wet Big artikel 3) - 45 minuten</t>
  </si>
  <si>
    <t>Acute ggz binnen budget - Psychotherapeut (Wet Big artikel 3) - 45 minuten</t>
  </si>
  <si>
    <t>Acute ggz binnen budget - Verpleegkundige (Wet Big artikel 3) - 45 minuten</t>
  </si>
  <si>
    <t>Acute ggz binnen budget - Overige beroepen - 60 minuten</t>
  </si>
  <si>
    <t>Acute ggz binnen budget - Arts - specialist (Wet Big artikel 14) - 60 minuten</t>
  </si>
  <si>
    <t>Acute ggz binnen budget - Klinisch (neuro) - psycholoog (Wet Big artikel 14) - 60 minuten</t>
  </si>
  <si>
    <t>Acute ggz binnen budget - Verpleegkundig specialist geestelijke gezondheidszorg (Wet Big artikel 14) - 60 minuten</t>
  </si>
  <si>
    <t>Acute ggz binnen budget - Arts (Wet Big artikel 3) - 60 minuten</t>
  </si>
  <si>
    <t>Acute ggz binnen budget - Gezondheidszorgpsycholoog (Wet Big artikel 3) - 60 minuten</t>
  </si>
  <si>
    <t>Acute ggz binnen budget - Psychotherapeut (Wet Big artikel 3) - 60 minuten</t>
  </si>
  <si>
    <t>Acute ggz binnen budget - Verpleegkundige (Wet Big artikel 3) - 60 minuten</t>
  </si>
  <si>
    <t>Acute ggz binnen budget - Overige beroepen - 75 minuten</t>
  </si>
  <si>
    <t>Acute ggz binnen budget - Arts - specialist (Wet Big artikel 14) - 75 minuten</t>
  </si>
  <si>
    <t>Acute ggz binnen budget - Klinisch (neuro) - psycholoog (Wet Big artikel 14) - 75 minuten</t>
  </si>
  <si>
    <t>Acute ggz binnen budget - Verpleegkundig specialist geestelijke gezondheidszorg (Wet Big artikel 14) - 75 minuten</t>
  </si>
  <si>
    <t>Acute ggz binnen budget - Arts (Wet Big artikel 3) - 75 minuten</t>
  </si>
  <si>
    <t>Acute ggz binnen budget - Gezondheidszorgpsycholoog (Wet Big artikel 3) - 75 minuten</t>
  </si>
  <si>
    <t>Acute ggz binnen budget - Psychotherapeut (Wet Big artikel 3) - 75 minuten</t>
  </si>
  <si>
    <t>Acute ggz binnen budget - Verpleegkundige (Wet Big artikel 3) - 75 minuten</t>
  </si>
  <si>
    <t>Acute ggz binnen budget - Overige beroepen - 90 minuten</t>
  </si>
  <si>
    <t>Acute ggz binnen budget - Arts - specialist (Wet Big artikel 14) - 90 minuten</t>
  </si>
  <si>
    <t>Acute ggz binnen budget - Klinisch (neuro) - psycholoog (Wet Big artikel 14) - 90 minuten</t>
  </si>
  <si>
    <t>Acute ggz binnen budget - Verpleegkundig specialist geestelijke gezondheidszorg (Wet Big artikel 14) - 90 minuten</t>
  </si>
  <si>
    <t>Acute ggz binnen budget - Arts (Wet Big artikel 3) - 90 minuten</t>
  </si>
  <si>
    <t>Acute ggz binnen budget - Gezondheidszorgpsycholoog (Wet Big artikel 3) - 90 minuten</t>
  </si>
  <si>
    <t>Acute ggz binnen budget - Psychotherapeut (Wet Big artikel 3) - 90 minuten</t>
  </si>
  <si>
    <t>Acute ggz binnen budget - Verpleegkundige (Wet Big artikel 3) - 90 minuten</t>
  </si>
  <si>
    <t>Acute ggz binnen budget - Overige beroepen - 120 minuten</t>
  </si>
  <si>
    <t>Acute ggz binnen budget - Arts - specialist (Wet Big artikel 14) - 120 minuten</t>
  </si>
  <si>
    <t>Acute ggz binnen budget - Klinisch (neuro) - psycholoog (Wet Big artikel 14) - 120 minuten</t>
  </si>
  <si>
    <t>Acute ggz binnen budget - Verpleegkundig specialist geestelijke gezondheidszorg (Wet Big artikel 14) - 120 minuten</t>
  </si>
  <si>
    <t>Acute ggz binnen budget - Arts (Wet Big artikel 3) - 120 minuten</t>
  </si>
  <si>
    <t>Acute ggz binnen budget - Gezondheidszorgpsycholoog (Wet Big artikel 3) - 120 minuten</t>
  </si>
  <si>
    <t>Acute ggz binnen budget - Psychotherapeut (Wet Big artikel 3) - 120 minuten</t>
  </si>
  <si>
    <t>Acute ggz binnen budget - Verpleegkundige (Wet Big artikel 3) - 120 minuten</t>
  </si>
  <si>
    <t>Verblijfsdag D Acute ggz binnen budget</t>
  </si>
  <si>
    <t>Verblijfsdag E Acute ggz binnen budget</t>
  </si>
  <si>
    <t>Verblijfsdag F Acute ggz binnen budget</t>
  </si>
  <si>
    <t>Verblijfsdag G Acute ggz binnen budget</t>
  </si>
  <si>
    <t>Verblijfsdag H Acute ggz binnen budget</t>
  </si>
  <si>
    <t>ZZP-C 1 inclusief dagbesteding</t>
  </si>
  <si>
    <t>ZZP-C 2 inclusief dagbesteding</t>
  </si>
  <si>
    <t>ZZP-C 3 inclusief dagbesteding</t>
  </si>
  <si>
    <t>ZZP-C 4 inclusief dagbesteding</t>
  </si>
  <si>
    <t>ZZP-C 5 inclusief dagbesteding</t>
  </si>
  <si>
    <t>ZZP-C 6 inclusief dagbesteding</t>
  </si>
  <si>
    <t>ZZP-C 1 exclusief dagbesteding</t>
  </si>
  <si>
    <t>ZZP-C 2 exclusief dagbesteding</t>
  </si>
  <si>
    <t>ZZP-C 3 exclusief dagbesteding</t>
  </si>
  <si>
    <t>ZZP-C 4 exclusief dagbesteding</t>
  </si>
  <si>
    <t>ZZP-C 5 exclusief dagbesteding</t>
  </si>
  <si>
    <t>ZZP-C 6 exclusief dagbesteding</t>
  </si>
  <si>
    <t>ZZP-VG 1 inclusief dagbesteding</t>
  </si>
  <si>
    <t>ZZP-VG 2 inclusief dagbesteding</t>
  </si>
  <si>
    <t>ZZP-VG 3 inclusief dagbesteding</t>
  </si>
  <si>
    <t>ZZP-VG 4 inclusief dagbesteding</t>
  </si>
  <si>
    <t>ZZP-VG 5 inclusief dagbesteding</t>
  </si>
  <si>
    <t>ZZP-VG 6 inclusief dagbesteding</t>
  </si>
  <si>
    <t>ZZP-VG 7 inclusief dagbesteding</t>
  </si>
  <si>
    <t>ZZP-VG 1 exclusief dagbesteding</t>
  </si>
  <si>
    <t>ZZP-VG 2 exclusief dagbesteding</t>
  </si>
  <si>
    <t>ZZP-VG 3 exclusief dagbesteding</t>
  </si>
  <si>
    <t>ZZP-VG 4 exclusief dagbesteding</t>
  </si>
  <si>
    <t>ZZP-VG 5 exclusief dagbesteding</t>
  </si>
  <si>
    <t>ZZP-VG 6 exclusief dagbesteding</t>
  </si>
  <si>
    <t>ZZP-VG 7 exclusief dagbesteding</t>
  </si>
  <si>
    <t>H300 Begeleiding</t>
  </si>
  <si>
    <t>H150 Begeleiding extra</t>
  </si>
  <si>
    <t>H152 Begeleiding speciaal 1 NAH</t>
  </si>
  <si>
    <t>H153 Gespecialiseerde begeleiding (psy)</t>
  </si>
  <si>
    <t>F125 Dagactiviteit (begeleiding) LZA</t>
  </si>
  <si>
    <t>H811 Dagbesteding VG licht</t>
  </si>
  <si>
    <t>H812 Dagbesteding VG midden</t>
  </si>
  <si>
    <t>H813 Dagbesteding VG zwaar</t>
  </si>
  <si>
    <t>H328 Behandeling</t>
  </si>
  <si>
    <t>H329 Behandeling gedragswetenschapper</t>
  </si>
  <si>
    <t>Totaal aantal minuten</t>
  </si>
  <si>
    <t>Tolk gebarentaal / communicatiespecialist 5 minuten</t>
  </si>
  <si>
    <t>Tolk gebarentaal / communicatiespecialist 15 minuten</t>
  </si>
  <si>
    <t>Tolk gebarentaal / communicatiespecialist 45 minuten</t>
  </si>
  <si>
    <t>Tolk gebarentaal / communicatiespecialist 60 minuten</t>
  </si>
  <si>
    <t>Tolk gebarentaal / communicatiespecialist 75 minuten</t>
  </si>
  <si>
    <t>Tolk gebarentaal / communicatiespecialist 90 minuten</t>
  </si>
  <si>
    <t>Tolk gebarentaal / communicatiespecialist 120 minuten</t>
  </si>
  <si>
    <t>Toeslag Spravato</t>
  </si>
  <si>
    <t>Toeslag repetitieve transcraniële magnetische stimulatie</t>
  </si>
  <si>
    <t>Toeslag ambulante methadonverstrekking</t>
  </si>
  <si>
    <t>Reistijd vanaf 45 minuten - fz</t>
  </si>
  <si>
    <t>Reistijd tot 45 minuten - fz</t>
  </si>
  <si>
    <t>Reistijd vanaf 25 minuten - ggz</t>
  </si>
  <si>
    <t>Reistijd tot 25 minuten - ggz</t>
  </si>
  <si>
    <t>Tolk gebarentaal / communicatiespecialist 30 minuten</t>
  </si>
  <si>
    <t>ggz en fz</t>
  </si>
  <si>
    <t>Oorlogsgerelateerd psychotrauma (op verblijfsdag D)</t>
  </si>
  <si>
    <t>Tbs</t>
  </si>
  <si>
    <t>Sglvg+ (bij beveiligingsniveau 2)</t>
  </si>
  <si>
    <t>Extreem vlucht- en beheersgevaarlijk</t>
  </si>
  <si>
    <t>Opslag vaktherapie check</t>
  </si>
  <si>
    <t>Opslag kapitaallasten vaktherapie</t>
  </si>
  <si>
    <t>Hoogspecialistisch ggz (ambulant en klinisch, met contractvoorwaarde)</t>
  </si>
  <si>
    <t>Opslag kapitaallasten dagbesteding</t>
  </si>
  <si>
    <t>Blok_duur</t>
  </si>
  <si>
    <t>Rijbewijs:rapport op verzoek CBR voor rekening te keuren houder/aanvrager rijbewijs, toeslag icm 119027, per 15 min extra direc.pat.geb tijd of (met voorw.) per 15 min extra indir.tijd,max.2 toeslag.</t>
  </si>
  <si>
    <t>Transitieprestatie</t>
  </si>
  <si>
    <t>Macrocorrectiefactor productprijs</t>
  </si>
  <si>
    <t>interpolatie minuutprijs</t>
  </si>
  <si>
    <t>Prijsindex (2017-2022)</t>
  </si>
  <si>
    <t>2021 (definitief)</t>
  </si>
  <si>
    <t>2022 (voorlopig)</t>
  </si>
  <si>
    <t>Cumulatief 17-22</t>
  </si>
  <si>
    <t>Cumulatief 20-22</t>
  </si>
  <si>
    <t>Prijsindex (2020-2022)</t>
  </si>
  <si>
    <t>CO0001</t>
  </si>
  <si>
    <t>CO0002</t>
  </si>
  <si>
    <t>CO0003</t>
  </si>
  <si>
    <t>CO0004</t>
  </si>
  <si>
    <t>CO0005</t>
  </si>
  <si>
    <t>CO0006</t>
  </si>
  <si>
    <t>CO0007</t>
  </si>
  <si>
    <t>CO0008</t>
  </si>
  <si>
    <t>CO0009</t>
  </si>
  <si>
    <t>CO0010</t>
  </si>
  <si>
    <t>CO0011</t>
  </si>
  <si>
    <t>CO0012</t>
  </si>
  <si>
    <t>CO0013</t>
  </si>
  <si>
    <t>CO0014</t>
  </si>
  <si>
    <t>CO0015</t>
  </si>
  <si>
    <t>CO0016</t>
  </si>
  <si>
    <t>CO0017</t>
  </si>
  <si>
    <t>CO0018</t>
  </si>
  <si>
    <t>CO0019</t>
  </si>
  <si>
    <t>CO0020</t>
  </si>
  <si>
    <t>CO0021</t>
  </si>
  <si>
    <t>CO0022</t>
  </si>
  <si>
    <t>CO0023</t>
  </si>
  <si>
    <t>CO0024</t>
  </si>
  <si>
    <t>CO0025</t>
  </si>
  <si>
    <t>CO0026</t>
  </si>
  <si>
    <t>CO0027</t>
  </si>
  <si>
    <t>CO0028</t>
  </si>
  <si>
    <t>CO0029</t>
  </si>
  <si>
    <t>CO0030</t>
  </si>
  <si>
    <t>CO0031</t>
  </si>
  <si>
    <t>CO0032</t>
  </si>
  <si>
    <t>CO0033</t>
  </si>
  <si>
    <t>CO0034</t>
  </si>
  <si>
    <t>CO0035</t>
  </si>
  <si>
    <t>CO0036</t>
  </si>
  <si>
    <t>CO0037</t>
  </si>
  <si>
    <t>CO0038</t>
  </si>
  <si>
    <t>CO0039</t>
  </si>
  <si>
    <t>CO0040</t>
  </si>
  <si>
    <t>CO0041</t>
  </si>
  <si>
    <t>CO0042</t>
  </si>
  <si>
    <t>CO0043</t>
  </si>
  <si>
    <t>CO0044</t>
  </si>
  <si>
    <t>CO0045</t>
  </si>
  <si>
    <t>CO0046</t>
  </si>
  <si>
    <t>CO0047</t>
  </si>
  <si>
    <t>CO0048</t>
  </si>
  <si>
    <t>CO0049</t>
  </si>
  <si>
    <t>CO0050</t>
  </si>
  <si>
    <t>CO0051</t>
  </si>
  <si>
    <t>CO0052</t>
  </si>
  <si>
    <t>CO0053</t>
  </si>
  <si>
    <t>CO0054</t>
  </si>
  <si>
    <t>CO0055</t>
  </si>
  <si>
    <t>CO0056</t>
  </si>
  <si>
    <t>CO0057</t>
  </si>
  <si>
    <t>CO0058</t>
  </si>
  <si>
    <t>CO0059</t>
  </si>
  <si>
    <t>CO0060</t>
  </si>
  <si>
    <t>CO0061</t>
  </si>
  <si>
    <t>CO0062</t>
  </si>
  <si>
    <t>CO0063</t>
  </si>
  <si>
    <t>CO0064</t>
  </si>
  <si>
    <t>CO0065</t>
  </si>
  <si>
    <t>CO0066</t>
  </si>
  <si>
    <t>CO0067</t>
  </si>
  <si>
    <t>CO0068</t>
  </si>
  <si>
    <t>CO0069</t>
  </si>
  <si>
    <t>CO0070</t>
  </si>
  <si>
    <t>CO0071</t>
  </si>
  <si>
    <t>CO0072</t>
  </si>
  <si>
    <t>CO0073</t>
  </si>
  <si>
    <t>CO0074</t>
  </si>
  <si>
    <t>CO0075</t>
  </si>
  <si>
    <t>CO0076</t>
  </si>
  <si>
    <t>CO0077</t>
  </si>
  <si>
    <t>CO0078</t>
  </si>
  <si>
    <t>CO0079</t>
  </si>
  <si>
    <t>CO0080</t>
  </si>
  <si>
    <t>CO0081</t>
  </si>
  <si>
    <t>CO0082</t>
  </si>
  <si>
    <t>CO0083</t>
  </si>
  <si>
    <t>CO0084</t>
  </si>
  <si>
    <t>CO0085</t>
  </si>
  <si>
    <t>CO0086</t>
  </si>
  <si>
    <t>CO0087</t>
  </si>
  <si>
    <t>CO0088</t>
  </si>
  <si>
    <t>CO0089</t>
  </si>
  <si>
    <t>CO0090</t>
  </si>
  <si>
    <t>CO0091</t>
  </si>
  <si>
    <t>CO0092</t>
  </si>
  <si>
    <t>CO0093</t>
  </si>
  <si>
    <t>CO0094</t>
  </si>
  <si>
    <t>CO0095</t>
  </si>
  <si>
    <t>CO0096</t>
  </si>
  <si>
    <t>CO0097</t>
  </si>
  <si>
    <t>CO0098</t>
  </si>
  <si>
    <t>CO0099</t>
  </si>
  <si>
    <t>CO0100</t>
  </si>
  <si>
    <t>CO0101</t>
  </si>
  <si>
    <t>CO0102</t>
  </si>
  <si>
    <t>CO0103</t>
  </si>
  <si>
    <t>CO0104</t>
  </si>
  <si>
    <t>CO0105</t>
  </si>
  <si>
    <t>CO0106</t>
  </si>
  <si>
    <t>CO0107</t>
  </si>
  <si>
    <t>CO0108</t>
  </si>
  <si>
    <t>CO0109</t>
  </si>
  <si>
    <t>CO0110</t>
  </si>
  <si>
    <t>CO0111</t>
  </si>
  <si>
    <t>CO0112</t>
  </si>
  <si>
    <t>CO0113</t>
  </si>
  <si>
    <t>CO0114</t>
  </si>
  <si>
    <t>CO0115</t>
  </si>
  <si>
    <t>CO0116</t>
  </si>
  <si>
    <t>CO0117</t>
  </si>
  <si>
    <t>CO0118</t>
  </si>
  <si>
    <t>CO0119</t>
  </si>
  <si>
    <t>CO0120</t>
  </si>
  <si>
    <t>CO0121</t>
  </si>
  <si>
    <t>CO0122</t>
  </si>
  <si>
    <t>CO0123</t>
  </si>
  <si>
    <t>CO0124</t>
  </si>
  <si>
    <t>CO0125</t>
  </si>
  <si>
    <t>CO0126</t>
  </si>
  <si>
    <t>CO0127</t>
  </si>
  <si>
    <t>CO0128</t>
  </si>
  <si>
    <t>CO0129</t>
  </si>
  <si>
    <t>CO0130</t>
  </si>
  <si>
    <t>CO0131</t>
  </si>
  <si>
    <t>CO0132</t>
  </si>
  <si>
    <t>CO0133</t>
  </si>
  <si>
    <t>CO0134</t>
  </si>
  <si>
    <t>CO0135</t>
  </si>
  <si>
    <t>CO0136</t>
  </si>
  <si>
    <t>CO0137</t>
  </si>
  <si>
    <t>CO0138</t>
  </si>
  <si>
    <t>CO0139</t>
  </si>
  <si>
    <t>CO0140</t>
  </si>
  <si>
    <t>CO0141</t>
  </si>
  <si>
    <t>CO0142</t>
  </si>
  <si>
    <t>CO0143</t>
  </si>
  <si>
    <t>CO0144</t>
  </si>
  <si>
    <t>CO0145</t>
  </si>
  <si>
    <t>CO0146</t>
  </si>
  <si>
    <t>CO0147</t>
  </si>
  <si>
    <t>CO0148</t>
  </si>
  <si>
    <t>CO0149</t>
  </si>
  <si>
    <t>CO0150</t>
  </si>
  <si>
    <t>CO0151</t>
  </si>
  <si>
    <t>CO0152</t>
  </si>
  <si>
    <t>CO0153</t>
  </si>
  <si>
    <t>CO0154</t>
  </si>
  <si>
    <t>CO0155</t>
  </si>
  <si>
    <t>CO0156</t>
  </si>
  <si>
    <t>CO0157</t>
  </si>
  <si>
    <t>CO0158</t>
  </si>
  <si>
    <t>CO0159</t>
  </si>
  <si>
    <t>CO0160</t>
  </si>
  <si>
    <t>CO0161</t>
  </si>
  <si>
    <t>CO0162</t>
  </si>
  <si>
    <t>CO0163</t>
  </si>
  <si>
    <t>CO0164</t>
  </si>
  <si>
    <t>CO0165</t>
  </si>
  <si>
    <t>CO0166</t>
  </si>
  <si>
    <t>CO0167</t>
  </si>
  <si>
    <t>CO0168</t>
  </si>
  <si>
    <t>CO0169</t>
  </si>
  <si>
    <t>CO0170</t>
  </si>
  <si>
    <t>CO0171</t>
  </si>
  <si>
    <t>CO0172</t>
  </si>
  <si>
    <t>CO0173</t>
  </si>
  <si>
    <t>CO0174</t>
  </si>
  <si>
    <t>CO0175</t>
  </si>
  <si>
    <t>CO0176</t>
  </si>
  <si>
    <t>CO0177</t>
  </si>
  <si>
    <t>CO0178</t>
  </si>
  <si>
    <t>CO0179</t>
  </si>
  <si>
    <t>CO0180</t>
  </si>
  <si>
    <t>CO0181</t>
  </si>
  <si>
    <t>CO0182</t>
  </si>
  <si>
    <t>CO0183</t>
  </si>
  <si>
    <t>CO0184</t>
  </si>
  <si>
    <t>CO0185</t>
  </si>
  <si>
    <t>CO0186</t>
  </si>
  <si>
    <t>CO0187</t>
  </si>
  <si>
    <t>CO0188</t>
  </si>
  <si>
    <t>CO0189</t>
  </si>
  <si>
    <t>CO0190</t>
  </si>
  <si>
    <t>CO0191</t>
  </si>
  <si>
    <t>CO0192</t>
  </si>
  <si>
    <t>CO0193</t>
  </si>
  <si>
    <t>CO0194</t>
  </si>
  <si>
    <t>CO0195</t>
  </si>
  <si>
    <t>CO0196</t>
  </si>
  <si>
    <t>CO0197</t>
  </si>
  <si>
    <t>CO0198</t>
  </si>
  <si>
    <t>CO0199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</si>
  <si>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</si>
  <si>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</si>
  <si>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</si>
  <si>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</si>
  <si>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</si>
  <si>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</si>
  <si>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</si>
  <si>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</si>
  <si>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</si>
  <si>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CO0209</t>
  </si>
  <si>
    <t>CO0210</t>
  </si>
  <si>
    <t>CO0211</t>
  </si>
  <si>
    <t>CO0212</t>
  </si>
  <si>
    <t>CO0213</t>
  </si>
  <si>
    <t>CO0214</t>
  </si>
  <si>
    <t>CO0215</t>
  </si>
  <si>
    <t>CO0216</t>
  </si>
  <si>
    <t>CO0217</t>
  </si>
  <si>
    <t>CO0218</t>
  </si>
  <si>
    <t>CO0219</t>
  </si>
  <si>
    <t>CO0220</t>
  </si>
  <si>
    <t>CO0221</t>
  </si>
  <si>
    <t>CO0222</t>
  </si>
  <si>
    <t>CO0223</t>
  </si>
  <si>
    <t>CO0224</t>
  </si>
  <si>
    <t>CO0225</t>
  </si>
  <si>
    <t>CO0226</t>
  </si>
  <si>
    <t>CO0227</t>
  </si>
  <si>
    <t>CO0228</t>
  </si>
  <si>
    <t>CO0229</t>
  </si>
  <si>
    <t>CO0230</t>
  </si>
  <si>
    <t>CO0231</t>
  </si>
  <si>
    <t>CO0232</t>
  </si>
  <si>
    <t>CO0233</t>
  </si>
  <si>
    <t>CO0234</t>
  </si>
  <si>
    <t>CO0235</t>
  </si>
  <si>
    <t>CO0236</t>
  </si>
  <si>
    <t>CO0237</t>
  </si>
  <si>
    <t>CO0238</t>
  </si>
  <si>
    <t>CO0239</t>
  </si>
  <si>
    <t>CO0240</t>
  </si>
  <si>
    <t>CO0241</t>
  </si>
  <si>
    <t>CO0242</t>
  </si>
  <si>
    <t>CO0243</t>
  </si>
  <si>
    <t>CO0244</t>
  </si>
  <si>
    <t>CO0245</t>
  </si>
  <si>
    <t>CO0246</t>
  </si>
  <si>
    <t>CO0247</t>
  </si>
  <si>
    <t>CO0248</t>
  </si>
  <si>
    <t>CO0249</t>
  </si>
  <si>
    <t>CO0250</t>
  </si>
  <si>
    <t>CO0251</t>
  </si>
  <si>
    <t>CO0252</t>
  </si>
  <si>
    <t>CO0253</t>
  </si>
  <si>
    <t>CO0254</t>
  </si>
  <si>
    <t>CO0255</t>
  </si>
  <si>
    <t>CO0256</t>
  </si>
  <si>
    <t>CO0257</t>
  </si>
  <si>
    <t>CO0258</t>
  </si>
  <si>
    <t>CO0259</t>
  </si>
  <si>
    <t>CO0260</t>
  </si>
  <si>
    <t>CO0261</t>
  </si>
  <si>
    <t>CO0262</t>
  </si>
  <si>
    <t>CO0263</t>
  </si>
  <si>
    <t>CO0264</t>
  </si>
  <si>
    <t>CO0265</t>
  </si>
  <si>
    <t>CO0266</t>
  </si>
  <si>
    <t>CO0267</t>
  </si>
  <si>
    <t>CO0268</t>
  </si>
  <si>
    <t>CO0269</t>
  </si>
  <si>
    <t>CO0270</t>
  </si>
  <si>
    <t>CO0271</t>
  </si>
  <si>
    <t>CO0272</t>
  </si>
  <si>
    <t>CO0273</t>
  </si>
  <si>
    <t>CO0274</t>
  </si>
  <si>
    <t>CO0275</t>
  </si>
  <si>
    <t>CO0276</t>
  </si>
  <si>
    <t>CO0277</t>
  </si>
  <si>
    <t>CO0278</t>
  </si>
  <si>
    <t>CO0279</t>
  </si>
  <si>
    <t>CO0280</t>
  </si>
  <si>
    <t>CO0281</t>
  </si>
  <si>
    <t>CO0282</t>
  </si>
  <si>
    <t>CO0283</t>
  </si>
  <si>
    <t>CO0284</t>
  </si>
  <si>
    <t>CO0285</t>
  </si>
  <si>
    <t>CO0286</t>
  </si>
  <si>
    <t>CO0287</t>
  </si>
  <si>
    <t>CO0288</t>
  </si>
  <si>
    <t>CO0289</t>
  </si>
  <si>
    <t>CO0290</t>
  </si>
  <si>
    <t>CO0291</t>
  </si>
  <si>
    <t>CO0292</t>
  </si>
  <si>
    <t>CO0293</t>
  </si>
  <si>
    <t>CO0294</t>
  </si>
  <si>
    <t>CO0295</t>
  </si>
  <si>
    <t>CO0296</t>
  </si>
  <si>
    <t>CO0297</t>
  </si>
  <si>
    <t>CO0298</t>
  </si>
  <si>
    <t>CO0299</t>
  </si>
  <si>
    <t>CO0300</t>
  </si>
  <si>
    <t>CO0301</t>
  </si>
  <si>
    <t>CO0302</t>
  </si>
  <si>
    <t>CO0303</t>
  </si>
  <si>
    <t>CO0304</t>
  </si>
  <si>
    <t>CO0305</t>
  </si>
  <si>
    <t>CO0306</t>
  </si>
  <si>
    <t>CO0307</t>
  </si>
  <si>
    <t>CO0308</t>
  </si>
  <si>
    <t>CO0309</t>
  </si>
  <si>
    <t>CO0310</t>
  </si>
  <si>
    <t>CO0311</t>
  </si>
  <si>
    <t>CO0312</t>
  </si>
  <si>
    <t>CO0313</t>
  </si>
  <si>
    <t>CO0314</t>
  </si>
  <si>
    <t>CO0315</t>
  </si>
  <si>
    <t>CO0316</t>
  </si>
  <si>
    <t>CO0317</t>
  </si>
  <si>
    <t>CO0318</t>
  </si>
  <si>
    <t>CO0319</t>
  </si>
  <si>
    <t>CO0320</t>
  </si>
  <si>
    <t>CO0321</t>
  </si>
  <si>
    <t>CO0322</t>
  </si>
  <si>
    <t>CO0323</t>
  </si>
  <si>
    <t>CO0324</t>
  </si>
  <si>
    <t>CO0325</t>
  </si>
  <si>
    <t>CO0326</t>
  </si>
  <si>
    <t>CO0327</t>
  </si>
  <si>
    <t>CO0328</t>
  </si>
  <si>
    <t>CO0329</t>
  </si>
  <si>
    <t>CO0330</t>
  </si>
  <si>
    <t>CO0331</t>
  </si>
  <si>
    <t>CO0332</t>
  </si>
  <si>
    <t>CO0333</t>
  </si>
  <si>
    <t>CO0334</t>
  </si>
  <si>
    <t>CO0335</t>
  </si>
  <si>
    <t>CO0336</t>
  </si>
  <si>
    <t>CO0337</t>
  </si>
  <si>
    <t>CO0338</t>
  </si>
  <si>
    <t>CO0339</t>
  </si>
  <si>
    <t>CO0340</t>
  </si>
  <si>
    <t>CO0341</t>
  </si>
  <si>
    <t>CO0342</t>
  </si>
  <si>
    <t>CO0343</t>
  </si>
  <si>
    <t>CO0344</t>
  </si>
  <si>
    <t>CO0345</t>
  </si>
  <si>
    <t>CO0346</t>
  </si>
  <si>
    <t>CO0347</t>
  </si>
  <si>
    <t>CO0348</t>
  </si>
  <si>
    <t>CO0349</t>
  </si>
  <si>
    <t>CO0350</t>
  </si>
  <si>
    <t>CO0351</t>
  </si>
  <si>
    <t>CO0352</t>
  </si>
  <si>
    <t>CO0353</t>
  </si>
  <si>
    <t>CO0354</t>
  </si>
  <si>
    <t>CO0355</t>
  </si>
  <si>
    <t>CO0356</t>
  </si>
  <si>
    <t>CO0357</t>
  </si>
  <si>
    <t>CO0358</t>
  </si>
  <si>
    <t>CO0359</t>
  </si>
  <si>
    <t>CO0360</t>
  </si>
  <si>
    <t>CO0361</t>
  </si>
  <si>
    <t>CO0362</t>
  </si>
  <si>
    <t>CO0363</t>
  </si>
  <si>
    <t>CO0364</t>
  </si>
  <si>
    <t>CO0365</t>
  </si>
  <si>
    <t>CO0366</t>
  </si>
  <si>
    <t>CO0367</t>
  </si>
  <si>
    <t>CO0368</t>
  </si>
  <si>
    <t>CO0369</t>
  </si>
  <si>
    <t>CO0370</t>
  </si>
  <si>
    <t>CO0371</t>
  </si>
  <si>
    <t>CO0372</t>
  </si>
  <si>
    <t>CO0373</t>
  </si>
  <si>
    <t>CO0374</t>
  </si>
  <si>
    <t>CO0375</t>
  </si>
  <si>
    <t>CO0376</t>
  </si>
  <si>
    <t>CO0377</t>
  </si>
  <si>
    <t>CO0378</t>
  </si>
  <si>
    <t>CO0379</t>
  </si>
  <si>
    <t>CO0380</t>
  </si>
  <si>
    <t>CO0381</t>
  </si>
  <si>
    <t>CO0382</t>
  </si>
  <si>
    <t>CO0383</t>
  </si>
  <si>
    <t>CO0384</t>
  </si>
  <si>
    <t>CO0385</t>
  </si>
  <si>
    <t>CO0386</t>
  </si>
  <si>
    <t>CO0387</t>
  </si>
  <si>
    <t>CO0388</t>
  </si>
  <si>
    <t>CO0389</t>
  </si>
  <si>
    <t>CO0390</t>
  </si>
  <si>
    <t>CO0391</t>
  </si>
  <si>
    <t>CO0392</t>
  </si>
  <si>
    <t>CO0393</t>
  </si>
  <si>
    <t>CO0394</t>
  </si>
  <si>
    <t>CO0395</t>
  </si>
  <si>
    <t>CO0396</t>
  </si>
  <si>
    <t>CO0397</t>
  </si>
  <si>
    <t>CO0398</t>
  </si>
  <si>
    <t>CO0399</t>
  </si>
  <si>
    <t>CO0400</t>
  </si>
  <si>
    <t>CO0401</t>
  </si>
  <si>
    <t>CO0402</t>
  </si>
  <si>
    <t>CO0403</t>
  </si>
  <si>
    <t>CO0404</t>
  </si>
  <si>
    <t>CO0405</t>
  </si>
  <si>
    <t>CO0406</t>
  </si>
  <si>
    <t>CO0407</t>
  </si>
  <si>
    <t>CO0408</t>
  </si>
  <si>
    <t>CO0409</t>
  </si>
  <si>
    <t>CO0410</t>
  </si>
  <si>
    <t>CO0411</t>
  </si>
  <si>
    <t>CO0412</t>
  </si>
  <si>
    <t>CO0413</t>
  </si>
  <si>
    <t>CO0414</t>
  </si>
  <si>
    <t>CO0415</t>
  </si>
  <si>
    <t>CO0416</t>
  </si>
  <si>
    <t>CO0417</t>
  </si>
  <si>
    <t>CO0418</t>
  </si>
  <si>
    <t>CO0419</t>
  </si>
  <si>
    <t>CO0420</t>
  </si>
  <si>
    <t>CO0421</t>
  </si>
  <si>
    <t>CO0422</t>
  </si>
  <si>
    <t>CO0423</t>
  </si>
  <si>
    <t>CO0424</t>
  </si>
  <si>
    <t>CO0425</t>
  </si>
  <si>
    <t>CO0426</t>
  </si>
  <si>
    <t>CO0427</t>
  </si>
  <si>
    <t>CO0428</t>
  </si>
  <si>
    <t>CO0429</t>
  </si>
  <si>
    <t>CO0430</t>
  </si>
  <si>
    <t>CO0431</t>
  </si>
  <si>
    <t>CO0432</t>
  </si>
  <si>
    <t>CO0433</t>
  </si>
  <si>
    <t>CO0434</t>
  </si>
  <si>
    <t>CO0435</t>
  </si>
  <si>
    <t>CO0436</t>
  </si>
  <si>
    <t>CO0437</t>
  </si>
  <si>
    <t>CO0438</t>
  </si>
  <si>
    <t>CO0439</t>
  </si>
  <si>
    <t>CO0440</t>
  </si>
  <si>
    <t>CO0441</t>
  </si>
  <si>
    <t>CO0442</t>
  </si>
  <si>
    <t>CO0443</t>
  </si>
  <si>
    <t>CO0444</t>
  </si>
  <si>
    <t>CO0445</t>
  </si>
  <si>
    <t>CO0446</t>
  </si>
  <si>
    <t>CO0447</t>
  </si>
  <si>
    <t>CO0448</t>
  </si>
  <si>
    <t>CO0449</t>
  </si>
  <si>
    <t>CO0450</t>
  </si>
  <si>
    <t>CO0451</t>
  </si>
  <si>
    <t>CO0452</t>
  </si>
  <si>
    <t>CO0453</t>
  </si>
  <si>
    <t>CO0454</t>
  </si>
  <si>
    <t>CO0455</t>
  </si>
  <si>
    <t>CO0456</t>
  </si>
  <si>
    <t>CO0457</t>
  </si>
  <si>
    <t>CO0458</t>
  </si>
  <si>
    <t>CO0459</t>
  </si>
  <si>
    <t>CO0460</t>
  </si>
  <si>
    <t>CO0461</t>
  </si>
  <si>
    <t>CO0462</t>
  </si>
  <si>
    <t>CO0463</t>
  </si>
  <si>
    <t>CO0464</t>
  </si>
  <si>
    <t>CO0465</t>
  </si>
  <si>
    <t>CO0466</t>
  </si>
  <si>
    <t>CO0467</t>
  </si>
  <si>
    <t>CO0468</t>
  </si>
  <si>
    <t>CO0469</t>
  </si>
  <si>
    <t>CO0470</t>
  </si>
  <si>
    <t>CO0471</t>
  </si>
  <si>
    <t>CO0472</t>
  </si>
  <si>
    <t>CO0473</t>
  </si>
  <si>
    <t>CO0474</t>
  </si>
  <si>
    <t>CO0475</t>
  </si>
  <si>
    <t>CO0476</t>
  </si>
  <si>
    <t>CO0477</t>
  </si>
  <si>
    <t>CO0478</t>
  </si>
  <si>
    <t>CO0479</t>
  </si>
  <si>
    <t>CO0480</t>
  </si>
  <si>
    <t>CO0481</t>
  </si>
  <si>
    <t>CO0482</t>
  </si>
  <si>
    <t>CO0483</t>
  </si>
  <si>
    <t>CO0484</t>
  </si>
  <si>
    <t>CO0485</t>
  </si>
  <si>
    <t>CO0486</t>
  </si>
  <si>
    <t>CO0487</t>
  </si>
  <si>
    <t>CO0488</t>
  </si>
  <si>
    <t>CO0489</t>
  </si>
  <si>
    <t>CO0490</t>
  </si>
  <si>
    <t>CO0491</t>
  </si>
  <si>
    <t>CO0492</t>
  </si>
  <si>
    <t>CO0493</t>
  </si>
  <si>
    <t>CO0494</t>
  </si>
  <si>
    <t>CO0495</t>
  </si>
  <si>
    <t>CO0496</t>
  </si>
  <si>
    <t>CO0497</t>
  </si>
  <si>
    <t>CO0498</t>
  </si>
  <si>
    <t>CO0499</t>
  </si>
  <si>
    <t>CO0500</t>
  </si>
  <si>
    <t>CO0501</t>
  </si>
  <si>
    <t>CO0502</t>
  </si>
  <si>
    <t>CO0503</t>
  </si>
  <si>
    <t>CO0504</t>
  </si>
  <si>
    <t>CO0505</t>
  </si>
  <si>
    <t>CO0506</t>
  </si>
  <si>
    <t>CO0507</t>
  </si>
  <si>
    <t>CO0508</t>
  </si>
  <si>
    <t>CO0509</t>
  </si>
  <si>
    <t>CO0510</t>
  </si>
  <si>
    <t>CO0511</t>
  </si>
  <si>
    <t>CO0512</t>
  </si>
  <si>
    <t>CO0513</t>
  </si>
  <si>
    <t>CO0514</t>
  </si>
  <si>
    <t>CO0515</t>
  </si>
  <si>
    <t>CO0516</t>
  </si>
  <si>
    <t>CO0517</t>
  </si>
  <si>
    <t>CO0518</t>
  </si>
  <si>
    <t>CO0519</t>
  </si>
  <si>
    <t>CO0520</t>
  </si>
  <si>
    <t>CO0521</t>
  </si>
  <si>
    <t>CO0522</t>
  </si>
  <si>
    <t>CO0523</t>
  </si>
  <si>
    <t>CO0524</t>
  </si>
  <si>
    <t>CO0525</t>
  </si>
  <si>
    <t>CO0526</t>
  </si>
  <si>
    <t>CO0527</t>
  </si>
  <si>
    <t>CO0528</t>
  </si>
  <si>
    <t>CO0529</t>
  </si>
  <si>
    <t>CO0530</t>
  </si>
  <si>
    <t>CO0531</t>
  </si>
  <si>
    <t>CO0532</t>
  </si>
  <si>
    <t>CO0533</t>
  </si>
  <si>
    <t>CO0534</t>
  </si>
  <si>
    <t>CO0535</t>
  </si>
  <si>
    <t>CO0536</t>
  </si>
  <si>
    <t>CO0537</t>
  </si>
  <si>
    <t>CO0538</t>
  </si>
  <si>
    <t>CO0539</t>
  </si>
  <si>
    <t>CO0540</t>
  </si>
  <si>
    <t>CO0541</t>
  </si>
  <si>
    <t>CO0542</t>
  </si>
  <si>
    <t>CO0543</t>
  </si>
  <si>
    <t>CO0544</t>
  </si>
  <si>
    <t>CO0545</t>
  </si>
  <si>
    <t>CO0546</t>
  </si>
  <si>
    <t>CO0547</t>
  </si>
  <si>
    <t>CO0548</t>
  </si>
  <si>
    <t>CO0549</t>
  </si>
  <si>
    <t>CO0550</t>
  </si>
  <si>
    <t>CO0551</t>
  </si>
  <si>
    <t>CO0552</t>
  </si>
  <si>
    <t>CO0553</t>
  </si>
  <si>
    <t>CO0554</t>
  </si>
  <si>
    <t>CO0555</t>
  </si>
  <si>
    <t>CO0556</t>
  </si>
  <si>
    <t>CO0557</t>
  </si>
  <si>
    <t>CO0558</t>
  </si>
  <si>
    <t>CO0559</t>
  </si>
  <si>
    <t>CO0560</t>
  </si>
  <si>
    <t>CO0561</t>
  </si>
  <si>
    <t>CO0562</t>
  </si>
  <si>
    <t>CO0563</t>
  </si>
  <si>
    <t>CO0564</t>
  </si>
  <si>
    <t>CO0565</t>
  </si>
  <si>
    <t>CO0566</t>
  </si>
  <si>
    <t>CO0567</t>
  </si>
  <si>
    <t>CO0568</t>
  </si>
  <si>
    <t>CO0569</t>
  </si>
  <si>
    <t>CO0570</t>
  </si>
  <si>
    <t>CO0571</t>
  </si>
  <si>
    <t>CO0572</t>
  </si>
  <si>
    <t>CO0573</t>
  </si>
  <si>
    <t>CO0574</t>
  </si>
  <si>
    <t>CO0575</t>
  </si>
  <si>
    <t>CO0576</t>
  </si>
  <si>
    <t>CO0577</t>
  </si>
  <si>
    <t>CO0578</t>
  </si>
  <si>
    <t>CO0579</t>
  </si>
  <si>
    <t>CO0580</t>
  </si>
  <si>
    <t>CO0581</t>
  </si>
  <si>
    <t>CO0582</t>
  </si>
  <si>
    <t>CO0583</t>
  </si>
  <si>
    <t>CO0584</t>
  </si>
  <si>
    <t>CO0585</t>
  </si>
  <si>
    <t>CO0586</t>
  </si>
  <si>
    <t>CO0587</t>
  </si>
  <si>
    <t>CO0588</t>
  </si>
  <si>
    <t>CO0589</t>
  </si>
  <si>
    <t>CO0590</t>
  </si>
  <si>
    <t>CO0591</t>
  </si>
  <si>
    <t>CO0592</t>
  </si>
  <si>
    <t>CO0593</t>
  </si>
  <si>
    <t>CO0594</t>
  </si>
  <si>
    <t>CO0595</t>
  </si>
  <si>
    <t>CO0596</t>
  </si>
  <si>
    <t>CO0597</t>
  </si>
  <si>
    <t>CO0598</t>
  </si>
  <si>
    <t>CO0599</t>
  </si>
  <si>
    <t>CO0600</t>
  </si>
  <si>
    <t>CO0601</t>
  </si>
  <si>
    <t>CO0602</t>
  </si>
  <si>
    <t>CO0603</t>
  </si>
  <si>
    <t>CO0604</t>
  </si>
  <si>
    <t>CO0605</t>
  </si>
  <si>
    <t>CO0606</t>
  </si>
  <si>
    <t>CO0607</t>
  </si>
  <si>
    <t>CO0608</t>
  </si>
  <si>
    <t>CO0609</t>
  </si>
  <si>
    <t>CO0610</t>
  </si>
  <si>
    <t>CO0611</t>
  </si>
  <si>
    <t>CO0612</t>
  </si>
  <si>
    <t>CO0613</t>
  </si>
  <si>
    <t>CO0614</t>
  </si>
  <si>
    <t>CO0615</t>
  </si>
  <si>
    <t>CO0616</t>
  </si>
  <si>
    <t>CO0617</t>
  </si>
  <si>
    <t>CO0618</t>
  </si>
  <si>
    <t>CO0619</t>
  </si>
  <si>
    <t>CO0620</t>
  </si>
  <si>
    <t>CO0621</t>
  </si>
  <si>
    <t>CO0622</t>
  </si>
  <si>
    <t>CO0623</t>
  </si>
  <si>
    <t>CO0624</t>
  </si>
  <si>
    <t>CO0625</t>
  </si>
  <si>
    <t>CO0626</t>
  </si>
  <si>
    <t>CO0627</t>
  </si>
  <si>
    <t>CO0628</t>
  </si>
  <si>
    <t>CO0629</t>
  </si>
  <si>
    <t>CO0630</t>
  </si>
  <si>
    <t>CO0631</t>
  </si>
  <si>
    <t>CO0632</t>
  </si>
  <si>
    <t>CO0633</t>
  </si>
  <si>
    <t>CO0634</t>
  </si>
  <si>
    <t>CO0635</t>
  </si>
  <si>
    <t>CO0636</t>
  </si>
  <si>
    <t>CO0637</t>
  </si>
  <si>
    <t>CO0638</t>
  </si>
  <si>
    <t>CO0639</t>
  </si>
  <si>
    <t>CO0640</t>
  </si>
  <si>
    <t>CO0641</t>
  </si>
  <si>
    <t>CO0642</t>
  </si>
  <si>
    <t>CO0643</t>
  </si>
  <si>
    <t>CO0644</t>
  </si>
  <si>
    <t>CO0645</t>
  </si>
  <si>
    <t>CO0646</t>
  </si>
  <si>
    <t>CO0647</t>
  </si>
  <si>
    <t>CO0648</t>
  </si>
  <si>
    <t>CO0649</t>
  </si>
  <si>
    <t>CO0650</t>
  </si>
  <si>
    <t>CO0651</t>
  </si>
  <si>
    <t>CO0652</t>
  </si>
  <si>
    <t>CO0653</t>
  </si>
  <si>
    <t>CO0654</t>
  </si>
  <si>
    <t>CO0655</t>
  </si>
  <si>
    <t>CO0656</t>
  </si>
  <si>
    <t>CO0657</t>
  </si>
  <si>
    <t>CO0658</t>
  </si>
  <si>
    <t>CO0659</t>
  </si>
  <si>
    <t>CO0660</t>
  </si>
  <si>
    <t>CO0661</t>
  </si>
  <si>
    <t>CO0662</t>
  </si>
  <si>
    <t>CO0663</t>
  </si>
  <si>
    <t>CO0664</t>
  </si>
  <si>
    <t>CO0665</t>
  </si>
  <si>
    <t>CO0666</t>
  </si>
  <si>
    <t>CO0667</t>
  </si>
  <si>
    <t>CO0668</t>
  </si>
  <si>
    <t>CO0669</t>
  </si>
  <si>
    <t>CO0670</t>
  </si>
  <si>
    <t>CO0671</t>
  </si>
  <si>
    <t>CO0672</t>
  </si>
  <si>
    <t>CO0673</t>
  </si>
  <si>
    <t>CO0674</t>
  </si>
  <si>
    <t>CO0675</t>
  </si>
  <si>
    <t>CO0676</t>
  </si>
  <si>
    <t>CO0677</t>
  </si>
  <si>
    <t>CO0678</t>
  </si>
  <si>
    <t>CO0679</t>
  </si>
  <si>
    <t>CO0680</t>
  </si>
  <si>
    <t>CO0681</t>
  </si>
  <si>
    <t>CO0682</t>
  </si>
  <si>
    <t>CO0683</t>
  </si>
  <si>
    <t>CO0684</t>
  </si>
  <si>
    <t>CO0685</t>
  </si>
  <si>
    <t>CO0686</t>
  </si>
  <si>
    <t>CO0687</t>
  </si>
  <si>
    <t>CO0688</t>
  </si>
  <si>
    <t>CO0689</t>
  </si>
  <si>
    <t>CO0690</t>
  </si>
  <si>
    <t>CO0691</t>
  </si>
  <si>
    <t>CO0692</t>
  </si>
  <si>
    <t>CO0693</t>
  </si>
  <si>
    <t>CO0694</t>
  </si>
  <si>
    <t>CO0695</t>
  </si>
  <si>
    <t>CO0696</t>
  </si>
  <si>
    <t>CO0697</t>
  </si>
  <si>
    <t>CO0698</t>
  </si>
  <si>
    <t>CO0699</t>
  </si>
  <si>
    <t>CO0700</t>
  </si>
  <si>
    <t>CO0701</t>
  </si>
  <si>
    <t>CO0702</t>
  </si>
  <si>
    <t>CO0703</t>
  </si>
  <si>
    <t>CO0704</t>
  </si>
  <si>
    <t>CO0705</t>
  </si>
  <si>
    <t>CO0706</t>
  </si>
  <si>
    <t>CO0707</t>
  </si>
  <si>
    <t>CO0708</t>
  </si>
  <si>
    <t>CO0709</t>
  </si>
  <si>
    <t>CO0710</t>
  </si>
  <si>
    <t>CO0711</t>
  </si>
  <si>
    <t>CO0712</t>
  </si>
  <si>
    <t>CO0713</t>
  </si>
  <si>
    <t>CO0714</t>
  </si>
  <si>
    <t>CO0715</t>
  </si>
  <si>
    <t>CO0716</t>
  </si>
  <si>
    <t>CO0717</t>
  </si>
  <si>
    <t>CO0718</t>
  </si>
  <si>
    <t>CO0719</t>
  </si>
  <si>
    <t>CO0720</t>
  </si>
  <si>
    <t>CO0721</t>
  </si>
  <si>
    <t>CO0722</t>
  </si>
  <si>
    <t>CO0723</t>
  </si>
  <si>
    <t>CO0724</t>
  </si>
  <si>
    <t>CO0725</t>
  </si>
  <si>
    <t>CO0726</t>
  </si>
  <si>
    <t>CO0727</t>
  </si>
  <si>
    <t>CO0728</t>
  </si>
  <si>
    <t>CO0729</t>
  </si>
  <si>
    <t>CO0730</t>
  </si>
  <si>
    <t>CO0731</t>
  </si>
  <si>
    <t>CO0732</t>
  </si>
  <si>
    <t>CO0733</t>
  </si>
  <si>
    <t>CO0734</t>
  </si>
  <si>
    <t>CO0735</t>
  </si>
  <si>
    <t>CO0736</t>
  </si>
  <si>
    <t>CO0737</t>
  </si>
  <si>
    <t>CO0738</t>
  </si>
  <si>
    <t>CO0739</t>
  </si>
  <si>
    <t>CO0740</t>
  </si>
  <si>
    <t>CO0741</t>
  </si>
  <si>
    <t>CO0742</t>
  </si>
  <si>
    <t>CO0743</t>
  </si>
  <si>
    <t>CO0744</t>
  </si>
  <si>
    <t>CO0745</t>
  </si>
  <si>
    <t>CO0746</t>
  </si>
  <si>
    <t>CO0747</t>
  </si>
  <si>
    <t>CO0748</t>
  </si>
  <si>
    <t>CO0749</t>
  </si>
  <si>
    <t>CO0750</t>
  </si>
  <si>
    <t>CO0751</t>
  </si>
  <si>
    <t>CO0752</t>
  </si>
  <si>
    <t>CO0753</t>
  </si>
  <si>
    <t>CO0754</t>
  </si>
  <si>
    <t>CO0755</t>
  </si>
  <si>
    <t>CO0756</t>
  </si>
  <si>
    <t>CO0757</t>
  </si>
  <si>
    <t>CO0758</t>
  </si>
  <si>
    <t>CO0759</t>
  </si>
  <si>
    <t>CO0760</t>
  </si>
  <si>
    <t>CO0761</t>
  </si>
  <si>
    <t>CO0762</t>
  </si>
  <si>
    <t>CO0763</t>
  </si>
  <si>
    <t>CO0764</t>
  </si>
  <si>
    <t>CO0765</t>
  </si>
  <si>
    <t>CO0766</t>
  </si>
  <si>
    <t>CO0767</t>
  </si>
  <si>
    <t>CO0768</t>
  </si>
  <si>
    <t>CO0769</t>
  </si>
  <si>
    <t>CO0770</t>
  </si>
  <si>
    <t>CO0771</t>
  </si>
  <si>
    <t>CO0772</t>
  </si>
  <si>
    <t>CO0773</t>
  </si>
  <si>
    <t>CO0774</t>
  </si>
  <si>
    <t>CO0775</t>
  </si>
  <si>
    <t>CO0776</t>
  </si>
  <si>
    <t>CO0777</t>
  </si>
  <si>
    <t>CO0778</t>
  </si>
  <si>
    <t>CO0779</t>
  </si>
  <si>
    <t>CO0780</t>
  </si>
  <si>
    <t>CO0781</t>
  </si>
  <si>
    <t>CO0782</t>
  </si>
  <si>
    <t>CO0783</t>
  </si>
  <si>
    <t>CO0784</t>
  </si>
  <si>
    <t>CO0785</t>
  </si>
  <si>
    <t>CO0786</t>
  </si>
  <si>
    <t>CO0787</t>
  </si>
  <si>
    <t>CO0788</t>
  </si>
  <si>
    <t>CO0789</t>
  </si>
  <si>
    <t>CO0790</t>
  </si>
  <si>
    <t>CO0791</t>
  </si>
  <si>
    <t>CO0792</t>
  </si>
  <si>
    <t>CO0793</t>
  </si>
  <si>
    <t>CO0794</t>
  </si>
  <si>
    <t>CO0795</t>
  </si>
  <si>
    <t>CO0796</t>
  </si>
  <si>
    <t>CO0797</t>
  </si>
  <si>
    <t>CO0798</t>
  </si>
  <si>
    <t>CO0799</t>
  </si>
  <si>
    <t>CO0800</t>
  </si>
  <si>
    <t>CO0801</t>
  </si>
  <si>
    <t>CO0802</t>
  </si>
  <si>
    <t>CO0803</t>
  </si>
  <si>
    <t>CO0804</t>
  </si>
  <si>
    <t>CO0805</t>
  </si>
  <si>
    <t>CO0806</t>
  </si>
  <si>
    <t>CO0807</t>
  </si>
  <si>
    <t>CO0808</t>
  </si>
  <si>
    <t>CO0809</t>
  </si>
  <si>
    <t>CO0810</t>
  </si>
  <si>
    <t>CO0811</t>
  </si>
  <si>
    <t>CO0812</t>
  </si>
  <si>
    <t>CO0813</t>
  </si>
  <si>
    <t>CO0814</t>
  </si>
  <si>
    <t>CO0815</t>
  </si>
  <si>
    <t>CO0816</t>
  </si>
  <si>
    <t>CO0817</t>
  </si>
  <si>
    <t>CO0818</t>
  </si>
  <si>
    <t>CO0819</t>
  </si>
  <si>
    <t>CO0820</t>
  </si>
  <si>
    <t>CO0821</t>
  </si>
  <si>
    <t>CO0822</t>
  </si>
  <si>
    <t>CO0823</t>
  </si>
  <si>
    <t>CO0824</t>
  </si>
  <si>
    <t>CO0825</t>
  </si>
  <si>
    <t>CO0826</t>
  </si>
  <si>
    <t>CO0827</t>
  </si>
  <si>
    <t>CO0828</t>
  </si>
  <si>
    <t>CO0829</t>
  </si>
  <si>
    <t>CO0830</t>
  </si>
  <si>
    <t>CO0831</t>
  </si>
  <si>
    <t>CO0832</t>
  </si>
  <si>
    <t>CO0833</t>
  </si>
  <si>
    <t>CO0834</t>
  </si>
  <si>
    <t>CO0835</t>
  </si>
  <si>
    <t>CO0836</t>
  </si>
  <si>
    <t>CO0837</t>
  </si>
  <si>
    <t>CO0838</t>
  </si>
  <si>
    <t>CO0839</t>
  </si>
  <si>
    <t>CO0840</t>
  </si>
  <si>
    <t>CO0841</t>
  </si>
  <si>
    <t>CO0842</t>
  </si>
  <si>
    <t>CO0843</t>
  </si>
  <si>
    <t>CO0844</t>
  </si>
  <si>
    <t>CO0845</t>
  </si>
  <si>
    <t>CO0846</t>
  </si>
  <si>
    <t>CO0847</t>
  </si>
  <si>
    <t>CO0848</t>
  </si>
  <si>
    <t>CO0849</t>
  </si>
  <si>
    <t>CO0850</t>
  </si>
  <si>
    <t>CO0851</t>
  </si>
  <si>
    <t>CO0852</t>
  </si>
  <si>
    <t>CO0853</t>
  </si>
  <si>
    <t>CO0854</t>
  </si>
  <si>
    <t>CO0855</t>
  </si>
  <si>
    <t>CO0856</t>
  </si>
  <si>
    <t>CO0857</t>
  </si>
  <si>
    <t>CO0858</t>
  </si>
  <si>
    <t>CO0859</t>
  </si>
  <si>
    <t>CO0860</t>
  </si>
  <si>
    <t>CO0861</t>
  </si>
  <si>
    <t>CO0862</t>
  </si>
  <si>
    <t>CO0863</t>
  </si>
  <si>
    <t>CO0864</t>
  </si>
  <si>
    <t>CO0865</t>
  </si>
  <si>
    <t>CO0866</t>
  </si>
  <si>
    <t>CO0867</t>
  </si>
  <si>
    <t>CO0868</t>
  </si>
  <si>
    <t>CO0869</t>
  </si>
  <si>
    <t>CO0870</t>
  </si>
  <si>
    <t>CO0871</t>
  </si>
  <si>
    <t>CO0872</t>
  </si>
  <si>
    <t>CO0873</t>
  </si>
  <si>
    <t>CO0874</t>
  </si>
  <si>
    <t>CO0875</t>
  </si>
  <si>
    <t>CO0876</t>
  </si>
  <si>
    <t>CO0877</t>
  </si>
  <si>
    <t>CO0878</t>
  </si>
  <si>
    <t>CO0879</t>
  </si>
  <si>
    <t>CO0880</t>
  </si>
  <si>
    <t>CO0881</t>
  </si>
  <si>
    <t>CO0882</t>
  </si>
  <si>
    <t>CO0883</t>
  </si>
  <si>
    <t>CO0884</t>
  </si>
  <si>
    <t>CO0885</t>
  </si>
  <si>
    <t>CO0886</t>
  </si>
  <si>
    <t>CO0887</t>
  </si>
  <si>
    <t>CO0888</t>
  </si>
  <si>
    <t>CO0889</t>
  </si>
  <si>
    <t>CO0890</t>
  </si>
  <si>
    <t>CO0891</t>
  </si>
  <si>
    <t>CO0892</t>
  </si>
  <si>
    <t>CO0893</t>
  </si>
  <si>
    <t>CO0894</t>
  </si>
  <si>
    <t>CO0895</t>
  </si>
  <si>
    <t>CO0896</t>
  </si>
  <si>
    <t>CO0897</t>
  </si>
  <si>
    <t>CO0898</t>
  </si>
  <si>
    <t>CO0899</t>
  </si>
  <si>
    <t>CO0900</t>
  </si>
  <si>
    <t>CO0901</t>
  </si>
  <si>
    <t>CO0902</t>
  </si>
  <si>
    <t>CO0903</t>
  </si>
  <si>
    <t>CO0904</t>
  </si>
  <si>
    <t>CO0905</t>
  </si>
  <si>
    <t>CO0906</t>
  </si>
  <si>
    <t>CO0907</t>
  </si>
  <si>
    <t>CO0908</t>
  </si>
  <si>
    <t>CO0909</t>
  </si>
  <si>
    <t>CO0910</t>
  </si>
  <si>
    <t>CO0911</t>
  </si>
  <si>
    <t>CO0912</t>
  </si>
  <si>
    <t>CO0913</t>
  </si>
  <si>
    <t>CO0914</t>
  </si>
  <si>
    <t>CO0915</t>
  </si>
  <si>
    <t>CO0916</t>
  </si>
  <si>
    <t>CO0917</t>
  </si>
  <si>
    <t>CO0918</t>
  </si>
  <si>
    <t>CO0919</t>
  </si>
  <si>
    <t>CO0920</t>
  </si>
  <si>
    <t>CO0921</t>
  </si>
  <si>
    <t>CO0922</t>
  </si>
  <si>
    <t>CO0923</t>
  </si>
  <si>
    <t>CO0924</t>
  </si>
  <si>
    <t>CO0925</t>
  </si>
  <si>
    <t>CO0926</t>
  </si>
  <si>
    <t>CO0927</t>
  </si>
  <si>
    <t>CO0928</t>
  </si>
  <si>
    <t>CO0929</t>
  </si>
  <si>
    <t>CO0930</t>
  </si>
  <si>
    <t>CO0931</t>
  </si>
  <si>
    <t>CO0932</t>
  </si>
  <si>
    <t>CO0933</t>
  </si>
  <si>
    <t>CO0934</t>
  </si>
  <si>
    <t>CO0935</t>
  </si>
  <si>
    <t>CO0936</t>
  </si>
  <si>
    <t>CO0937</t>
  </si>
  <si>
    <t>CO0938</t>
  </si>
  <si>
    <t>CO0939</t>
  </si>
  <si>
    <t>CO0940</t>
  </si>
  <si>
    <t>CO0941</t>
  </si>
  <si>
    <t>CO0942</t>
  </si>
  <si>
    <t>CO0943</t>
  </si>
  <si>
    <t>CO0944</t>
  </si>
  <si>
    <t>CO0945</t>
  </si>
  <si>
    <t>CO0946</t>
  </si>
  <si>
    <t>CO0947</t>
  </si>
  <si>
    <t>CO0948</t>
  </si>
  <si>
    <t>CO0949</t>
  </si>
  <si>
    <t>CO0950</t>
  </si>
  <si>
    <t>CO0951</t>
  </si>
  <si>
    <t>CO0952</t>
  </si>
  <si>
    <t>CO0953</t>
  </si>
  <si>
    <t>CO0954</t>
  </si>
  <si>
    <t>CO0955</t>
  </si>
  <si>
    <t>CO0956</t>
  </si>
  <si>
    <t>CO0957</t>
  </si>
  <si>
    <t>CO0958</t>
  </si>
  <si>
    <t>CO0959</t>
  </si>
  <si>
    <t>CO0960</t>
  </si>
  <si>
    <t>CO0961</t>
  </si>
  <si>
    <t>CO0962</t>
  </si>
  <si>
    <t>CO0963</t>
  </si>
  <si>
    <t>CO0964</t>
  </si>
  <si>
    <t>CO0965</t>
  </si>
  <si>
    <t>CO0966</t>
  </si>
  <si>
    <t>CO0967</t>
  </si>
  <si>
    <t>CO0968</t>
  </si>
  <si>
    <t>CO0969</t>
  </si>
  <si>
    <t>CO0970</t>
  </si>
  <si>
    <t>CO0971</t>
  </si>
  <si>
    <t>CO0972</t>
  </si>
  <si>
    <t>CO0973</t>
  </si>
  <si>
    <t>CO0974</t>
  </si>
  <si>
    <t>CO0975</t>
  </si>
  <si>
    <t>CO0976</t>
  </si>
  <si>
    <t>CO0977</t>
  </si>
  <si>
    <t>CO0978</t>
  </si>
  <si>
    <t>CO0979</t>
  </si>
  <si>
    <t>CO0980</t>
  </si>
  <si>
    <t>CO0981</t>
  </si>
  <si>
    <t>CO0982</t>
  </si>
  <si>
    <t>CO0983</t>
  </si>
  <si>
    <t>CO0984</t>
  </si>
  <si>
    <t>CO0985</t>
  </si>
  <si>
    <t>CO0986</t>
  </si>
  <si>
    <t>CO0987</t>
  </si>
  <si>
    <t>CO0988</t>
  </si>
  <si>
    <t>CO0989</t>
  </si>
  <si>
    <t>CO0990</t>
  </si>
  <si>
    <t>CO0991</t>
  </si>
  <si>
    <t>CO0992</t>
  </si>
  <si>
    <t>CO0993</t>
  </si>
  <si>
    <t>CO0994</t>
  </si>
  <si>
    <t>CO0995</t>
  </si>
  <si>
    <t>CO0996</t>
  </si>
  <si>
    <t>CO0997</t>
  </si>
  <si>
    <t>CO0998</t>
  </si>
  <si>
    <t>CO0999</t>
  </si>
  <si>
    <t>CO1000</t>
  </si>
  <si>
    <t>CO1001</t>
  </si>
  <si>
    <t>CO1002</t>
  </si>
  <si>
    <t>CO1003</t>
  </si>
  <si>
    <t>CO1004</t>
  </si>
  <si>
    <t>CO1005</t>
  </si>
  <si>
    <t>CO1006</t>
  </si>
  <si>
    <t>CO1007</t>
  </si>
  <si>
    <t>CO1008</t>
  </si>
  <si>
    <t>CO1009</t>
  </si>
  <si>
    <t>CO1010</t>
  </si>
  <si>
    <t>CO1011</t>
  </si>
  <si>
    <t>CO1012</t>
  </si>
  <si>
    <t>CO1013</t>
  </si>
  <si>
    <t>CO1014</t>
  </si>
  <si>
    <t>CO1015</t>
  </si>
  <si>
    <t>CO1016</t>
  </si>
  <si>
    <t>CO1017</t>
  </si>
  <si>
    <t>CO1018</t>
  </si>
  <si>
    <t>CO1019</t>
  </si>
  <si>
    <t>CO1020</t>
  </si>
  <si>
    <t>CO1021</t>
  </si>
  <si>
    <t>CO1022</t>
  </si>
  <si>
    <t>CO1023</t>
  </si>
  <si>
    <t>CO1024</t>
  </si>
  <si>
    <t>CO1025</t>
  </si>
  <si>
    <t>CO1026</t>
  </si>
  <si>
    <t>CO1027</t>
  </si>
  <si>
    <t>CO1028</t>
  </si>
  <si>
    <t>CO1029</t>
  </si>
  <si>
    <t>CO1030</t>
  </si>
  <si>
    <t>CO1031</t>
  </si>
  <si>
    <t>CO1032</t>
  </si>
  <si>
    <t>CO1033</t>
  </si>
  <si>
    <t>CO1034</t>
  </si>
  <si>
    <t>CO1035</t>
  </si>
  <si>
    <t>CO1036</t>
  </si>
  <si>
    <t>CO1037</t>
  </si>
  <si>
    <t>CO1038</t>
  </si>
  <si>
    <t>CO1039</t>
  </si>
  <si>
    <t>CO1040</t>
  </si>
  <si>
    <t>GC0001</t>
  </si>
  <si>
    <t>GC0002</t>
  </si>
  <si>
    <t>GC0003</t>
  </si>
  <si>
    <t>GC0004</t>
  </si>
  <si>
    <t>GC0005</t>
  </si>
  <si>
    <t>GC0006</t>
  </si>
  <si>
    <t>GC0007</t>
  </si>
  <si>
    <t>GC0008</t>
  </si>
  <si>
    <t>GC0009</t>
  </si>
  <si>
    <t>GC0010</t>
  </si>
  <si>
    <t>GC0011</t>
  </si>
  <si>
    <t>GC0012</t>
  </si>
  <si>
    <t>GC0013</t>
  </si>
  <si>
    <t>GC0014</t>
  </si>
  <si>
    <t>GC0015</t>
  </si>
  <si>
    <t>GC0016</t>
  </si>
  <si>
    <t>GC0017</t>
  </si>
  <si>
    <t>GC0018</t>
  </si>
  <si>
    <t>GC0019</t>
  </si>
  <si>
    <t>GC0020</t>
  </si>
  <si>
    <t>GC0021</t>
  </si>
  <si>
    <t>GC0022</t>
  </si>
  <si>
    <t>GC0023</t>
  </si>
  <si>
    <t>GC0024</t>
  </si>
  <si>
    <t>GC0025</t>
  </si>
  <si>
    <t>GC0026</t>
  </si>
  <si>
    <t>GC0027</t>
  </si>
  <si>
    <t>GC0028</t>
  </si>
  <si>
    <t>GC0029</t>
  </si>
  <si>
    <t>GC0030</t>
  </si>
  <si>
    <t>GC0031</t>
  </si>
  <si>
    <t>GC0032</t>
  </si>
  <si>
    <t>GC0033</t>
  </si>
  <si>
    <t>GC0034</t>
  </si>
  <si>
    <t>GC0035</t>
  </si>
  <si>
    <t>GC0036</t>
  </si>
  <si>
    <t>GC0037</t>
  </si>
  <si>
    <t>GC0038</t>
  </si>
  <si>
    <t>GC0039</t>
  </si>
  <si>
    <t>GC0040</t>
  </si>
  <si>
    <t>GC0041</t>
  </si>
  <si>
    <t>GC0042</t>
  </si>
  <si>
    <t>GC0043</t>
  </si>
  <si>
    <t>GC0044</t>
  </si>
  <si>
    <t>GC0045</t>
  </si>
  <si>
    <t>GC0046</t>
  </si>
  <si>
    <t>GC0047</t>
  </si>
  <si>
    <t>GC0048</t>
  </si>
  <si>
    <t>GC0049</t>
  </si>
  <si>
    <t>GC0050</t>
  </si>
  <si>
    <t>GC0051</t>
  </si>
  <si>
    <t>GC0052</t>
  </si>
  <si>
    <t>GC0053</t>
  </si>
  <si>
    <t>GC0054</t>
  </si>
  <si>
    <t>GC0055</t>
  </si>
  <si>
    <t>GC0056</t>
  </si>
  <si>
    <t>GC0057</t>
  </si>
  <si>
    <t>GC0058</t>
  </si>
  <si>
    <t>GC0059</t>
  </si>
  <si>
    <t>GC0060</t>
  </si>
  <si>
    <t>GC0061</t>
  </si>
  <si>
    <t>GC0062</t>
  </si>
  <si>
    <t>GC0063</t>
  </si>
  <si>
    <t>GC0064</t>
  </si>
  <si>
    <t>GC0065</t>
  </si>
  <si>
    <t>GC0066</t>
  </si>
  <si>
    <t>GC0067</t>
  </si>
  <si>
    <t>GC0068</t>
  </si>
  <si>
    <t>GC0069</t>
  </si>
  <si>
    <t>GC0070</t>
  </si>
  <si>
    <t>GC0071</t>
  </si>
  <si>
    <t>GC0072</t>
  </si>
  <si>
    <t>VD0001</t>
  </si>
  <si>
    <t>VD0002</t>
  </si>
  <si>
    <t>VD0003</t>
  </si>
  <si>
    <t>VD0004</t>
  </si>
  <si>
    <t>VD0005</t>
  </si>
  <si>
    <t>VD0006</t>
  </si>
  <si>
    <t>VD0007</t>
  </si>
  <si>
    <t>VD0008</t>
  </si>
  <si>
    <t>VD0009</t>
  </si>
  <si>
    <t>VD0010</t>
  </si>
  <si>
    <t>VD0011</t>
  </si>
  <si>
    <t>VD0012</t>
  </si>
  <si>
    <t>VD0013</t>
  </si>
  <si>
    <t>VD0014</t>
  </si>
  <si>
    <t>VD0015</t>
  </si>
  <si>
    <t>VD0016</t>
  </si>
  <si>
    <t>VD0017</t>
  </si>
  <si>
    <t>VD0018</t>
  </si>
  <si>
    <t>VD0019</t>
  </si>
  <si>
    <t>VD0020</t>
  </si>
  <si>
    <t>VD0021</t>
  </si>
  <si>
    <t>VD0022</t>
  </si>
  <si>
    <t>VD0023</t>
  </si>
  <si>
    <t>VD0024</t>
  </si>
  <si>
    <t>VD0025</t>
  </si>
  <si>
    <t>VD0026</t>
  </si>
  <si>
    <t>VD0027</t>
  </si>
  <si>
    <t>VD0028</t>
  </si>
  <si>
    <t>VD0029</t>
  </si>
  <si>
    <t>VD0030</t>
  </si>
  <si>
    <t>VD0031</t>
  </si>
  <si>
    <t>VD0032</t>
  </si>
  <si>
    <t>VD0033</t>
  </si>
  <si>
    <t>VD0034</t>
  </si>
  <si>
    <t>VD0035</t>
  </si>
  <si>
    <t>VD0036</t>
  </si>
  <si>
    <t>VD0037</t>
  </si>
  <si>
    <t>VD0038</t>
  </si>
  <si>
    <t>VD0039</t>
  </si>
  <si>
    <t>VD0040</t>
  </si>
  <si>
    <t>VD0041</t>
  </si>
  <si>
    <t>VD0042</t>
  </si>
  <si>
    <t>VD0043</t>
  </si>
  <si>
    <t>VD0044</t>
  </si>
  <si>
    <t>VD0045</t>
  </si>
  <si>
    <t>VD0046</t>
  </si>
  <si>
    <t>VD0047</t>
  </si>
  <si>
    <t>VD0048</t>
  </si>
  <si>
    <t>VD0049</t>
  </si>
  <si>
    <t>VD0050</t>
  </si>
  <si>
    <t>VD0051</t>
  </si>
  <si>
    <t>VD0052</t>
  </si>
  <si>
    <t>VD0053</t>
  </si>
  <si>
    <t>VD0054</t>
  </si>
  <si>
    <t>VD0055</t>
  </si>
  <si>
    <t>VD0056</t>
  </si>
  <si>
    <t>VD0057</t>
  </si>
  <si>
    <t>VD0058</t>
  </si>
  <si>
    <t>OV0001</t>
  </si>
  <si>
    <t>OV0002</t>
  </si>
  <si>
    <t>OV0003</t>
  </si>
  <si>
    <t>OV0004</t>
  </si>
  <si>
    <t>OV0005</t>
  </si>
  <si>
    <t>OV0006</t>
  </si>
  <si>
    <t>OV0007</t>
  </si>
  <si>
    <t>OV0008</t>
  </si>
  <si>
    <t>OV0009</t>
  </si>
  <si>
    <t>OV0010</t>
  </si>
  <si>
    <t>OV0011</t>
  </si>
  <si>
    <t>OV0012</t>
  </si>
  <si>
    <t>OV0013</t>
  </si>
  <si>
    <t>OV0014</t>
  </si>
  <si>
    <t>OV0015</t>
  </si>
  <si>
    <t>OV0016</t>
  </si>
  <si>
    <t>OV0017</t>
  </si>
  <si>
    <t>OV0018</t>
  </si>
  <si>
    <t>OV0019</t>
  </si>
  <si>
    <t>OV0020</t>
  </si>
  <si>
    <t>OV0021</t>
  </si>
  <si>
    <t>OV0022</t>
  </si>
  <si>
    <t>OV0023</t>
  </si>
  <si>
    <t>OV0024</t>
  </si>
  <si>
    <t>OV0025</t>
  </si>
  <si>
    <t>OV0026</t>
  </si>
  <si>
    <t>OV0027</t>
  </si>
  <si>
    <t>OV0028</t>
  </si>
  <si>
    <t>OV0029</t>
  </si>
  <si>
    <t>OV0030</t>
  </si>
  <si>
    <t>OV0031</t>
  </si>
  <si>
    <t>OV0032</t>
  </si>
  <si>
    <t>OV0033</t>
  </si>
  <si>
    <t>OV0034</t>
  </si>
  <si>
    <t>OV0035</t>
  </si>
  <si>
    <t>OV0036</t>
  </si>
  <si>
    <t>OV0037</t>
  </si>
  <si>
    <t>OV0038</t>
  </si>
  <si>
    <t>OV0039</t>
  </si>
  <si>
    <t>OV0040</t>
  </si>
  <si>
    <t>OV0041</t>
  </si>
  <si>
    <t>OV0042</t>
  </si>
  <si>
    <t>OV0043</t>
  </si>
  <si>
    <t>OV0044</t>
  </si>
  <si>
    <t>OV0045</t>
  </si>
  <si>
    <t>OV0046</t>
  </si>
  <si>
    <t>OV0047</t>
  </si>
  <si>
    <t>OV0048</t>
  </si>
  <si>
    <t>OV0049</t>
  </si>
  <si>
    <t>OV0050</t>
  </si>
  <si>
    <t>OV0051</t>
  </si>
  <si>
    <t>OV0052</t>
  </si>
  <si>
    <t>OV0053</t>
  </si>
  <si>
    <t>OV0054</t>
  </si>
  <si>
    <t>OV0055</t>
  </si>
  <si>
    <t>OV0056</t>
  </si>
  <si>
    <t>OV0057</t>
  </si>
  <si>
    <t>OV0058</t>
  </si>
  <si>
    <t>OV0059</t>
  </si>
  <si>
    <t>OV0060</t>
  </si>
  <si>
    <t>OV0061</t>
  </si>
  <si>
    <t>OV0062</t>
  </si>
  <si>
    <t>OV0063</t>
  </si>
  <si>
    <t>OV0064</t>
  </si>
  <si>
    <t>OV0065</t>
  </si>
  <si>
    <t>OV0066</t>
  </si>
  <si>
    <t>OV0067</t>
  </si>
  <si>
    <t>OV0068</t>
  </si>
  <si>
    <t>OV0069</t>
  </si>
  <si>
    <t>OV0070</t>
  </si>
  <si>
    <t>OV0071</t>
  </si>
  <si>
    <t>OV0072</t>
  </si>
  <si>
    <t>OV0073</t>
  </si>
  <si>
    <t>OV0074</t>
  </si>
  <si>
    <t>OV0075</t>
  </si>
  <si>
    <t>OV0076</t>
  </si>
  <si>
    <t>OV0077</t>
  </si>
  <si>
    <t>OV0078</t>
  </si>
  <si>
    <t>OV0079</t>
  </si>
  <si>
    <t>OV0080</t>
  </si>
  <si>
    <t>OV0081</t>
  </si>
  <si>
    <t>OV0082</t>
  </si>
  <si>
    <t>OV0083</t>
  </si>
  <si>
    <t>OV0084</t>
  </si>
  <si>
    <t>OV0085</t>
  </si>
  <si>
    <t>OV0086</t>
  </si>
  <si>
    <t>OV0087</t>
  </si>
  <si>
    <t>OV0088</t>
  </si>
  <si>
    <t>OV0089</t>
  </si>
  <si>
    <t>OV0090</t>
  </si>
  <si>
    <t>OV0091</t>
  </si>
  <si>
    <t>OV0092</t>
  </si>
  <si>
    <t>OV0093</t>
  </si>
  <si>
    <t>OV0094</t>
  </si>
  <si>
    <t>OV0095</t>
  </si>
  <si>
    <t>OV0096</t>
  </si>
  <si>
    <t>OV0097</t>
  </si>
  <si>
    <t>OV0098</t>
  </si>
  <si>
    <t>OV0099</t>
  </si>
  <si>
    <t>OV0100</t>
  </si>
  <si>
    <t>OV0101</t>
  </si>
  <si>
    <t>OV0102</t>
  </si>
  <si>
    <t>OV0103</t>
  </si>
  <si>
    <t>OV0104</t>
  </si>
  <si>
    <t>OV0105</t>
  </si>
  <si>
    <t>OV0106</t>
  </si>
  <si>
    <t>OV0107</t>
  </si>
  <si>
    <t>OV0108</t>
  </si>
  <si>
    <t>OV0109</t>
  </si>
  <si>
    <t>OV0110</t>
  </si>
  <si>
    <t>OV0111</t>
  </si>
  <si>
    <t>OV0112</t>
  </si>
  <si>
    <t>OV0113</t>
  </si>
  <si>
    <t>OV0114</t>
  </si>
  <si>
    <t>OV0115</t>
  </si>
  <si>
    <t>OV0116</t>
  </si>
  <si>
    <t>OV0117</t>
  </si>
  <si>
    <t>OV0118</t>
  </si>
  <si>
    <t>OV0119</t>
  </si>
  <si>
    <t>OV0120</t>
  </si>
  <si>
    <t>OV0121</t>
  </si>
  <si>
    <t>OV0122</t>
  </si>
  <si>
    <t>OV0123</t>
  </si>
  <si>
    <t>OV0124</t>
  </si>
  <si>
    <t>TC0001</t>
  </si>
  <si>
    <t>TC0002</t>
  </si>
  <si>
    <t>TC0003</t>
  </si>
  <si>
    <t>TC0004</t>
  </si>
  <si>
    <t>TC0005</t>
  </si>
  <si>
    <t>TC0006</t>
  </si>
  <si>
    <t>TC0007</t>
  </si>
  <si>
    <t>TC0008</t>
  </si>
  <si>
    <t>TC0009</t>
  </si>
  <si>
    <t>TC0010</t>
  </si>
  <si>
    <t>TC0011</t>
  </si>
  <si>
    <t>TC0012</t>
  </si>
  <si>
    <t>TC0013</t>
  </si>
  <si>
    <t>TC0014</t>
  </si>
  <si>
    <t>TC0015</t>
  </si>
  <si>
    <t>TV0001</t>
  </si>
  <si>
    <t>TV0002</t>
  </si>
  <si>
    <t>TV0003</t>
  </si>
  <si>
    <t>TV0004</t>
  </si>
  <si>
    <t>OV0125</t>
  </si>
  <si>
    <t>Facultatieve prestatie</t>
  </si>
  <si>
    <t>financieringsstroom</t>
  </si>
  <si>
    <t>tarief hoog / laag</t>
  </si>
  <si>
    <t>vrij</t>
  </si>
  <si>
    <t/>
  </si>
  <si>
    <t>Hoog</t>
  </si>
  <si>
    <t>Laag</t>
  </si>
  <si>
    <t>Forensische en beveiligde zorg - niet klinische of ambulante zorg</t>
  </si>
  <si>
    <t>Prestatie_code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</si>
</sst>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2]\ * #,##0.00_ ;_ [$€-2]\ * \-#,##0.00_ ;_ [$€-2]\ * &quot;-&quot;??_ ;_ @_ "/>
    <numFmt numFmtId="165" formatCode="_ &quot;$&quot;\ * #,##0.00_ ;_ &quot;$&quot;\ * \-#,##0.00_ ;_ &quot;$&quot;\ * &quot;-&quot;??_ ;_ @_ "/>
    <numFmt numFmtId="166" formatCode="_-* #,##0.00_-;_-* #,##0.00\-;_-* &quot;-&quot;??_-;_-@_-"/>
    <numFmt numFmtId="167" formatCode="_-&quot;€&quot;\ * #,##0.00_-;_-&quot;€&quot;\ * #,##0.00\-;_-&quot;€&quot;\ * &quot;-&quot;??_-;_-@_-"/>
    <numFmt numFmtId="168" formatCode="\ \ƒ* #,##0_ \ ;\ \ƒ* ;\ \ƒ* "/>
    <numFmt numFmtId="169" formatCode="&quot;F&quot;\ #,##0_-;&quot;F&quot;\ #,##0\-"/>
    <numFmt numFmtId="170" formatCode="#,##0_ \ ;\(#,##0\)_ ;"/>
    <numFmt numFmtId="171" formatCode="_ * #,##0_ ;_ * \-#,##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b/>
      <sz val="14"/>
      <name val="Helv"/>
    </font>
    <font>
      <sz val="9"/>
      <name val="Helv"/>
    </font>
    <font>
      <sz val="9"/>
      <name val="Arial"/>
      <family val="2"/>
    </font>
    <font>
      <b/>
      <sz val="9"/>
      <name val="Arial"/>
      <family val="2"/>
    </font>
    <font>
      <sz val="24"/>
      <color indexed="13"/>
      <name val="Helv"/>
    </font>
    <font>
      <sz val="10"/>
      <color theme="1"/>
      <name val="Arial"/>
      <family val="2"/>
    </font>
    <font>
      <b/>
      <sz val="8"/>
      <color rgb="FFFFFFFF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C5EA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7DCEF"/>
        <bgColor indexed="64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9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41" fontId="21" fillId="24" borderId="12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0" borderId="0"/>
    <xf numFmtId="0" fontId="23" fillId="0" borderId="13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25" borderId="13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43" fontId="21" fillId="24" borderId="12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7" fillId="0" borderId="11" applyFill="0" applyBorder="0"/>
    <xf numFmtId="168" fontId="27" fillId="0" borderId="11" applyFill="0" applyBorder="0"/>
    <xf numFmtId="0" fontId="27" fillId="0" borderId="11" applyFill="0" applyBorder="0"/>
    <xf numFmtId="0" fontId="28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70" fontId="28" fillId="26" borderId="14"/>
    <xf numFmtId="170" fontId="27" fillId="0" borderId="11" applyFill="0" applyBorder="0"/>
    <xf numFmtId="0" fontId="23" fillId="0" borderId="13"/>
    <xf numFmtId="0" fontId="29" fillId="27" borderId="0"/>
    <xf numFmtId="0" fontId="19" fillId="0" borderId="0" applyNumberFormat="0" applyFill="0" applyBorder="0" applyAlignment="0" applyProtection="0"/>
    <xf numFmtId="0" fontId="25" fillId="0" borderId="15"/>
    <xf numFmtId="0" fontId="25" fillId="0" borderId="13"/>
    <xf numFmtId="167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0" borderId="13"/>
    <xf numFmtId="0" fontId="23" fillId="0" borderId="13"/>
    <xf numFmtId="0" fontId="25" fillId="25" borderId="13"/>
    <xf numFmtId="0" fontId="25" fillId="25" borderId="13"/>
    <xf numFmtId="0" fontId="22" fillId="0" borderId="0"/>
    <xf numFmtId="0" fontId="22" fillId="8" borderId="8" applyNumberFormat="0" applyFont="0" applyAlignment="0" applyProtection="0"/>
    <xf numFmtId="0" fontId="22" fillId="0" borderId="0"/>
    <xf numFmtId="0" fontId="22" fillId="0" borderId="0"/>
    <xf numFmtId="0" fontId="28" fillId="26" borderId="14"/>
    <xf numFmtId="0" fontId="28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169" fontId="22" fillId="26" borderId="14"/>
    <xf numFmtId="0" fontId="23" fillId="0" borderId="13"/>
    <xf numFmtId="0" fontId="23" fillId="0" borderId="13"/>
    <xf numFmtId="0" fontId="25" fillId="0" borderId="13"/>
    <xf numFmtId="0" fontId="25" fillId="0" borderId="13"/>
    <xf numFmtId="0" fontId="20" fillId="0" borderId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0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8" fillId="21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21" borderId="11" xfId="0" applyFont="1" applyFill="1" applyBorder="1" applyAlignment="1">
      <alignment horizontal="left"/>
    </xf>
    <xf numFmtId="0" fontId="0" fillId="0" borderId="0" xfId="0"/>
    <xf numFmtId="0" fontId="18" fillId="21" borderId="14" xfId="0" applyFont="1" applyFill="1" applyBorder="1"/>
    <xf numFmtId="164" fontId="17" fillId="23" borderId="14" xfId="0" applyNumberFormat="1" applyFont="1" applyFill="1" applyBorder="1"/>
    <xf numFmtId="0" fontId="17" fillId="22" borderId="10" xfId="0" applyFont="1" applyFill="1" applyBorder="1" applyAlignment="1">
      <alignment horizontal="left"/>
    </xf>
    <xf numFmtId="44" fontId="17" fillId="22" borderId="10" xfId="1" applyFont="1" applyFill="1" applyBorder="1"/>
    <xf numFmtId="44" fontId="17" fillId="23" borderId="10" xfId="1" applyFont="1" applyFill="1" applyBorder="1"/>
    <xf numFmtId="10" fontId="17" fillId="0" borderId="10" xfId="0" applyNumberFormat="1" applyFont="1" applyBorder="1" applyAlignment="1">
      <alignment horizontal="right" vertical="center"/>
    </xf>
    <xf numFmtId="0" fontId="17" fillId="21" borderId="10" xfId="0" applyFont="1" applyFill="1" applyBorder="1" applyAlignment="1"/>
    <xf numFmtId="0" fontId="31" fillId="21" borderId="10" xfId="0" applyFont="1" applyFill="1" applyBorder="1" applyAlignment="1">
      <alignment horizontal="right" vertical="center"/>
    </xf>
    <xf numFmtId="164" fontId="17" fillId="23" borderId="10" xfId="0" applyNumberFormat="1" applyFont="1" applyFill="1" applyBorder="1"/>
    <xf numFmtId="0" fontId="18" fillId="21" borderId="11" xfId="0" applyFont="1" applyFill="1" applyBorder="1"/>
    <xf numFmtId="10" fontId="17" fillId="0" borderId="1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/>
    <xf numFmtId="0" fontId="18" fillId="21" borderId="10" xfId="0" applyFont="1" applyFill="1" applyBorder="1" applyAlignment="1">
      <alignment horizontal="left"/>
    </xf>
    <xf numFmtId="0" fontId="17" fillId="0" borderId="10" xfId="0" applyFont="1" applyBorder="1" applyAlignment="1"/>
    <xf numFmtId="0" fontId="17" fillId="0" borderId="10" xfId="0" applyFont="1" applyBorder="1" applyAlignment="1">
      <alignment horizontal="right"/>
    </xf>
    <xf numFmtId="10" fontId="17" fillId="0" borderId="10" xfId="2" applyNumberFormat="1" applyFont="1" applyBorder="1" applyAlignment="1">
      <alignment horizontal="right"/>
    </xf>
    <xf numFmtId="10" fontId="17" fillId="0" borderId="10" xfId="0" applyNumberFormat="1" applyFont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0" fontId="0" fillId="0" borderId="0" xfId="0" applyFill="1"/>
    <xf numFmtId="44" fontId="17" fillId="22" borderId="10" xfId="1" applyFont="1" applyFill="1" applyBorder="1" applyAlignment="1">
      <alignment horizontal="left"/>
    </xf>
    <xf numFmtId="1" fontId="17" fillId="22" borderId="10" xfId="0" applyNumberFormat="1" applyFont="1" applyFill="1" applyBorder="1" applyAlignment="1">
      <alignment horizontal="left"/>
    </xf>
    <xf numFmtId="44" fontId="0" fillId="0" borderId="0" xfId="0" applyNumberFormat="1"/>
    <xf numFmtId="43" fontId="17" fillId="22" borderId="10" xfId="193" applyFont="1" applyFill="1" applyBorder="1"/>
    <xf numFmtId="171" fontId="17" fillId="22" borderId="10" xfId="193" applyNumberFormat="1" applyFont="1" applyFill="1" applyBorder="1"/>
    <xf numFmtId="1" fontId="17" fillId="22" borderId="10" xfId="193" applyNumberFormat="1" applyFont="1" applyFill="1" applyBorder="1" applyAlignment="1">
      <alignment horizontal="left"/>
    </xf>
    <xf numFmtId="0" fontId="18" fillId="21" borderId="11" xfId="0" applyNumberFormat="1" applyFont="1" applyFill="1" applyBorder="1" applyAlignment="1">
      <alignment horizontal="left"/>
    </xf>
    <xf numFmtId="0" fontId="17" fillId="22" borderId="10" xfId="193" applyNumberFormat="1" applyFont="1" applyFill="1" applyBorder="1"/>
    <xf numFmtId="0" fontId="0" fillId="0" borderId="0" xfId="0" applyNumberFormat="1"/>
    <xf numFmtId="0" fontId="17" fillId="0" borderId="11" xfId="0" applyFont="1" applyFill="1" applyBorder="1" applyAlignment="1"/>
    <xf numFmtId="10" fontId="17" fillId="0" borderId="11" xfId="0" applyNumberFormat="1" applyFont="1" applyFill="1" applyBorder="1" applyAlignment="1">
      <alignment horizontal="right" vertical="center"/>
    </xf>
    <xf numFmtId="10" fontId="0" fillId="0" borderId="0" xfId="2" applyNumberFormat="1" applyFont="1" applyAlignment="1"/>
    <xf numFmtId="49" fontId="18" fillId="21" borderId="11" xfId="0" applyNumberFormat="1" applyFont="1" applyFill="1" applyBorder="1" applyAlignment="1">
      <alignment horizontal="left"/>
    </xf>
    <xf numFmtId="49" fontId="0" fillId="0" borderId="0" xfId="0" applyNumberFormat="1"/>
    <xf numFmtId="0" fontId="17" fillId="0" borderId="10" xfId="0" applyNumberFormat="1" applyFont="1" applyBorder="1" applyAlignment="1">
      <alignment horizontal="left"/>
    </xf>
  </cellXfs>
  <cellStyles count="194">
    <cellStyle name="20% - Accent1 2" xfId="5"/>
    <cellStyle name="20% - Accent1 2 2" xfId="6"/>
    <cellStyle name="20% - Accent1 3" xfId="7"/>
    <cellStyle name="20% - Accent2 2" xfId="8"/>
    <cellStyle name="20% - Accent2 2 2" xfId="9"/>
    <cellStyle name="20% - Accent2 3" xfId="10"/>
    <cellStyle name="20% - Accent3 2" xfId="11"/>
    <cellStyle name="20% - Accent3 2 2" xfId="12"/>
    <cellStyle name="20% - Accent3 3" xfId="13"/>
    <cellStyle name="20% - Accent4 2" xfId="14"/>
    <cellStyle name="20% - Accent4 2 2" xfId="15"/>
    <cellStyle name="20% - Accent4 3" xfId="16"/>
    <cellStyle name="20% - Accent5 2" xfId="17"/>
    <cellStyle name="20% - Accent5 2 2" xfId="18"/>
    <cellStyle name="20% - Accent5 3" xfId="19"/>
    <cellStyle name="20% - Accent6 2" xfId="20"/>
    <cellStyle name="20% - Accent6 2 2" xfId="21"/>
    <cellStyle name="20% - Accent6 3" xfId="22"/>
    <cellStyle name="40% - Accent1 2" xfId="23"/>
    <cellStyle name="40% - Accent1 2 2" xfId="24"/>
    <cellStyle name="40% - Accent1 3" xfId="25"/>
    <cellStyle name="40% - Accent2 2" xfId="26"/>
    <cellStyle name="40% - Accent2 2 2" xfId="27"/>
    <cellStyle name="40% - Accent2 3" xfId="28"/>
    <cellStyle name="40% - Accent3 2" xfId="29"/>
    <cellStyle name="40% - Accent3 2 2" xfId="30"/>
    <cellStyle name="40% - Accent3 3" xfId="31"/>
    <cellStyle name="40% - Accent4 2" xfId="32"/>
    <cellStyle name="40% - Accent4 2 2" xfId="33"/>
    <cellStyle name="40% - Accent4 3" xfId="34"/>
    <cellStyle name="40% - Accent5 2" xfId="35"/>
    <cellStyle name="40% - Accent5 2 2" xfId="36"/>
    <cellStyle name="40% - Accent5 3" xfId="37"/>
    <cellStyle name="40% - Accent6 2" xfId="38"/>
    <cellStyle name="40% - Accent6 2 2" xfId="39"/>
    <cellStyle name="40% - Accent6 3" xfId="40"/>
    <cellStyle name="Bad" xfId="156"/>
    <cellStyle name="bedrag, 0 decimalen" xfId="41"/>
    <cellStyle name="bedrag, 0 decimalen 2" xfId="42"/>
    <cellStyle name="bedrag, 0 decimalen 2 2" xfId="43"/>
    <cellStyle name="bedrag, 0 decimalen 3" xfId="44"/>
    <cellStyle name="bedrag, 0 decimalen 3 2" xfId="45"/>
    <cellStyle name="bedrag, 0 decimalen 4" xfId="46"/>
    <cellStyle name="Calculation" xfId="157"/>
    <cellStyle name="Check Cell" xfId="158"/>
    <cellStyle name="Comma 2" xfId="47"/>
    <cellStyle name="Comma 2 2" xfId="48"/>
    <cellStyle name="Comma 2 2 2" xfId="132"/>
    <cellStyle name="Custom - Opmaakprofiel8" xfId="49"/>
    <cellStyle name="Data   - Opmaakprofiel2" xfId="50"/>
    <cellStyle name="Data   - Opmaakprofiel2 2" xfId="133"/>
    <cellStyle name="Data   - Opmaakprofiel2 2 2" xfId="134"/>
    <cellStyle name="Euro" xfId="51"/>
    <cellStyle name="Euro 2" xfId="52"/>
    <cellStyle name="Euro 3" xfId="53"/>
    <cellStyle name="Explanatory Text" xfId="159"/>
    <cellStyle name="Good" xfId="160"/>
    <cellStyle name="Heading 1" xfId="161"/>
    <cellStyle name="Heading 2" xfId="162"/>
    <cellStyle name="Heading 3" xfId="163"/>
    <cellStyle name="Heading 4" xfId="164"/>
    <cellStyle name="Input" xfId="165"/>
    <cellStyle name="Komma" xfId="193" builtinId="3"/>
    <cellStyle name="Komma 2" xfId="54"/>
    <cellStyle name="Komma 2 2" xfId="185"/>
    <cellStyle name="Komma 3" xfId="55"/>
    <cellStyle name="Komma 4" xfId="56"/>
    <cellStyle name="Labels - Opmaakprofiel3" xfId="57"/>
    <cellStyle name="Labels - Opmaakprofiel3 2" xfId="135"/>
    <cellStyle name="Labels - Opmaakprofiel3 2 2" xfId="136"/>
    <cellStyle name="Linked Cell" xfId="166"/>
    <cellStyle name="Neutral" xfId="167"/>
    <cellStyle name="Normal - Opmaakprofiel1" xfId="58"/>
    <cellStyle name="Normal - Opmaakprofiel2" xfId="59"/>
    <cellStyle name="Normal - Opmaakprofiel3" xfId="60"/>
    <cellStyle name="Normal - Opmaakprofiel4" xfId="61"/>
    <cellStyle name="Normal - Opmaakprofiel5" xfId="62"/>
    <cellStyle name="Normal - Opmaakprofiel6" xfId="63"/>
    <cellStyle name="Normal - Opmaakprofiel7" xfId="64"/>
    <cellStyle name="Normal - Opmaakprofiel8" xfId="65"/>
    <cellStyle name="Normal 10" xfId="66"/>
    <cellStyle name="Normal 2" xfId="67"/>
    <cellStyle name="Normal 2 2" xfId="68"/>
    <cellStyle name="Normal 2 3" xfId="183"/>
    <cellStyle name="Normal 2 3 2" xfId="189"/>
    <cellStyle name="Normal 3" xfId="69"/>
    <cellStyle name="Normal 3 2" xfId="70"/>
    <cellStyle name="Normal 4" xfId="71"/>
    <cellStyle name="Normal 4 2" xfId="72"/>
    <cellStyle name="Normal 5" xfId="73"/>
    <cellStyle name="Normal 5 2" xfId="74"/>
    <cellStyle name="Normal 6" xfId="75"/>
    <cellStyle name="Normal 6 2" xfId="76"/>
    <cellStyle name="Normal 7" xfId="77"/>
    <cellStyle name="Normal 7 2" xfId="78"/>
    <cellStyle name="Normal 8" xfId="79"/>
    <cellStyle name="Normal 8 2" xfId="80"/>
    <cellStyle name="Normal 9" xfId="81"/>
    <cellStyle name="Normal 9 2" xfId="82"/>
    <cellStyle name="Normal 9 2 2" xfId="137"/>
    <cellStyle name="Note" xfId="168"/>
    <cellStyle name="Note 2" xfId="182"/>
    <cellStyle name="Notitie 2" xfId="83"/>
    <cellStyle name="Notitie 2 2" xfId="84"/>
    <cellStyle name="Notitie 2 2 2" xfId="85"/>
    <cellStyle name="Notitie 2 3" xfId="86"/>
    <cellStyle name="Notitie 2 3 2" xfId="87"/>
    <cellStyle name="Notitie 2 4" xfId="88"/>
    <cellStyle name="Notitie 2 5" xfId="138"/>
    <cellStyle name="Output" xfId="169"/>
    <cellStyle name="prijs, 2 decimalen" xfId="89"/>
    <cellStyle name="prijs, 2 decimalen 2" xfId="90"/>
    <cellStyle name="prijs, 2 decimalen 2 2" xfId="91"/>
    <cellStyle name="prijs, 2 decimalen 3" xfId="92"/>
    <cellStyle name="prijs, 2 decimalen 3 2" xfId="93"/>
    <cellStyle name="prijs, 2 decimalen 4" xfId="94"/>
    <cellStyle name="Procent" xfId="2" builtinId="5"/>
    <cellStyle name="Procent 2" xfId="95"/>
    <cellStyle name="Procent 2 2" xfId="184"/>
    <cellStyle name="Procent 3" xfId="96"/>
    <cellStyle name="Procent 4" xfId="97"/>
    <cellStyle name="Procent 5" xfId="179"/>
    <cellStyle name="Procent 6" xfId="177"/>
    <cellStyle name="Procent 7" xfId="187"/>
    <cellStyle name="Procent 8" xfId="191"/>
    <cellStyle name="Reset  - Opmaakprofiel7" xfId="98"/>
    <cellStyle name="Standaard" xfId="0" builtinId="0"/>
    <cellStyle name="Standaard 10" xfId="176"/>
    <cellStyle name="Standaard 11" xfId="178"/>
    <cellStyle name="Standaard 12" xfId="186"/>
    <cellStyle name="Standaard 13" xfId="190"/>
    <cellStyle name="Standaard 2" xfId="99"/>
    <cellStyle name="Standaard 2 2" xfId="100"/>
    <cellStyle name="Standaard 2 2 2" xfId="101"/>
    <cellStyle name="Standaard 2 2 3" xfId="102"/>
    <cellStyle name="Standaard 2 2 3 2" xfId="139"/>
    <cellStyle name="Standaard 2 3" xfId="181"/>
    <cellStyle name="Standaard 2_kapitaallasten gb-ggz" xfId="173"/>
    <cellStyle name="Standaard 3" xfId="103"/>
    <cellStyle name="Standaard 3 2" xfId="104"/>
    <cellStyle name="Standaard 3 2 2" xfId="105"/>
    <cellStyle name="Standaard 3 3" xfId="106"/>
    <cellStyle name="Standaard 3 3 2" xfId="107"/>
    <cellStyle name="Standaard 3 4" xfId="108"/>
    <cellStyle name="Standaard 3 5" xfId="128"/>
    <cellStyle name="Standaard 4" xfId="4"/>
    <cellStyle name="Standaard 5" xfId="109"/>
    <cellStyle name="Standaard 5 2" xfId="140"/>
    <cellStyle name="Standaard 6" xfId="110"/>
    <cellStyle name="Standaard 7" xfId="155"/>
    <cellStyle name="Standaard 8" xfId="174"/>
    <cellStyle name="Standaard 9" xfId="175"/>
    <cellStyle name="Tabelstandaard" xfId="111"/>
    <cellStyle name="Tabelstandaard financieel" xfId="112"/>
    <cellStyle name="Tabelstandaard negatief" xfId="113"/>
    <cellStyle name="Tabelstandaard Totaal" xfId="114"/>
    <cellStyle name="Tabelstandaard Totaal 2" xfId="141"/>
    <cellStyle name="Tabelstandaard Totaal 3" xfId="142"/>
    <cellStyle name="Tabelstandaard Totaal Negatief" xfId="115"/>
    <cellStyle name="Tabelstandaard Totaal Negatief 2" xfId="116"/>
    <cellStyle name="Tabelstandaard Totaal Negatief 2 2" xfId="143"/>
    <cellStyle name="Tabelstandaard Totaal Negatief 2 3" xfId="144"/>
    <cellStyle name="Tabelstandaard Totaal Negatief 3" xfId="117"/>
    <cellStyle name="Tabelstandaard Totaal Negatief 3 2" xfId="145"/>
    <cellStyle name="Tabelstandaard Totaal Negatief 3 3" xfId="146"/>
    <cellStyle name="Tabelstandaard Totaal Negatief 4" xfId="118"/>
    <cellStyle name="Tabelstandaard Totaal Negatief 4 2" xfId="147"/>
    <cellStyle name="Tabelstandaard Totaal Negatief 4 3" xfId="148"/>
    <cellStyle name="Tabelstandaard Totaal Negatief 5" xfId="149"/>
    <cellStyle name="Tabelstandaard Totaal Negatief 6" xfId="150"/>
    <cellStyle name="Tabelstandaard Totaal_1077029755_GGZ-01c nacalculatieformulier ribw 2003 versie 040217(1)" xfId="119"/>
    <cellStyle name="Tabelstandaard_1077029755_GGZ-01c nacalculatieformulier ribw 2003 versie 040217(1)" xfId="120"/>
    <cellStyle name="Table  - Opmaakprofiel6" xfId="121"/>
    <cellStyle name="Table  - Opmaakprofiel6 2" xfId="151"/>
    <cellStyle name="Table  - Opmaakprofiel6 2 2" xfId="152"/>
    <cellStyle name="Title" xfId="170"/>
    <cellStyle name="Title  - Opmaakprofiel1" xfId="122"/>
    <cellStyle name="Title 2" xfId="123"/>
    <cellStyle name="Total" xfId="171"/>
    <cellStyle name="TotCol - Opmaakprofiel5" xfId="124"/>
    <cellStyle name="TotRow - Opmaakprofiel4" xfId="125"/>
    <cellStyle name="TotRow - Opmaakprofiel4 2" xfId="153"/>
    <cellStyle name="TotRow - Opmaakprofiel4 2 2" xfId="154"/>
    <cellStyle name="Valuta" xfId="1" builtinId="4"/>
    <cellStyle name="Valuta 2" xfId="3"/>
    <cellStyle name="Valuta 2 2" xfId="129"/>
    <cellStyle name="Valuta 3" xfId="126"/>
    <cellStyle name="Valuta 4" xfId="127"/>
    <cellStyle name="Valuta 5" xfId="130"/>
    <cellStyle name="Valuta 6" xfId="131"/>
    <cellStyle name="Valuta 7" xfId="188"/>
    <cellStyle name="Valuta 8" xfId="192"/>
    <cellStyle name="Valuta 9" xfId="180"/>
    <cellStyle name="Warning Text" xfId="172"/>
  </cellStyles>
  <dxfs count="40"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3B3"/>
        </patternFill>
      </fill>
    </dxf>
  </dxfs>
  <tableStyles count="0" defaultTableStyle="TableStyleMedium2" defaultPivotStyle="PivotStyleLight16"/>
  <colors>
    <mruColors>
      <color rgb="FFFFB3B3"/>
      <color rgb="FFFF9999"/>
      <color rgb="FFFF7C80"/>
      <color rgb="FF0C5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19" sqref="H19"/>
    </sheetView>
  </sheetViews>
  <sheetFormatPr defaultRowHeight="15" x14ac:dyDescent="0.25"/>
  <cols>
    <col min="1" max="1" width="15.28515625" style="17" bestFit="1" customWidth="1"/>
    <col min="2" max="2" width="10.28515625" style="17" bestFit="1" customWidth="1"/>
    <col min="3" max="3" width="9.7109375" style="17" bestFit="1" customWidth="1"/>
    <col min="4" max="7" width="8.28515625" style="17" bestFit="1" customWidth="1"/>
    <col min="8" max="8" width="14.42578125" style="17" bestFit="1" customWidth="1"/>
    <col min="9" max="16384" width="9.140625" style="17"/>
  </cols>
  <sheetData>
    <row r="1" spans="1:8" x14ac:dyDescent="0.25">
      <c r="A1" s="11"/>
      <c r="B1" s="12" t="s">
        <v>13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2" t="s">
        <v>31</v>
      </c>
    </row>
    <row r="2" spans="1:8" x14ac:dyDescent="0.25">
      <c r="A2" s="19" t="s">
        <v>19</v>
      </c>
      <c r="B2" s="10">
        <v>2.9600000000000001E-2</v>
      </c>
      <c r="C2" s="10">
        <v>1.55E-2</v>
      </c>
      <c r="D2" s="21">
        <f>0.85*B2+0.15*C2</f>
        <v>2.7485000000000002E-2</v>
      </c>
      <c r="E2" s="21">
        <f>0.75*B2+0.25*C2</f>
        <v>2.6075000000000001E-2</v>
      </c>
      <c r="F2" s="21">
        <f>0.9*B2+0.1*C2</f>
        <v>2.819E-2</v>
      </c>
      <c r="G2" s="22">
        <f>C2</f>
        <v>1.55E-2</v>
      </c>
      <c r="H2" s="22">
        <v>2.5000000000000001E-2</v>
      </c>
    </row>
    <row r="3" spans="1:8" x14ac:dyDescent="0.25">
      <c r="A3" s="19" t="s">
        <v>20</v>
      </c>
      <c r="B3" s="10">
        <v>3.4200000000000001E-2</v>
      </c>
      <c r="C3" s="10">
        <v>2.4899999999999999E-2</v>
      </c>
      <c r="D3" s="21">
        <f t="shared" ref="D3:D6" si="0">0.85*B3+0.15*C3</f>
        <v>3.2805000000000001E-2</v>
      </c>
      <c r="E3" s="21">
        <f>0.75*B3+0.25*C3</f>
        <v>3.1875000000000001E-2</v>
      </c>
      <c r="F3" s="21">
        <f t="shared" ref="F3:F6" si="1">0.9*B3+0.1*C3</f>
        <v>3.3270000000000001E-2</v>
      </c>
      <c r="G3" s="22">
        <f t="shared" ref="G3:G6" si="2">C3</f>
        <v>2.4899999999999999E-2</v>
      </c>
      <c r="H3" s="22">
        <v>2.5000000000000001E-2</v>
      </c>
    </row>
    <row r="4" spans="1:8" x14ac:dyDescent="0.25">
      <c r="A4" s="19" t="s">
        <v>23</v>
      </c>
      <c r="B4" s="10">
        <v>3.2800000000000003E-2</v>
      </c>
      <c r="C4" s="10">
        <v>1.9699999999999999E-2</v>
      </c>
      <c r="D4" s="21">
        <f t="shared" si="0"/>
        <v>3.0835000000000001E-2</v>
      </c>
      <c r="E4" s="21">
        <f>0.75*B4+0.25*C4</f>
        <v>2.9525000000000003E-2</v>
      </c>
      <c r="F4" s="21">
        <f t="shared" si="1"/>
        <v>3.1490000000000004E-2</v>
      </c>
      <c r="G4" s="22">
        <f t="shared" si="2"/>
        <v>1.9699999999999999E-2</v>
      </c>
      <c r="H4" s="22">
        <v>2.5000000000000001E-2</v>
      </c>
    </row>
    <row r="5" spans="1:8" x14ac:dyDescent="0.25">
      <c r="A5" s="34" t="s">
        <v>237</v>
      </c>
      <c r="B5" s="35">
        <v>2.0099999999999996E-2</v>
      </c>
      <c r="C5" s="35">
        <v>1.77E-2</v>
      </c>
      <c r="D5" s="21">
        <f t="shared" si="0"/>
        <v>1.9739999999999997E-2</v>
      </c>
      <c r="E5" s="21">
        <f>0.75*B5+0.25*C5</f>
        <v>1.9499999999999997E-2</v>
      </c>
      <c r="F5" s="21">
        <f t="shared" si="1"/>
        <v>1.9859999999999999E-2</v>
      </c>
      <c r="G5" s="22">
        <f t="shared" si="2"/>
        <v>1.77E-2</v>
      </c>
      <c r="H5" s="22">
        <v>2.5000000000000001E-2</v>
      </c>
    </row>
    <row r="6" spans="1:8" x14ac:dyDescent="0.25">
      <c r="A6" s="19" t="s">
        <v>238</v>
      </c>
      <c r="B6" s="10">
        <v>1.72E-2</v>
      </c>
      <c r="C6" s="10">
        <v>1.6400000000000001E-2</v>
      </c>
      <c r="D6" s="21">
        <f t="shared" si="0"/>
        <v>1.7079999999999998E-2</v>
      </c>
      <c r="E6" s="21">
        <f>0.75*B6+0.25*C6</f>
        <v>1.7000000000000001E-2</v>
      </c>
      <c r="F6" s="21">
        <f t="shared" si="1"/>
        <v>1.712E-2</v>
      </c>
      <c r="G6" s="22">
        <f t="shared" si="2"/>
        <v>1.6400000000000001E-2</v>
      </c>
      <c r="H6" s="22">
        <v>2.5000000000000001E-2</v>
      </c>
    </row>
    <row r="7" spans="1:8" x14ac:dyDescent="0.25">
      <c r="A7" s="19"/>
      <c r="B7" s="20"/>
      <c r="C7" s="20"/>
      <c r="D7" s="21"/>
      <c r="E7" s="21"/>
      <c r="F7" s="20"/>
      <c r="G7" s="20"/>
      <c r="H7" s="20"/>
    </row>
    <row r="8" spans="1:8" x14ac:dyDescent="0.25">
      <c r="A8" s="19" t="s">
        <v>22</v>
      </c>
      <c r="B8" s="15">
        <v>4.0800000000000003E-2</v>
      </c>
      <c r="C8" s="22">
        <v>2.46E-2</v>
      </c>
      <c r="D8" s="21">
        <f>0.85*B8+0.15*C8</f>
        <v>3.8370000000000001E-2</v>
      </c>
      <c r="E8" s="21">
        <f>0.75*B8+0.25*C8</f>
        <v>3.6750000000000005E-2</v>
      </c>
      <c r="F8" s="21">
        <f>0.9*B8+0.1*C8</f>
        <v>3.9180000000000006E-2</v>
      </c>
      <c r="G8" s="22">
        <f>C8</f>
        <v>2.46E-2</v>
      </c>
      <c r="H8" s="22">
        <v>2.5000000000000001E-2</v>
      </c>
    </row>
    <row r="9" spans="1:8" x14ac:dyDescent="0.25">
      <c r="A9" s="19" t="s">
        <v>21</v>
      </c>
      <c r="B9" s="10">
        <v>2.52E-2</v>
      </c>
      <c r="C9" s="10">
        <v>1.4500000000000001E-2</v>
      </c>
      <c r="D9" s="21">
        <f>0.85*B9+0.15*C9</f>
        <v>2.3594999999999998E-2</v>
      </c>
      <c r="E9" s="21">
        <f>0.75*B9+0.25*C9</f>
        <v>2.2525E-2</v>
      </c>
      <c r="F9" s="21">
        <f>0.9*B9+0.1*C9</f>
        <v>2.4130000000000002E-2</v>
      </c>
      <c r="G9" s="22">
        <f>C9</f>
        <v>1.4500000000000001E-2</v>
      </c>
      <c r="H9" s="22">
        <v>2.5000000000000001E-2</v>
      </c>
    </row>
    <row r="10" spans="1:8" x14ac:dyDescent="0.25">
      <c r="A10" s="19" t="s">
        <v>24</v>
      </c>
      <c r="B10" s="10">
        <v>3.2399999999999998E-2</v>
      </c>
      <c r="C10" s="10">
        <v>1.7299999999999999E-2</v>
      </c>
      <c r="D10" s="21">
        <f>0.85*B10+0.15*C10</f>
        <v>3.0134999999999999E-2</v>
      </c>
      <c r="E10" s="21">
        <f>0.75*B10+0.25*C10</f>
        <v>2.8624999999999998E-2</v>
      </c>
      <c r="F10" s="21">
        <f>0.9*B10+0.1*C10</f>
        <v>3.0889999999999997E-2</v>
      </c>
      <c r="G10" s="22">
        <f>C10</f>
        <v>1.7299999999999999E-2</v>
      </c>
      <c r="H10" s="22">
        <v>2.5000000000000001E-2</v>
      </c>
    </row>
    <row r="11" spans="1:8" x14ac:dyDescent="0.25">
      <c r="A11" s="19"/>
      <c r="B11" s="20"/>
      <c r="C11" s="20"/>
      <c r="D11" s="21"/>
      <c r="E11" s="21"/>
      <c r="F11" s="20"/>
      <c r="G11" s="20"/>
      <c r="H11" s="20"/>
    </row>
    <row r="12" spans="1:8" x14ac:dyDescent="0.25">
      <c r="A12" s="19" t="s">
        <v>26</v>
      </c>
      <c r="B12" s="15">
        <f t="shared" ref="B12:H12" si="3">1+B2</f>
        <v>1.0296000000000001</v>
      </c>
      <c r="C12" s="15">
        <f t="shared" si="3"/>
        <v>1.0155000000000001</v>
      </c>
      <c r="D12" s="15">
        <f t="shared" si="3"/>
        <v>1.027485</v>
      </c>
      <c r="E12" s="15">
        <f t="shared" si="3"/>
        <v>1.0260750000000001</v>
      </c>
      <c r="F12" s="15">
        <f t="shared" si="3"/>
        <v>1.0281899999999999</v>
      </c>
      <c r="G12" s="15">
        <f t="shared" si="3"/>
        <v>1.0155000000000001</v>
      </c>
      <c r="H12" s="15">
        <f t="shared" si="3"/>
        <v>1.0249999999999999</v>
      </c>
    </row>
    <row r="13" spans="1:8" x14ac:dyDescent="0.25">
      <c r="A13" s="19" t="s">
        <v>27</v>
      </c>
      <c r="B13" s="10">
        <f t="shared" ref="B13:H16" si="4">B12*(1+B3)</f>
        <v>1.0648123200000001</v>
      </c>
      <c r="C13" s="10">
        <f t="shared" si="4"/>
        <v>1.0407859500000001</v>
      </c>
      <c r="D13" s="10">
        <f t="shared" si="4"/>
        <v>1.0611916454249999</v>
      </c>
      <c r="E13" s="10">
        <f t="shared" si="4"/>
        <v>1.0587811406250003</v>
      </c>
      <c r="F13" s="10">
        <f t="shared" si="4"/>
        <v>1.0623978812999999</v>
      </c>
      <c r="G13" s="10">
        <f t="shared" si="4"/>
        <v>1.0407859500000001</v>
      </c>
      <c r="H13" s="10">
        <f t="shared" si="4"/>
        <v>1.0506249999999999</v>
      </c>
    </row>
    <row r="14" spans="1:8" x14ac:dyDescent="0.25">
      <c r="A14" s="19" t="s">
        <v>28</v>
      </c>
      <c r="B14" s="10">
        <f t="shared" si="4"/>
        <v>1.099738164096</v>
      </c>
      <c r="C14" s="10">
        <f t="shared" si="4"/>
        <v>1.061289433215</v>
      </c>
      <c r="D14" s="10">
        <f t="shared" si="4"/>
        <v>1.0939134898116798</v>
      </c>
      <c r="E14" s="10">
        <f t="shared" si="4"/>
        <v>1.0900416538019535</v>
      </c>
      <c r="F14" s="10">
        <f t="shared" si="4"/>
        <v>1.0958527905821369</v>
      </c>
      <c r="G14" s="10">
        <f t="shared" si="4"/>
        <v>1.061289433215</v>
      </c>
      <c r="H14" s="10">
        <f t="shared" si="4"/>
        <v>1.0768906249999999</v>
      </c>
    </row>
    <row r="15" spans="1:8" x14ac:dyDescent="0.25">
      <c r="A15" s="19" t="s">
        <v>29</v>
      </c>
      <c r="B15" s="10">
        <f t="shared" si="4"/>
        <v>1.1218429011943296</v>
      </c>
      <c r="C15" s="10">
        <f t="shared" si="4"/>
        <v>1.0800742561829055</v>
      </c>
      <c r="D15" s="10">
        <f t="shared" si="4"/>
        <v>1.1155073421005623</v>
      </c>
      <c r="E15" s="10">
        <f t="shared" si="4"/>
        <v>1.1112974660510917</v>
      </c>
      <c r="F15" s="10">
        <f t="shared" si="4"/>
        <v>1.1176164270030982</v>
      </c>
      <c r="G15" s="10">
        <f t="shared" si="4"/>
        <v>1.0800742561829055</v>
      </c>
      <c r="H15" s="10">
        <f t="shared" si="4"/>
        <v>1.1038128906249998</v>
      </c>
    </row>
    <row r="16" spans="1:8" x14ac:dyDescent="0.25">
      <c r="A16" s="19" t="s">
        <v>239</v>
      </c>
      <c r="B16" s="10">
        <f t="shared" si="4"/>
        <v>1.1411385990948721</v>
      </c>
      <c r="C16" s="10">
        <f t="shared" si="4"/>
        <v>1.0977874739843052</v>
      </c>
      <c r="D16" s="10">
        <f t="shared" si="4"/>
        <v>1.1345602075036398</v>
      </c>
      <c r="E16" s="10">
        <f t="shared" si="4"/>
        <v>1.1301895229739602</v>
      </c>
      <c r="F16" s="10">
        <f t="shared" si="4"/>
        <v>1.1367500202333913</v>
      </c>
      <c r="G16" s="10">
        <f t="shared" si="4"/>
        <v>1.0977874739843052</v>
      </c>
      <c r="H16" s="10">
        <f t="shared" si="4"/>
        <v>1.1314082128906247</v>
      </c>
    </row>
    <row r="17" spans="1:8" x14ac:dyDescent="0.25">
      <c r="A17" s="19"/>
      <c r="B17" s="20"/>
      <c r="C17" s="20"/>
      <c r="D17" s="21"/>
      <c r="E17" s="21"/>
      <c r="F17" s="20"/>
      <c r="G17" s="20"/>
      <c r="H17" s="20"/>
    </row>
    <row r="18" spans="1:8" x14ac:dyDescent="0.25">
      <c r="A18" s="19" t="s">
        <v>30</v>
      </c>
      <c r="B18" s="15">
        <f t="shared" ref="B18:H18" si="5">1+B5</f>
        <v>1.0201</v>
      </c>
      <c r="C18" s="15">
        <f t="shared" si="5"/>
        <v>1.0177</v>
      </c>
      <c r="D18" s="15">
        <f t="shared" si="5"/>
        <v>1.0197400000000001</v>
      </c>
      <c r="E18" s="15">
        <f t="shared" si="5"/>
        <v>1.0195000000000001</v>
      </c>
      <c r="F18" s="15">
        <f t="shared" si="5"/>
        <v>1.01986</v>
      </c>
      <c r="G18" s="15">
        <f t="shared" si="5"/>
        <v>1.0177</v>
      </c>
      <c r="H18" s="15">
        <f t="shared" si="5"/>
        <v>1.0249999999999999</v>
      </c>
    </row>
    <row r="19" spans="1:8" x14ac:dyDescent="0.25">
      <c r="A19" s="19" t="s">
        <v>240</v>
      </c>
      <c r="B19" s="15">
        <f t="shared" ref="B19:H19" si="6">B18*(1+B6)</f>
        <v>1.0376457200000002</v>
      </c>
      <c r="C19" s="15">
        <f t="shared" si="6"/>
        <v>1.03439028</v>
      </c>
      <c r="D19" s="15">
        <f t="shared" si="6"/>
        <v>1.0371571592000002</v>
      </c>
      <c r="E19" s="15">
        <f t="shared" si="6"/>
        <v>1.0368314999999999</v>
      </c>
      <c r="F19" s="15">
        <f t="shared" si="6"/>
        <v>1.0373200032000001</v>
      </c>
      <c r="G19" s="15">
        <f t="shared" si="6"/>
        <v>1.03439028</v>
      </c>
      <c r="H19" s="15">
        <f t="shared" si="6"/>
        <v>1.0506249999999999</v>
      </c>
    </row>
    <row r="20" spans="1:8" x14ac:dyDescent="0.25">
      <c r="D20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3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5" x14ac:dyDescent="0.25"/>
  <cols>
    <col min="1" max="1" width="14" bestFit="1" customWidth="1"/>
    <col min="2" max="2" width="12" bestFit="1" customWidth="1"/>
    <col min="3" max="3" width="11.28515625" bestFit="1" customWidth="1"/>
    <col min="4" max="4" width="58.7109375" customWidth="1"/>
    <col min="5" max="5" width="61.85546875" customWidth="1"/>
    <col min="6" max="6" width="22.28515625" style="16" bestFit="1" customWidth="1"/>
    <col min="7" max="7" width="20.140625" style="38" bestFit="1" customWidth="1"/>
    <col min="8" max="8" width="22.7109375" bestFit="1" customWidth="1"/>
    <col min="9" max="9" width="24.42578125" bestFit="1" customWidth="1"/>
    <col min="10" max="10" width="31.28515625" bestFit="1" customWidth="1"/>
    <col min="11" max="11" width="15.5703125" style="33" customWidth="1"/>
    <col min="12" max="12" width="17.42578125" style="16" bestFit="1" customWidth="1"/>
    <col min="13" max="13" width="12.42578125" bestFit="1" customWidth="1"/>
    <col min="14" max="14" width="18.7109375" bestFit="1" customWidth="1"/>
    <col min="15" max="15" width="25" bestFit="1" customWidth="1"/>
    <col min="16" max="16" width="28.140625" bestFit="1" customWidth="1"/>
    <col min="17" max="17" width="23.140625" style="16" bestFit="1" customWidth="1"/>
    <col min="18" max="18" width="2.85546875" style="16" customWidth="1"/>
    <col min="19" max="19" width="21.5703125" bestFit="1" customWidth="1"/>
    <col min="20" max="20" width="28.140625" style="4" bestFit="1" customWidth="1"/>
    <col min="21" max="21" width="23.140625" bestFit="1" customWidth="1"/>
    <col min="22" max="22" width="2.85546875" style="16" customWidth="1"/>
    <col min="23" max="23" width="10.85546875" bestFit="1" customWidth="1"/>
    <col min="24" max="24" width="12.5703125" bestFit="1" customWidth="1"/>
  </cols>
  <sheetData>
    <row r="1" spans="1:26" x14ac:dyDescent="0.25">
      <c r="A1" s="1" t="s">
        <v>1564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1557</v>
      </c>
      <c r="G1" s="37" t="s">
        <v>1558</v>
      </c>
      <c r="H1" s="3" t="s">
        <v>5</v>
      </c>
      <c r="I1" s="3" t="s">
        <v>6</v>
      </c>
      <c r="J1" s="3" t="s">
        <v>12</v>
      </c>
      <c r="K1" s="31" t="s">
        <v>235</v>
      </c>
      <c r="L1" s="3" t="s">
        <v>234</v>
      </c>
      <c r="M1" s="3" t="s">
        <v>7</v>
      </c>
      <c r="N1" s="3" t="s">
        <v>8</v>
      </c>
      <c r="O1" s="5" t="s">
        <v>10</v>
      </c>
      <c r="P1" s="5" t="s">
        <v>11</v>
      </c>
      <c r="Q1" s="14" t="s">
        <v>236</v>
      </c>
      <c r="S1" s="3" t="s">
        <v>9</v>
      </c>
      <c r="T1" s="5" t="s">
        <v>11</v>
      </c>
      <c r="U1" s="14" t="s">
        <v>241</v>
      </c>
      <c r="W1" s="3" t="s">
        <v>32</v>
      </c>
      <c r="X1" s="3" t="s">
        <v>33</v>
      </c>
    </row>
    <row r="2" spans="1:26" x14ac:dyDescent="0.25">
      <c r="A2" s="2" t="s">
        <v>242</v>
      </c>
      <c r="B2" s="2" t="s">
        <v>0</v>
      </c>
      <c r="C2" s="2">
        <v>5</v>
      </c>
      <c r="D2" s="2" t="s">
        <v>62</v>
      </c>
      <c r="E2" s="2" t="s">
        <v>54</v>
      </c>
      <c r="F2" s="2" t="s">
        <v>41</v>
      </c>
      <c r="G2" s="39" t="s">
        <v>1560</v>
      </c>
      <c r="H2" s="29">
        <v>8.4183388554947101</v>
      </c>
      <c r="I2" s="29">
        <v>11.2947283047775</v>
      </c>
      <c r="J2" s="8">
        <v>1.25774349245994</v>
      </c>
      <c r="K2" s="32">
        <v>1</v>
      </c>
      <c r="L2" s="28">
        <v>0.99991607194830501</v>
      </c>
      <c r="M2" s="8">
        <v>24.791901026660302</v>
      </c>
      <c r="N2" s="9">
        <f>ROUND(J2*SUM(H2:I2)*L2,2)</f>
        <v>24.79</v>
      </c>
      <c r="O2" s="6">
        <f>M2*(1.0041)</f>
        <v>24.89354782086961</v>
      </c>
      <c r="P2" s="6">
        <f>O2*(1.0155)</f>
        <v>25.279397812093091</v>
      </c>
      <c r="Q2" s="13">
        <f>P2*Index!$D$16</f>
        <v>28.680998827255397</v>
      </c>
      <c r="S2" s="8">
        <v>2.1176755636920999</v>
      </c>
      <c r="T2" s="6">
        <f>S2*(1.0155)</f>
        <v>2.1504995349293274</v>
      </c>
      <c r="U2" s="6">
        <f>T2*Index!$H$19</f>
        <v>2.2593685738851246</v>
      </c>
      <c r="W2" s="8">
        <v>30.940367401140499</v>
      </c>
      <c r="X2" s="9">
        <f>ROUND(Q2+U2,2)</f>
        <v>30.94</v>
      </c>
      <c r="Y2" s="27"/>
      <c r="Z2" s="16"/>
    </row>
    <row r="3" spans="1:26" x14ac:dyDescent="0.25">
      <c r="A3" s="2" t="s">
        <v>243</v>
      </c>
      <c r="B3" s="2" t="s">
        <v>0</v>
      </c>
      <c r="C3" s="2">
        <v>5</v>
      </c>
      <c r="D3" s="2" t="s">
        <v>63</v>
      </c>
      <c r="E3" s="2" t="s">
        <v>54</v>
      </c>
      <c r="F3" s="2" t="s">
        <v>41</v>
      </c>
      <c r="G3" s="39" t="s">
        <v>1560</v>
      </c>
      <c r="H3" s="29">
        <v>8.4183388554947101</v>
      </c>
      <c r="I3" s="29">
        <v>16.5170107961927</v>
      </c>
      <c r="J3" s="8">
        <v>1.53433189369148</v>
      </c>
      <c r="K3" s="32">
        <v>0</v>
      </c>
      <c r="L3" s="28">
        <v>0.99800742577676305</v>
      </c>
      <c r="M3" s="8">
        <v>38.1828681499833</v>
      </c>
      <c r="N3" s="9">
        <f t="shared" ref="N3:N66" si="0">ROUND(J3*SUM(H3:I3)*L3,2)</f>
        <v>38.18</v>
      </c>
      <c r="O3" s="6">
        <f t="shared" ref="O3:O66" si="1">M3*(1.0041)</f>
        <v>38.339417909398229</v>
      </c>
      <c r="P3" s="6">
        <f t="shared" ref="P3:P66" si="2">O3*(1.0155)</f>
        <v>38.933678886993903</v>
      </c>
      <c r="Q3" s="13">
        <f>P3*Index!$D$16</f>
        <v>44.172602796907881</v>
      </c>
      <c r="S3" s="8">
        <v>2.3970885728809401</v>
      </c>
      <c r="T3" s="6">
        <f t="shared" ref="T3:T66" si="3">S3*(1.0155)</f>
        <v>2.434243445760595</v>
      </c>
      <c r="U3" s="6">
        <f>T3*Index!$H$19</f>
        <v>2.5574770202022248</v>
      </c>
      <c r="W3" s="8">
        <v>46.730079817110102</v>
      </c>
      <c r="X3" s="9">
        <f t="shared" ref="X3:X66" si="4">ROUND(Q3+U3,2)</f>
        <v>46.73</v>
      </c>
      <c r="Y3" s="27"/>
    </row>
    <row r="4" spans="1:26" x14ac:dyDescent="0.25">
      <c r="A4" s="2" t="s">
        <v>244</v>
      </c>
      <c r="B4" s="2" t="s">
        <v>0</v>
      </c>
      <c r="C4" s="2">
        <v>5</v>
      </c>
      <c r="D4" s="2" t="s">
        <v>64</v>
      </c>
      <c r="E4" s="2" t="s">
        <v>54</v>
      </c>
      <c r="F4" s="2" t="s">
        <v>41</v>
      </c>
      <c r="G4" s="39" t="s">
        <v>1560</v>
      </c>
      <c r="H4" s="29">
        <v>8.4183388554947101</v>
      </c>
      <c r="I4" s="29">
        <v>20.3226960666893</v>
      </c>
      <c r="J4" s="8">
        <v>1.63951392367451</v>
      </c>
      <c r="K4" s="32">
        <v>0</v>
      </c>
      <c r="L4" s="28">
        <v>1.0054870921976999</v>
      </c>
      <c r="M4" s="8">
        <v>47.3798860011103</v>
      </c>
      <c r="N4" s="9">
        <f t="shared" si="0"/>
        <v>47.38</v>
      </c>
      <c r="O4" s="6">
        <f t="shared" si="1"/>
        <v>47.574143533714853</v>
      </c>
      <c r="P4" s="6">
        <f t="shared" si="2"/>
        <v>48.311542758487434</v>
      </c>
      <c r="Q4" s="13">
        <f>P4*Index!$D$16</f>
        <v>54.812353976890471</v>
      </c>
      <c r="S4" s="8">
        <v>2.7226956049694802</v>
      </c>
      <c r="T4" s="6">
        <f t="shared" si="3"/>
        <v>2.7648973868465072</v>
      </c>
      <c r="U4" s="6">
        <f>T4*Index!$H$19</f>
        <v>2.9048703170556114</v>
      </c>
      <c r="W4" s="8">
        <v>57.717224293946103</v>
      </c>
      <c r="X4" s="9">
        <f t="shared" si="4"/>
        <v>57.72</v>
      </c>
      <c r="Y4" s="27"/>
    </row>
    <row r="5" spans="1:26" x14ac:dyDescent="0.25">
      <c r="A5" s="2" t="s">
        <v>245</v>
      </c>
      <c r="B5" s="2" t="s">
        <v>0</v>
      </c>
      <c r="C5" s="2">
        <v>5</v>
      </c>
      <c r="D5" s="2" t="s">
        <v>65</v>
      </c>
      <c r="E5" s="2" t="s">
        <v>54</v>
      </c>
      <c r="F5" s="2" t="s">
        <v>41</v>
      </c>
      <c r="G5" s="39" t="s">
        <v>1560</v>
      </c>
      <c r="H5" s="29">
        <v>8.4183388554947101</v>
      </c>
      <c r="I5" s="29">
        <v>26.354472664095301</v>
      </c>
      <c r="J5" s="8">
        <v>1.7161292197850699</v>
      </c>
      <c r="K5" s="32">
        <v>0</v>
      </c>
      <c r="L5" s="28">
        <v>0.95097075256727603</v>
      </c>
      <c r="M5" s="8">
        <v>56.748835315650602</v>
      </c>
      <c r="N5" s="9">
        <f t="shared" si="0"/>
        <v>56.75</v>
      </c>
      <c r="O5" s="6">
        <f t="shared" si="1"/>
        <v>56.981505540444772</v>
      </c>
      <c r="P5" s="6">
        <f t="shared" si="2"/>
        <v>57.864718876321668</v>
      </c>
      <c r="Q5" s="13">
        <f>P5*Index!$D$16</f>
        <v>65.651007455459293</v>
      </c>
      <c r="S5" s="8">
        <v>2.8268746374077902</v>
      </c>
      <c r="T5" s="6">
        <f t="shared" si="3"/>
        <v>2.8706911942876112</v>
      </c>
      <c r="U5" s="6">
        <f>T5*Index!$H$19</f>
        <v>3.0160199359984214</v>
      </c>
      <c r="W5" s="8">
        <v>68.667027391457793</v>
      </c>
      <c r="X5" s="9">
        <f t="shared" si="4"/>
        <v>68.67</v>
      </c>
      <c r="Y5" s="27"/>
    </row>
    <row r="6" spans="1:26" x14ac:dyDescent="0.25">
      <c r="A6" s="2" t="s">
        <v>246</v>
      </c>
      <c r="B6" s="2" t="s">
        <v>0</v>
      </c>
      <c r="C6" s="2">
        <v>5</v>
      </c>
      <c r="D6" s="2" t="s">
        <v>42</v>
      </c>
      <c r="E6" s="2" t="s">
        <v>54</v>
      </c>
      <c r="F6" s="2" t="s">
        <v>41</v>
      </c>
      <c r="G6" s="39" t="s">
        <v>1560</v>
      </c>
      <c r="H6" s="29">
        <v>8.4183388554947101</v>
      </c>
      <c r="I6" s="29">
        <v>26.230832498060799</v>
      </c>
      <c r="J6" s="8">
        <v>1.72056859027514</v>
      </c>
      <c r="K6" s="32">
        <v>0</v>
      </c>
      <c r="L6" s="28">
        <v>1.0182692143102301</v>
      </c>
      <c r="M6" s="8">
        <v>60.705418430966198</v>
      </c>
      <c r="N6" s="9">
        <f t="shared" si="0"/>
        <v>60.71</v>
      </c>
      <c r="O6" s="6">
        <f t="shared" si="1"/>
        <v>60.954310646533159</v>
      </c>
      <c r="P6" s="6">
        <f t="shared" si="2"/>
        <v>61.899102461554428</v>
      </c>
      <c r="Q6" s="13">
        <f>P6*Index!$D$16</f>
        <v>70.22825853307026</v>
      </c>
      <c r="S6" s="8">
        <v>3.0451575895123302</v>
      </c>
      <c r="T6" s="6">
        <f t="shared" si="3"/>
        <v>3.0923575321497716</v>
      </c>
      <c r="U6" s="6">
        <f>T6*Index!$H$19</f>
        <v>3.2489081322148534</v>
      </c>
      <c r="W6" s="8">
        <v>73.477166665285097</v>
      </c>
      <c r="X6" s="9">
        <f t="shared" si="4"/>
        <v>73.48</v>
      </c>
      <c r="Y6" s="27"/>
    </row>
    <row r="7" spans="1:26" x14ac:dyDescent="0.25">
      <c r="A7" s="2" t="s">
        <v>247</v>
      </c>
      <c r="B7" s="2" t="s">
        <v>0</v>
      </c>
      <c r="C7" s="2">
        <v>5</v>
      </c>
      <c r="D7" s="2" t="s">
        <v>66</v>
      </c>
      <c r="E7" s="2" t="s">
        <v>54</v>
      </c>
      <c r="F7" s="2" t="s">
        <v>222</v>
      </c>
      <c r="G7" s="39" t="s">
        <v>1560</v>
      </c>
      <c r="H7" s="29">
        <v>8.4183388554947101</v>
      </c>
      <c r="I7" s="29">
        <v>40.195328931898601</v>
      </c>
      <c r="J7" s="8">
        <v>1.7255378965547099</v>
      </c>
      <c r="K7" s="32">
        <v>0</v>
      </c>
      <c r="L7" s="28">
        <v>1.0027028992917899</v>
      </c>
      <c r="M7" s="8">
        <v>84.111458024320896</v>
      </c>
      <c r="N7" s="9">
        <f t="shared" si="0"/>
        <v>84.11</v>
      </c>
      <c r="O7" s="6">
        <f t="shared" si="1"/>
        <v>84.456315002220606</v>
      </c>
      <c r="P7" s="6">
        <f t="shared" si="2"/>
        <v>85.765387884755029</v>
      </c>
      <c r="Q7" s="13">
        <f>P7*Index!$D$16</f>
        <v>97.305996275157824</v>
      </c>
      <c r="S7" s="8">
        <v>4.2712328429947197</v>
      </c>
      <c r="T7" s="6">
        <f t="shared" si="3"/>
        <v>4.3374369520611378</v>
      </c>
      <c r="U7" s="6">
        <f>T7*Index!$H$19</f>
        <v>4.5570196977592321</v>
      </c>
      <c r="W7" s="8">
        <v>101.863015972917</v>
      </c>
      <c r="X7" s="9">
        <f t="shared" si="4"/>
        <v>101.86</v>
      </c>
      <c r="Y7" s="27"/>
    </row>
    <row r="8" spans="1:26" x14ac:dyDescent="0.25">
      <c r="A8" s="2" t="s">
        <v>248</v>
      </c>
      <c r="B8" s="2" t="s">
        <v>0</v>
      </c>
      <c r="C8" s="2">
        <v>5</v>
      </c>
      <c r="D8" s="2" t="s">
        <v>1563</v>
      </c>
      <c r="E8" s="2" t="s">
        <v>54</v>
      </c>
      <c r="F8" s="2" t="s">
        <v>222</v>
      </c>
      <c r="G8" s="39" t="s">
        <v>1560</v>
      </c>
      <c r="H8" s="29">
        <v>8.4183388554947101</v>
      </c>
      <c r="I8" s="29">
        <v>33.091828136775703</v>
      </c>
      <c r="J8" s="8">
        <v>1.7481377294181899</v>
      </c>
      <c r="K8" s="32">
        <v>0</v>
      </c>
      <c r="L8" s="28">
        <v>0.96611839600642502</v>
      </c>
      <c r="M8" s="8">
        <v>70.106853909244506</v>
      </c>
      <c r="N8" s="9">
        <f t="shared" si="0"/>
        <v>70.11</v>
      </c>
      <c r="O8" s="6">
        <f t="shared" si="1"/>
        <v>70.394292010272409</v>
      </c>
      <c r="P8" s="6">
        <f t="shared" si="2"/>
        <v>71.485403536431633</v>
      </c>
      <c r="Q8" s="13">
        <f>P8*Index!$D$16</f>
        <v>81.104494269775302</v>
      </c>
      <c r="S8" s="8">
        <v>3.6659244978227998</v>
      </c>
      <c r="T8" s="6">
        <f t="shared" si="3"/>
        <v>3.7227463275390535</v>
      </c>
      <c r="U8" s="6">
        <f>T8*Index!$H$19</f>
        <v>3.9112103603707178</v>
      </c>
      <c r="W8" s="8">
        <v>85.015704630146004</v>
      </c>
      <c r="X8" s="9">
        <f t="shared" si="4"/>
        <v>85.02</v>
      </c>
      <c r="Y8" s="27"/>
    </row>
    <row r="9" spans="1:26" x14ac:dyDescent="0.25">
      <c r="A9" s="2" t="s">
        <v>249</v>
      </c>
      <c r="B9" s="2" t="s">
        <v>0</v>
      </c>
      <c r="C9" s="2">
        <v>5</v>
      </c>
      <c r="D9" s="2" t="s">
        <v>229</v>
      </c>
      <c r="E9" s="2" t="s">
        <v>54</v>
      </c>
      <c r="F9" s="2" t="s">
        <v>41</v>
      </c>
      <c r="G9" s="39" t="s">
        <v>1560</v>
      </c>
      <c r="H9" s="29">
        <v>8.4183388554947101</v>
      </c>
      <c r="I9" s="29">
        <v>26.745971783439</v>
      </c>
      <c r="J9" s="8">
        <v>1.8908923577514101</v>
      </c>
      <c r="K9" s="32">
        <v>1</v>
      </c>
      <c r="L9" s="28">
        <v>1.01907354926203</v>
      </c>
      <c r="M9" s="8">
        <v>67.760163283665506</v>
      </c>
      <c r="N9" s="9">
        <f t="shared" si="0"/>
        <v>67.760000000000005</v>
      </c>
      <c r="O9" s="6">
        <f t="shared" si="1"/>
        <v>68.037979953128527</v>
      </c>
      <c r="P9" s="6">
        <f t="shared" si="2"/>
        <v>69.092568642402028</v>
      </c>
      <c r="Q9" s="13">
        <f>P9*Index!$D$16</f>
        <v>78.389679015883118</v>
      </c>
      <c r="S9" s="8">
        <v>3.4927732765014001</v>
      </c>
      <c r="T9" s="6">
        <f t="shared" si="3"/>
        <v>3.5469112622871721</v>
      </c>
      <c r="U9" s="6">
        <f>T9*Index!$H$19</f>
        <v>3.7264736449404601</v>
      </c>
      <c r="W9" s="8">
        <v>82.116152660823602</v>
      </c>
      <c r="X9" s="9">
        <f t="shared" si="4"/>
        <v>82.12</v>
      </c>
      <c r="Y9" s="27"/>
    </row>
    <row r="10" spans="1:26" x14ac:dyDescent="0.25">
      <c r="A10" s="2" t="s">
        <v>250</v>
      </c>
      <c r="B10" s="2" t="s">
        <v>0</v>
      </c>
      <c r="C10" s="2">
        <v>5</v>
      </c>
      <c r="D10" s="2" t="s">
        <v>62</v>
      </c>
      <c r="E10" s="2" t="s">
        <v>55</v>
      </c>
      <c r="F10" s="2" t="s">
        <v>41</v>
      </c>
      <c r="G10" s="39" t="s">
        <v>1561</v>
      </c>
      <c r="H10" s="29">
        <v>8.4183388554947101</v>
      </c>
      <c r="I10" s="29">
        <v>12.4117157176772</v>
      </c>
      <c r="J10" s="8">
        <v>2.4867478176086402</v>
      </c>
      <c r="K10" s="32">
        <v>0</v>
      </c>
      <c r="L10" s="28">
        <v>0.99991607194830501</v>
      </c>
      <c r="M10" s="8">
        <v>51.794745353570001</v>
      </c>
      <c r="N10" s="9">
        <f t="shared" si="0"/>
        <v>51.79</v>
      </c>
      <c r="O10" s="6">
        <f t="shared" si="1"/>
        <v>52.007103809519634</v>
      </c>
      <c r="P10" s="6">
        <f t="shared" si="2"/>
        <v>52.813213918567193</v>
      </c>
      <c r="Q10" s="13">
        <f>P10*Index!$D$16</f>
        <v>59.919770942383714</v>
      </c>
      <c r="S10" s="8">
        <v>2.5363713015659499</v>
      </c>
      <c r="T10" s="6">
        <f t="shared" si="3"/>
        <v>2.5756850567402223</v>
      </c>
      <c r="U10" s="6">
        <f>T10*Index!$H$19</f>
        <v>2.706079112737696</v>
      </c>
      <c r="W10" s="8">
        <v>62.625850055121496</v>
      </c>
      <c r="X10" s="9">
        <f t="shared" si="4"/>
        <v>62.63</v>
      </c>
      <c r="Y10" s="27"/>
    </row>
    <row r="11" spans="1:26" x14ac:dyDescent="0.25">
      <c r="A11" s="2" t="s">
        <v>251</v>
      </c>
      <c r="B11" s="2" t="s">
        <v>0</v>
      </c>
      <c r="C11" s="2">
        <v>5</v>
      </c>
      <c r="D11" s="2" t="s">
        <v>62</v>
      </c>
      <c r="E11" s="2" t="s">
        <v>55</v>
      </c>
      <c r="F11" s="2" t="s">
        <v>41</v>
      </c>
      <c r="G11" s="39" t="s">
        <v>1562</v>
      </c>
      <c r="H11" s="29"/>
      <c r="I11" s="29"/>
      <c r="J11" s="8"/>
      <c r="K11" s="32">
        <v>0</v>
      </c>
      <c r="L11" s="28"/>
      <c r="M11" s="8"/>
      <c r="N11" s="9">
        <f t="shared" si="0"/>
        <v>0</v>
      </c>
      <c r="O11" s="6">
        <f t="shared" si="1"/>
        <v>0</v>
      </c>
      <c r="P11" s="6">
        <f t="shared" si="2"/>
        <v>0</v>
      </c>
      <c r="Q11" s="13">
        <f>P11*Index!$D$16</f>
        <v>0</v>
      </c>
      <c r="S11" s="8"/>
      <c r="T11" s="6">
        <f t="shared" si="3"/>
        <v>0</v>
      </c>
      <c r="U11" s="6">
        <f>T11*Index!$H$19</f>
        <v>0</v>
      </c>
      <c r="W11" s="8"/>
      <c r="X11" s="9">
        <f t="shared" si="4"/>
        <v>0</v>
      </c>
      <c r="Y11" s="27"/>
    </row>
    <row r="12" spans="1:26" x14ac:dyDescent="0.25">
      <c r="A12" s="2" t="s">
        <v>252</v>
      </c>
      <c r="B12" s="2" t="s">
        <v>0</v>
      </c>
      <c r="C12" s="2">
        <v>5</v>
      </c>
      <c r="D12" s="2" t="s">
        <v>63</v>
      </c>
      <c r="E12" s="2" t="s">
        <v>55</v>
      </c>
      <c r="F12" s="2" t="s">
        <v>41</v>
      </c>
      <c r="G12" s="39" t="s">
        <v>1560</v>
      </c>
      <c r="H12" s="29">
        <v>8.4183388554947101</v>
      </c>
      <c r="I12" s="29">
        <v>18.877351942019899</v>
      </c>
      <c r="J12" s="8">
        <v>2.8369755634428002</v>
      </c>
      <c r="K12" s="32">
        <v>0</v>
      </c>
      <c r="L12" s="28">
        <v>0.99800742577676305</v>
      </c>
      <c r="M12" s="8">
        <v>77.282908395697902</v>
      </c>
      <c r="N12" s="9">
        <f t="shared" si="0"/>
        <v>77.28</v>
      </c>
      <c r="O12" s="6">
        <f t="shared" si="1"/>
        <v>77.599768320120262</v>
      </c>
      <c r="P12" s="6">
        <f t="shared" si="2"/>
        <v>78.802564729082135</v>
      </c>
      <c r="Q12" s="13">
        <f>P12*Index!$D$16</f>
        <v>89.40625419084644</v>
      </c>
      <c r="S12" s="8">
        <v>3.0543698871132898</v>
      </c>
      <c r="T12" s="6">
        <f t="shared" si="3"/>
        <v>3.1017126203635459</v>
      </c>
      <c r="U12" s="6">
        <f>T12*Index!$H$19</f>
        <v>3.2587368217694501</v>
      </c>
      <c r="W12" s="8">
        <v>92.6649910126159</v>
      </c>
      <c r="X12" s="9">
        <f t="shared" si="4"/>
        <v>92.66</v>
      </c>
      <c r="Y12" s="27"/>
    </row>
    <row r="13" spans="1:26" x14ac:dyDescent="0.25">
      <c r="A13" s="2" t="s">
        <v>253</v>
      </c>
      <c r="B13" s="2" t="s">
        <v>0</v>
      </c>
      <c r="C13" s="2">
        <v>5</v>
      </c>
      <c r="D13" s="2" t="s">
        <v>64</v>
      </c>
      <c r="E13" s="2" t="s">
        <v>55</v>
      </c>
      <c r="F13" s="2" t="s">
        <v>41</v>
      </c>
      <c r="G13" s="39" t="s">
        <v>1560</v>
      </c>
      <c r="H13" s="29">
        <v>8.4183388554947101</v>
      </c>
      <c r="I13" s="29">
        <v>24.1459735181576</v>
      </c>
      <c r="J13" s="8">
        <v>2.8926858618655</v>
      </c>
      <c r="K13" s="32">
        <v>0</v>
      </c>
      <c r="L13" s="28">
        <v>1.0054870921976999</v>
      </c>
      <c r="M13" s="8">
        <v>94.715200904292402</v>
      </c>
      <c r="N13" s="9">
        <f t="shared" si="0"/>
        <v>94.72</v>
      </c>
      <c r="O13" s="6">
        <f t="shared" si="1"/>
        <v>95.103533228000003</v>
      </c>
      <c r="P13" s="6">
        <f t="shared" si="2"/>
        <v>96.577637993034017</v>
      </c>
      <c r="Q13" s="13">
        <f>P13*Index!$D$16</f>
        <v>109.57314500158809</v>
      </c>
      <c r="S13" s="8">
        <v>3.85766893439295</v>
      </c>
      <c r="T13" s="6">
        <f t="shared" si="3"/>
        <v>3.9174628028760412</v>
      </c>
      <c r="U13" s="6">
        <f>T13*Index!$H$19</f>
        <v>4.1157843572716404</v>
      </c>
      <c r="W13" s="8">
        <v>113.68892935885999</v>
      </c>
      <c r="X13" s="9">
        <f t="shared" si="4"/>
        <v>113.69</v>
      </c>
      <c r="Y13" s="27"/>
    </row>
    <row r="14" spans="1:26" x14ac:dyDescent="0.25">
      <c r="A14" s="2" t="s">
        <v>254</v>
      </c>
      <c r="B14" s="2" t="s">
        <v>0</v>
      </c>
      <c r="C14" s="2">
        <v>5</v>
      </c>
      <c r="D14" s="2" t="s">
        <v>65</v>
      </c>
      <c r="E14" s="2" t="s">
        <v>55</v>
      </c>
      <c r="F14" s="2" t="s">
        <v>41</v>
      </c>
      <c r="G14" s="39" t="s">
        <v>1560</v>
      </c>
      <c r="H14" s="29">
        <v>8.4183388554947101</v>
      </c>
      <c r="I14" s="29">
        <v>32.450101110755199</v>
      </c>
      <c r="J14" s="8">
        <v>2.8026776005111702</v>
      </c>
      <c r="K14" s="32">
        <v>0</v>
      </c>
      <c r="L14" s="28">
        <v>0.95097075256727603</v>
      </c>
      <c r="M14" s="8">
        <v>108.92519922746</v>
      </c>
      <c r="N14" s="9">
        <f t="shared" si="0"/>
        <v>108.93</v>
      </c>
      <c r="O14" s="6">
        <f t="shared" si="1"/>
        <v>109.37179254429259</v>
      </c>
      <c r="P14" s="6">
        <f t="shared" si="2"/>
        <v>111.06705532872913</v>
      </c>
      <c r="Q14" s="13">
        <f>P14*Index!$D$16</f>
        <v>126.01226134058116</v>
      </c>
      <c r="S14" s="8">
        <v>3.79882601750186</v>
      </c>
      <c r="T14" s="6">
        <f t="shared" si="3"/>
        <v>3.8577078207731392</v>
      </c>
      <c r="U14" s="6">
        <f>T14*Index!$H$19</f>
        <v>4.0530042791997793</v>
      </c>
      <c r="W14" s="8">
        <v>130.065265619781</v>
      </c>
      <c r="X14" s="9">
        <f t="shared" si="4"/>
        <v>130.07</v>
      </c>
      <c r="Y14" s="27"/>
    </row>
    <row r="15" spans="1:26" x14ac:dyDescent="0.25">
      <c r="A15" s="2" t="s">
        <v>255</v>
      </c>
      <c r="B15" s="2" t="s">
        <v>0</v>
      </c>
      <c r="C15" s="2">
        <v>5</v>
      </c>
      <c r="D15" s="2" t="s">
        <v>42</v>
      </c>
      <c r="E15" s="2" t="s">
        <v>55</v>
      </c>
      <c r="F15" s="2" t="s">
        <v>41</v>
      </c>
      <c r="G15" s="39" t="s">
        <v>1560</v>
      </c>
      <c r="H15" s="29">
        <v>8.4183388554947101</v>
      </c>
      <c r="I15" s="29">
        <v>32.929894094811402</v>
      </c>
      <c r="J15" s="8">
        <v>2.8874570457503701</v>
      </c>
      <c r="K15" s="32">
        <v>0</v>
      </c>
      <c r="L15" s="28">
        <v>1.0182692143102301</v>
      </c>
      <c r="M15" s="8">
        <v>121.57243083189</v>
      </c>
      <c r="N15" s="9">
        <f t="shared" si="0"/>
        <v>121.57</v>
      </c>
      <c r="O15" s="6">
        <f t="shared" si="1"/>
        <v>122.07087779830076</v>
      </c>
      <c r="P15" s="6">
        <f t="shared" si="2"/>
        <v>123.96297640417443</v>
      </c>
      <c r="Q15" s="13">
        <f>P15*Index!$D$16</f>
        <v>140.64346023188895</v>
      </c>
      <c r="S15" s="8">
        <v>3.5532778991887599</v>
      </c>
      <c r="T15" s="6">
        <f t="shared" si="3"/>
        <v>3.6083537066261862</v>
      </c>
      <c r="U15" s="6">
        <f>T15*Index!$H$19</f>
        <v>3.7910266130241363</v>
      </c>
      <c r="W15" s="8">
        <v>144.43448684491301</v>
      </c>
      <c r="X15" s="9">
        <f t="shared" si="4"/>
        <v>144.43</v>
      </c>
      <c r="Y15" s="27"/>
    </row>
    <row r="16" spans="1:26" x14ac:dyDescent="0.25">
      <c r="A16" s="2" t="s">
        <v>256</v>
      </c>
      <c r="B16" s="2" t="s">
        <v>0</v>
      </c>
      <c r="C16" s="2">
        <v>5</v>
      </c>
      <c r="D16" s="2" t="s">
        <v>66</v>
      </c>
      <c r="E16" s="2" t="s">
        <v>55</v>
      </c>
      <c r="F16" s="2" t="s">
        <v>222</v>
      </c>
      <c r="G16" s="39" t="s">
        <v>1560</v>
      </c>
      <c r="H16" s="29">
        <v>8.4183388554947101</v>
      </c>
      <c r="I16" s="29">
        <v>45.756248497229201</v>
      </c>
      <c r="J16" s="8">
        <v>3.20885257591492</v>
      </c>
      <c r="K16" s="32">
        <v>0</v>
      </c>
      <c r="L16" s="28">
        <v>1.0027028992917899</v>
      </c>
      <c r="M16" s="8">
        <v>174.30813149704201</v>
      </c>
      <c r="N16" s="9">
        <f t="shared" si="0"/>
        <v>174.31</v>
      </c>
      <c r="O16" s="6">
        <f t="shared" si="1"/>
        <v>175.02279483617988</v>
      </c>
      <c r="P16" s="6">
        <f t="shared" si="2"/>
        <v>177.73564815614068</v>
      </c>
      <c r="Q16" s="13">
        <f>P16*Index!$D$16</f>
        <v>201.65179385282491</v>
      </c>
      <c r="S16" s="8">
        <v>4.9877951910581402</v>
      </c>
      <c r="T16" s="6">
        <f t="shared" si="3"/>
        <v>5.0651060165195414</v>
      </c>
      <c r="U16" s="6">
        <f>T16*Index!$H$19</f>
        <v>5.3215270086058428</v>
      </c>
      <c r="W16" s="8">
        <v>206.97332086143101</v>
      </c>
      <c r="X16" s="9">
        <f t="shared" si="4"/>
        <v>206.97</v>
      </c>
      <c r="Y16" s="27"/>
    </row>
    <row r="17" spans="1:25" x14ac:dyDescent="0.25">
      <c r="A17" s="2" t="s">
        <v>257</v>
      </c>
      <c r="B17" s="2" t="s">
        <v>0</v>
      </c>
      <c r="C17" s="2">
        <v>5</v>
      </c>
      <c r="D17" s="2" t="s">
        <v>1563</v>
      </c>
      <c r="E17" s="2" t="s">
        <v>55</v>
      </c>
      <c r="F17" s="2" t="s">
        <v>222</v>
      </c>
      <c r="G17" s="39" t="s">
        <v>1560</v>
      </c>
      <c r="H17" s="29">
        <v>8.4183388554947101</v>
      </c>
      <c r="I17" s="29">
        <v>38.262061781768303</v>
      </c>
      <c r="J17" s="8">
        <v>3.3758526834712099</v>
      </c>
      <c r="K17" s="32">
        <v>0</v>
      </c>
      <c r="L17" s="28">
        <v>0.96611839600642502</v>
      </c>
      <c r="M17" s="8">
        <v>152.24688403259299</v>
      </c>
      <c r="N17" s="9">
        <f t="shared" si="0"/>
        <v>152.25</v>
      </c>
      <c r="O17" s="6">
        <f t="shared" si="1"/>
        <v>152.87109625712662</v>
      </c>
      <c r="P17" s="6">
        <f t="shared" si="2"/>
        <v>155.24059824911211</v>
      </c>
      <c r="Q17" s="13">
        <f>P17*Index!$D$16</f>
        <v>176.12980536250183</v>
      </c>
      <c r="S17" s="8">
        <v>4.5717170799943903</v>
      </c>
      <c r="T17" s="6">
        <f t="shared" si="3"/>
        <v>4.6425786947343033</v>
      </c>
      <c r="U17" s="6">
        <f>T17*Index!$H$19</f>
        <v>4.877609241155227</v>
      </c>
      <c r="W17" s="8">
        <v>181.007414603657</v>
      </c>
      <c r="X17" s="9">
        <f t="shared" si="4"/>
        <v>181.01</v>
      </c>
      <c r="Y17" s="27"/>
    </row>
    <row r="18" spans="1:25" x14ac:dyDescent="0.25">
      <c r="A18" s="2" t="s">
        <v>258</v>
      </c>
      <c r="B18" s="2" t="s">
        <v>0</v>
      </c>
      <c r="C18" s="2">
        <v>5</v>
      </c>
      <c r="D18" s="2" t="s">
        <v>229</v>
      </c>
      <c r="E18" s="2" t="s">
        <v>55</v>
      </c>
      <c r="F18" s="2" t="s">
        <v>41</v>
      </c>
      <c r="G18" s="39" t="s">
        <v>1560</v>
      </c>
      <c r="H18" s="29">
        <v>8.4183388554947101</v>
      </c>
      <c r="I18" s="29">
        <v>28.012315283312599</v>
      </c>
      <c r="J18" s="8">
        <v>3.1825026112555901</v>
      </c>
      <c r="K18" s="32">
        <v>1</v>
      </c>
      <c r="L18" s="28">
        <v>1.01907354926203</v>
      </c>
      <c r="M18" s="8">
        <v>118.152051662495</v>
      </c>
      <c r="N18" s="9">
        <f t="shared" si="0"/>
        <v>118.15</v>
      </c>
      <c r="O18" s="6">
        <f t="shared" si="1"/>
        <v>118.63647507431122</v>
      </c>
      <c r="P18" s="6">
        <f t="shared" si="2"/>
        <v>120.47534043796306</v>
      </c>
      <c r="Q18" s="13">
        <f>P18*Index!$D$16</f>
        <v>136.68652724636701</v>
      </c>
      <c r="S18" s="8">
        <v>3.3820437295566999</v>
      </c>
      <c r="T18" s="6">
        <f t="shared" si="3"/>
        <v>3.4344654073648289</v>
      </c>
      <c r="U18" s="6">
        <f>T18*Index!$H$19</f>
        <v>3.6083352186126731</v>
      </c>
      <c r="W18" s="8">
        <v>140.29486246498001</v>
      </c>
      <c r="X18" s="9">
        <f t="shared" si="4"/>
        <v>140.29</v>
      </c>
      <c r="Y18" s="27"/>
    </row>
    <row r="19" spans="1:25" x14ac:dyDescent="0.25">
      <c r="A19" s="2" t="s">
        <v>259</v>
      </c>
      <c r="B19" s="2" t="s">
        <v>0</v>
      </c>
      <c r="C19" s="2">
        <v>5</v>
      </c>
      <c r="D19" s="2" t="s">
        <v>62</v>
      </c>
      <c r="E19" s="2" t="s">
        <v>56</v>
      </c>
      <c r="F19" s="2" t="s">
        <v>41</v>
      </c>
      <c r="G19" s="39" t="s">
        <v>1560</v>
      </c>
      <c r="H19" s="29">
        <v>8.4183388554947101</v>
      </c>
      <c r="I19" s="29">
        <v>11.2608297497507</v>
      </c>
      <c r="J19" s="8">
        <v>1.94333232318183</v>
      </c>
      <c r="K19" s="32">
        <v>0</v>
      </c>
      <c r="L19" s="28">
        <v>0.99991607194830501</v>
      </c>
      <c r="M19" s="8">
        <v>38.239954769636</v>
      </c>
      <c r="N19" s="9">
        <f t="shared" si="0"/>
        <v>38.24</v>
      </c>
      <c r="O19" s="6">
        <f t="shared" si="1"/>
        <v>38.39673858419151</v>
      </c>
      <c r="P19" s="6">
        <f t="shared" si="2"/>
        <v>38.991888032246479</v>
      </c>
      <c r="Q19" s="13">
        <f>P19*Index!$D$16</f>
        <v>44.238644576824257</v>
      </c>
      <c r="S19" s="8">
        <v>2.0395965333056099</v>
      </c>
      <c r="T19" s="6">
        <f t="shared" si="3"/>
        <v>2.0712102795718468</v>
      </c>
      <c r="U19" s="6">
        <f>T19*Index!$H$19</f>
        <v>2.1760652999751713</v>
      </c>
      <c r="W19" s="8">
        <v>46.4147098767994</v>
      </c>
      <c r="X19" s="9">
        <f t="shared" si="4"/>
        <v>46.41</v>
      </c>
      <c r="Y19" s="27"/>
    </row>
    <row r="20" spans="1:25" x14ac:dyDescent="0.25">
      <c r="A20" s="2" t="s">
        <v>260</v>
      </c>
      <c r="B20" s="2" t="s">
        <v>0</v>
      </c>
      <c r="C20" s="2">
        <v>5</v>
      </c>
      <c r="D20" s="2" t="s">
        <v>63</v>
      </c>
      <c r="E20" s="2" t="s">
        <v>56</v>
      </c>
      <c r="F20" s="2" t="s">
        <v>41</v>
      </c>
      <c r="G20" s="39" t="s">
        <v>1560</v>
      </c>
      <c r="H20" s="29">
        <v>8.4183388554947101</v>
      </c>
      <c r="I20" s="29">
        <v>16.061373672435799</v>
      </c>
      <c r="J20" s="8">
        <v>2.2168202332554601</v>
      </c>
      <c r="K20" s="32">
        <v>0</v>
      </c>
      <c r="L20" s="28">
        <v>0.99800742577676305</v>
      </c>
      <c r="M20" s="8">
        <v>54.158990767654799</v>
      </c>
      <c r="N20" s="9">
        <f t="shared" si="0"/>
        <v>54.16</v>
      </c>
      <c r="O20" s="6">
        <f t="shared" si="1"/>
        <v>54.381042629802181</v>
      </c>
      <c r="P20" s="6">
        <f t="shared" si="2"/>
        <v>55.223948790564116</v>
      </c>
      <c r="Q20" s="13">
        <f>P20*Index!$D$16</f>
        <v>62.654894798992807</v>
      </c>
      <c r="S20" s="8">
        <v>2.2713629175813299</v>
      </c>
      <c r="T20" s="6">
        <f t="shared" si="3"/>
        <v>2.3065690428038406</v>
      </c>
      <c r="U20" s="6">
        <f>T20*Index!$H$19</f>
        <v>2.4233391005957849</v>
      </c>
      <c r="W20" s="8">
        <v>65.078233899588597</v>
      </c>
      <c r="X20" s="9">
        <f t="shared" si="4"/>
        <v>65.08</v>
      </c>
      <c r="Y20" s="27"/>
    </row>
    <row r="21" spans="1:25" x14ac:dyDescent="0.25">
      <c r="A21" s="2" t="s">
        <v>261</v>
      </c>
      <c r="B21" s="2" t="s">
        <v>0</v>
      </c>
      <c r="C21" s="2">
        <v>5</v>
      </c>
      <c r="D21" s="2" t="s">
        <v>64</v>
      </c>
      <c r="E21" s="2" t="s">
        <v>56</v>
      </c>
      <c r="F21" s="2" t="s">
        <v>41</v>
      </c>
      <c r="G21" s="39" t="s">
        <v>1560</v>
      </c>
      <c r="H21" s="29">
        <v>8.4183388554947101</v>
      </c>
      <c r="I21" s="29">
        <v>19.309523775189199</v>
      </c>
      <c r="J21" s="8">
        <v>2.2563908629939702</v>
      </c>
      <c r="K21" s="32">
        <v>0</v>
      </c>
      <c r="L21" s="28">
        <v>1.0054870921976999</v>
      </c>
      <c r="M21" s="8">
        <v>62.908195242316502</v>
      </c>
      <c r="N21" s="9">
        <f t="shared" si="0"/>
        <v>62.91</v>
      </c>
      <c r="O21" s="6">
        <f t="shared" si="1"/>
        <v>63.16611884281</v>
      </c>
      <c r="P21" s="6">
        <f t="shared" si="2"/>
        <v>64.145193684873561</v>
      </c>
      <c r="Q21" s="13">
        <f>P21*Index!$D$16</f>
        <v>72.776584257471313</v>
      </c>
      <c r="S21" s="8">
        <v>2.4092338811643699</v>
      </c>
      <c r="T21" s="6">
        <f t="shared" si="3"/>
        <v>2.4465770063224177</v>
      </c>
      <c r="U21" s="6">
        <f>T21*Index!$H$19</f>
        <v>2.5704349672674898</v>
      </c>
      <c r="W21" s="8">
        <v>75.347019224738901</v>
      </c>
      <c r="X21" s="9">
        <f t="shared" si="4"/>
        <v>75.349999999999994</v>
      </c>
      <c r="Y21" s="27"/>
    </row>
    <row r="22" spans="1:25" x14ac:dyDescent="0.25">
      <c r="A22" s="2" t="s">
        <v>262</v>
      </c>
      <c r="B22" s="2" t="s">
        <v>0</v>
      </c>
      <c r="C22" s="2">
        <v>5</v>
      </c>
      <c r="D22" s="2" t="s">
        <v>65</v>
      </c>
      <c r="E22" s="2" t="s">
        <v>56</v>
      </c>
      <c r="F22" s="2" t="s">
        <v>41</v>
      </c>
      <c r="G22" s="39" t="s">
        <v>1560</v>
      </c>
      <c r="H22" s="29">
        <v>8.4183388554947101</v>
      </c>
      <c r="I22" s="29">
        <v>24.54266491225</v>
      </c>
      <c r="J22" s="8">
        <v>2.2765614842370598</v>
      </c>
      <c r="K22" s="32">
        <v>0</v>
      </c>
      <c r="L22" s="28">
        <v>0.95097075256727603</v>
      </c>
      <c r="M22" s="8">
        <v>71.358707166534302</v>
      </c>
      <c r="N22" s="9">
        <f t="shared" si="0"/>
        <v>71.36</v>
      </c>
      <c r="O22" s="6">
        <f t="shared" si="1"/>
        <v>71.651277865917095</v>
      </c>
      <c r="P22" s="6">
        <f t="shared" si="2"/>
        <v>72.76187267283882</v>
      </c>
      <c r="Q22" s="13">
        <f>P22*Index!$D$16</f>
        <v>82.552725358049429</v>
      </c>
      <c r="S22" s="8">
        <v>2.4284947606750702</v>
      </c>
      <c r="T22" s="6">
        <f t="shared" si="3"/>
        <v>2.4661364294655339</v>
      </c>
      <c r="U22" s="6">
        <f>T22*Index!$H$19</f>
        <v>2.5909845862072265</v>
      </c>
      <c r="W22" s="8">
        <v>85.143709944256699</v>
      </c>
      <c r="X22" s="9">
        <f t="shared" si="4"/>
        <v>85.14</v>
      </c>
      <c r="Y22" s="27"/>
    </row>
    <row r="23" spans="1:25" x14ac:dyDescent="0.25">
      <c r="A23" s="2" t="s">
        <v>263</v>
      </c>
      <c r="B23" s="2" t="s">
        <v>0</v>
      </c>
      <c r="C23" s="2">
        <v>5</v>
      </c>
      <c r="D23" s="2" t="s">
        <v>42</v>
      </c>
      <c r="E23" s="2" t="s">
        <v>56</v>
      </c>
      <c r="F23" s="2" t="s">
        <v>41</v>
      </c>
      <c r="G23" s="39" t="s">
        <v>1560</v>
      </c>
      <c r="H23" s="29">
        <v>8.4183388554947101</v>
      </c>
      <c r="I23" s="29">
        <v>24.173581812807502</v>
      </c>
      <c r="J23" s="8">
        <v>2.3680020248226299</v>
      </c>
      <c r="K23" s="32">
        <v>0</v>
      </c>
      <c r="L23" s="28">
        <v>1.0182692143102301</v>
      </c>
      <c r="M23" s="8">
        <v>78.587710700295901</v>
      </c>
      <c r="N23" s="9">
        <f t="shared" si="0"/>
        <v>78.59</v>
      </c>
      <c r="O23" s="6">
        <f t="shared" si="1"/>
        <v>78.90992031416711</v>
      </c>
      <c r="P23" s="6">
        <f t="shared" si="2"/>
        <v>80.133024079036701</v>
      </c>
      <c r="Q23" s="13">
        <f>P23*Index!$D$16</f>
        <v>90.915740427006043</v>
      </c>
      <c r="S23" s="8">
        <v>2.60335289811671</v>
      </c>
      <c r="T23" s="6">
        <f t="shared" si="3"/>
        <v>2.6437048680375193</v>
      </c>
      <c r="U23" s="6">
        <f>T23*Index!$H$19</f>
        <v>2.7775424269819187</v>
      </c>
      <c r="W23" s="8">
        <v>93.693282853987895</v>
      </c>
      <c r="X23" s="9">
        <f t="shared" si="4"/>
        <v>93.69</v>
      </c>
      <c r="Y23" s="27"/>
    </row>
    <row r="24" spans="1:25" x14ac:dyDescent="0.25">
      <c r="A24" s="2" t="s">
        <v>264</v>
      </c>
      <c r="B24" s="2" t="s">
        <v>0</v>
      </c>
      <c r="C24" s="2">
        <v>5</v>
      </c>
      <c r="D24" s="2" t="s">
        <v>66</v>
      </c>
      <c r="E24" s="2" t="s">
        <v>56</v>
      </c>
      <c r="F24" s="2" t="s">
        <v>222</v>
      </c>
      <c r="G24" s="39" t="s">
        <v>1560</v>
      </c>
      <c r="H24" s="29">
        <v>8.4183388554947101</v>
      </c>
      <c r="I24" s="29">
        <v>39.183067055157203</v>
      </c>
      <c r="J24" s="8">
        <v>2.30554937382206</v>
      </c>
      <c r="K24" s="32">
        <v>0</v>
      </c>
      <c r="L24" s="28">
        <v>1.0027028992917899</v>
      </c>
      <c r="M24" s="8">
        <v>110.04402773735799</v>
      </c>
      <c r="N24" s="9">
        <f t="shared" si="0"/>
        <v>110.04</v>
      </c>
      <c r="O24" s="6">
        <f t="shared" si="1"/>
        <v>110.49520825108117</v>
      </c>
      <c r="P24" s="6">
        <f t="shared" si="2"/>
        <v>112.20788397897293</v>
      </c>
      <c r="Q24" s="13">
        <f>P24*Index!$D$16</f>
        <v>127.30660013072787</v>
      </c>
      <c r="S24" s="8">
        <v>3.8737821571036601</v>
      </c>
      <c r="T24" s="6">
        <f t="shared" si="3"/>
        <v>3.9338257805387671</v>
      </c>
      <c r="U24" s="6">
        <f>T24*Index!$H$19</f>
        <v>4.1329757106785419</v>
      </c>
      <c r="W24" s="8">
        <v>131.43957584140699</v>
      </c>
      <c r="X24" s="9">
        <f t="shared" si="4"/>
        <v>131.44</v>
      </c>
      <c r="Y24" s="27"/>
    </row>
    <row r="25" spans="1:25" x14ac:dyDescent="0.25">
      <c r="A25" s="2" t="s">
        <v>265</v>
      </c>
      <c r="B25" s="2" t="s">
        <v>0</v>
      </c>
      <c r="C25" s="2">
        <v>5</v>
      </c>
      <c r="D25" s="2" t="s">
        <v>1563</v>
      </c>
      <c r="E25" s="2" t="s">
        <v>56</v>
      </c>
      <c r="F25" s="2" t="s">
        <v>222</v>
      </c>
      <c r="G25" s="39" t="s">
        <v>1560</v>
      </c>
      <c r="H25" s="29">
        <v>8.4183388554947101</v>
      </c>
      <c r="I25" s="29">
        <v>31.952057131940698</v>
      </c>
      <c r="J25" s="8">
        <v>2.4780980218630502</v>
      </c>
      <c r="K25" s="32">
        <v>0</v>
      </c>
      <c r="L25" s="28">
        <v>0.96611839600642502</v>
      </c>
      <c r="M25" s="8">
        <v>96.652221840800493</v>
      </c>
      <c r="N25" s="9">
        <f t="shared" si="0"/>
        <v>96.65</v>
      </c>
      <c r="O25" s="6">
        <f t="shared" si="1"/>
        <v>97.048495950347771</v>
      </c>
      <c r="P25" s="6">
        <f t="shared" si="2"/>
        <v>98.552747637578165</v>
      </c>
      <c r="Q25" s="13">
        <f>P25*Index!$D$16</f>
        <v>111.81402580974454</v>
      </c>
      <c r="S25" s="8">
        <v>3.3409985417926298</v>
      </c>
      <c r="T25" s="6">
        <f t="shared" si="3"/>
        <v>3.3927840191904157</v>
      </c>
      <c r="U25" s="6">
        <f>T25*Index!$H$19</f>
        <v>3.5645437101619302</v>
      </c>
      <c r="W25" s="8">
        <v>115.378569519907</v>
      </c>
      <c r="X25" s="9">
        <f t="shared" si="4"/>
        <v>115.38</v>
      </c>
      <c r="Y25" s="27"/>
    </row>
    <row r="26" spans="1:25" x14ac:dyDescent="0.25">
      <c r="A26" s="2" t="s">
        <v>266</v>
      </c>
      <c r="B26" s="2" t="s">
        <v>0</v>
      </c>
      <c r="C26" s="2">
        <v>5</v>
      </c>
      <c r="D26" s="2" t="s">
        <v>229</v>
      </c>
      <c r="E26" s="2" t="s">
        <v>56</v>
      </c>
      <c r="F26" s="2" t="s">
        <v>41</v>
      </c>
      <c r="G26" s="39" t="s">
        <v>1560</v>
      </c>
      <c r="H26" s="29">
        <v>8.4183388554947101</v>
      </c>
      <c r="I26" s="29">
        <v>27.556163421874398</v>
      </c>
      <c r="J26" s="8">
        <v>2.58266753031468</v>
      </c>
      <c r="K26" s="32">
        <v>1</v>
      </c>
      <c r="L26" s="28">
        <v>1.01907354926203</v>
      </c>
      <c r="M26" s="8">
        <v>94.682305826158</v>
      </c>
      <c r="N26" s="9">
        <f t="shared" si="0"/>
        <v>94.68</v>
      </c>
      <c r="O26" s="6">
        <f t="shared" si="1"/>
        <v>95.070503280045244</v>
      </c>
      <c r="P26" s="6">
        <f t="shared" si="2"/>
        <v>96.54409608088595</v>
      </c>
      <c r="Q26" s="13">
        <f>P26*Index!$D$16</f>
        <v>109.5350896827813</v>
      </c>
      <c r="S26" s="8">
        <v>4.0231389768849102</v>
      </c>
      <c r="T26" s="6">
        <f t="shared" si="3"/>
        <v>4.0854976310266267</v>
      </c>
      <c r="U26" s="6">
        <f>T26*Index!$H$19</f>
        <v>4.2923259485973491</v>
      </c>
      <c r="W26" s="8">
        <v>113.827415631379</v>
      </c>
      <c r="X26" s="9">
        <f t="shared" si="4"/>
        <v>113.83</v>
      </c>
      <c r="Y26" s="27"/>
    </row>
    <row r="27" spans="1:25" x14ac:dyDescent="0.25">
      <c r="A27" s="2" t="s">
        <v>267</v>
      </c>
      <c r="B27" s="2" t="s">
        <v>0</v>
      </c>
      <c r="C27" s="2">
        <v>5</v>
      </c>
      <c r="D27" s="2" t="s">
        <v>62</v>
      </c>
      <c r="E27" s="2" t="s">
        <v>57</v>
      </c>
      <c r="F27" s="2" t="s">
        <v>41</v>
      </c>
      <c r="G27" s="39" t="s">
        <v>1560</v>
      </c>
      <c r="H27" s="29">
        <v>8.4183388554947101</v>
      </c>
      <c r="I27" s="29">
        <v>11.061694635138601</v>
      </c>
      <c r="J27" s="8">
        <v>1.3581891414243099</v>
      </c>
      <c r="K27" s="32">
        <v>1</v>
      </c>
      <c r="L27" s="28">
        <v>0.99991607194830501</v>
      </c>
      <c r="M27" s="8">
        <v>26.455349429260501</v>
      </c>
      <c r="N27" s="9">
        <f t="shared" si="0"/>
        <v>26.46</v>
      </c>
      <c r="O27" s="6">
        <f t="shared" si="1"/>
        <v>26.56381636192047</v>
      </c>
      <c r="P27" s="6">
        <f t="shared" si="2"/>
        <v>26.975555515530239</v>
      </c>
      <c r="Q27" s="13">
        <f>P27*Index!$D$16</f>
        <v>30.605391863225943</v>
      </c>
      <c r="S27" s="8">
        <v>1.96646640095911</v>
      </c>
      <c r="T27" s="6">
        <f t="shared" si="3"/>
        <v>1.9969466301739762</v>
      </c>
      <c r="U27" s="6">
        <f>T27*Index!$H$19</f>
        <v>2.0980420533265338</v>
      </c>
      <c r="W27" s="8">
        <v>32.703433916552498</v>
      </c>
      <c r="X27" s="9">
        <f t="shared" si="4"/>
        <v>32.700000000000003</v>
      </c>
      <c r="Y27" s="27"/>
    </row>
    <row r="28" spans="1:25" x14ac:dyDescent="0.25">
      <c r="A28" s="2" t="s">
        <v>268</v>
      </c>
      <c r="B28" s="2" t="s">
        <v>0</v>
      </c>
      <c r="C28" s="2">
        <v>5</v>
      </c>
      <c r="D28" s="2" t="s">
        <v>63</v>
      </c>
      <c r="E28" s="2" t="s">
        <v>57</v>
      </c>
      <c r="F28" s="2" t="s">
        <v>41</v>
      </c>
      <c r="G28" s="39" t="s">
        <v>1560</v>
      </c>
      <c r="H28" s="29">
        <v>8.4183388554947101</v>
      </c>
      <c r="I28" s="29">
        <v>16.831937548151899</v>
      </c>
      <c r="J28" s="8">
        <v>1.6725182260451099</v>
      </c>
      <c r="K28" s="32">
        <v>0</v>
      </c>
      <c r="L28" s="28">
        <v>0.99800742577676305</v>
      </c>
      <c r="M28" s="8">
        <v>42.147398004824197</v>
      </c>
      <c r="N28" s="9">
        <f t="shared" si="0"/>
        <v>42.15</v>
      </c>
      <c r="O28" s="6">
        <f t="shared" si="1"/>
        <v>42.320202336643973</v>
      </c>
      <c r="P28" s="6">
        <f t="shared" si="2"/>
        <v>42.976165472861958</v>
      </c>
      <c r="Q28" s="13">
        <f>P28*Index!$D$16</f>
        <v>48.759047216601026</v>
      </c>
      <c r="S28" s="8">
        <v>2.4506588534170199</v>
      </c>
      <c r="T28" s="6">
        <f t="shared" si="3"/>
        <v>2.488644065644984</v>
      </c>
      <c r="U28" s="6">
        <f>T28*Index!$H$19</f>
        <v>2.6146316714682611</v>
      </c>
      <c r="W28" s="8">
        <v>51.3736788880693</v>
      </c>
      <c r="X28" s="9">
        <f t="shared" si="4"/>
        <v>51.37</v>
      </c>
      <c r="Y28" s="27"/>
    </row>
    <row r="29" spans="1:25" x14ac:dyDescent="0.25">
      <c r="A29" s="2" t="s">
        <v>269</v>
      </c>
      <c r="B29" s="2" t="s">
        <v>0</v>
      </c>
      <c r="C29" s="2">
        <v>5</v>
      </c>
      <c r="D29" s="2" t="s">
        <v>64</v>
      </c>
      <c r="E29" s="2" t="s">
        <v>57</v>
      </c>
      <c r="F29" s="2" t="s">
        <v>41</v>
      </c>
      <c r="G29" s="39" t="s">
        <v>1560</v>
      </c>
      <c r="H29" s="29">
        <v>8.4183388554947101</v>
      </c>
      <c r="I29" s="29">
        <v>21.540047836439701</v>
      </c>
      <c r="J29" s="8">
        <v>1.7229947067696101</v>
      </c>
      <c r="K29" s="32">
        <v>0</v>
      </c>
      <c r="L29" s="28">
        <v>1.0054870921976999</v>
      </c>
      <c r="M29" s="8">
        <v>51.901375196106699</v>
      </c>
      <c r="N29" s="9">
        <f t="shared" si="0"/>
        <v>51.9</v>
      </c>
      <c r="O29" s="6">
        <f t="shared" si="1"/>
        <v>52.114170834410736</v>
      </c>
      <c r="P29" s="6">
        <f t="shared" si="2"/>
        <v>52.921940482344105</v>
      </c>
      <c r="Q29" s="13">
        <f>P29*Index!$D$16</f>
        <v>60.043127775143603</v>
      </c>
      <c r="S29" s="8">
        <v>2.9160339201604302</v>
      </c>
      <c r="T29" s="6">
        <f t="shared" si="3"/>
        <v>2.9612324459229171</v>
      </c>
      <c r="U29" s="6">
        <f>T29*Index!$H$19</f>
        <v>3.1111448384977645</v>
      </c>
      <c r="W29" s="8">
        <v>63.154272613641297</v>
      </c>
      <c r="X29" s="9">
        <f t="shared" si="4"/>
        <v>63.15</v>
      </c>
      <c r="Y29" s="27"/>
    </row>
    <row r="30" spans="1:25" x14ac:dyDescent="0.25">
      <c r="A30" s="2" t="s">
        <v>270</v>
      </c>
      <c r="B30" s="2" t="s">
        <v>0</v>
      </c>
      <c r="C30" s="2">
        <v>5</v>
      </c>
      <c r="D30" s="2" t="s">
        <v>65</v>
      </c>
      <c r="E30" s="2" t="s">
        <v>57</v>
      </c>
      <c r="F30" s="2" t="s">
        <v>41</v>
      </c>
      <c r="G30" s="39" t="s">
        <v>1560</v>
      </c>
      <c r="H30" s="29">
        <v>8.4183388554947101</v>
      </c>
      <c r="I30" s="29">
        <v>28.961262090315799</v>
      </c>
      <c r="J30" s="8">
        <v>1.70655210336444</v>
      </c>
      <c r="K30" s="32">
        <v>0</v>
      </c>
      <c r="L30" s="28">
        <v>0.95097075256727603</v>
      </c>
      <c r="M30" s="8">
        <v>60.6626493221098</v>
      </c>
      <c r="N30" s="9">
        <f t="shared" si="0"/>
        <v>60.66</v>
      </c>
      <c r="O30" s="6">
        <f t="shared" si="1"/>
        <v>60.911366184330447</v>
      </c>
      <c r="P30" s="6">
        <f t="shared" si="2"/>
        <v>61.855492360187576</v>
      </c>
      <c r="Q30" s="13">
        <f>P30*Index!$D$16</f>
        <v>70.178780247414224</v>
      </c>
      <c r="S30" s="8">
        <v>2.9903819269950098</v>
      </c>
      <c r="T30" s="6">
        <f t="shared" si="3"/>
        <v>3.0367328468634325</v>
      </c>
      <c r="U30" s="6">
        <f>T30*Index!$H$19</f>
        <v>3.1904674472358936</v>
      </c>
      <c r="W30" s="8">
        <v>73.369247694650099</v>
      </c>
      <c r="X30" s="9">
        <f t="shared" si="4"/>
        <v>73.37</v>
      </c>
      <c r="Y30" s="27"/>
    </row>
    <row r="31" spans="1:25" x14ac:dyDescent="0.25">
      <c r="A31" s="2" t="s">
        <v>271</v>
      </c>
      <c r="B31" s="2" t="s">
        <v>0</v>
      </c>
      <c r="C31" s="2">
        <v>5</v>
      </c>
      <c r="D31" s="2" t="s">
        <v>42</v>
      </c>
      <c r="E31" s="2" t="s">
        <v>57</v>
      </c>
      <c r="F31" s="2" t="s">
        <v>41</v>
      </c>
      <c r="G31" s="39" t="s">
        <v>1560</v>
      </c>
      <c r="H31" s="29">
        <v>8.4183388554947101</v>
      </c>
      <c r="I31" s="29">
        <v>29.397009753199001</v>
      </c>
      <c r="J31" s="8">
        <v>1.7119047080093801</v>
      </c>
      <c r="K31" s="32">
        <v>0</v>
      </c>
      <c r="L31" s="28">
        <v>1.0182692143102301</v>
      </c>
      <c r="M31" s="8">
        <v>65.918954169135404</v>
      </c>
      <c r="N31" s="9">
        <f t="shared" si="0"/>
        <v>65.92</v>
      </c>
      <c r="O31" s="6">
        <f t="shared" si="1"/>
        <v>66.18922188122886</v>
      </c>
      <c r="P31" s="6">
        <f t="shared" si="2"/>
        <v>67.215154820387909</v>
      </c>
      <c r="Q31" s="13">
        <f>P31*Index!$D$16</f>
        <v>76.259640000408581</v>
      </c>
      <c r="S31" s="8">
        <v>3.1056886634959802</v>
      </c>
      <c r="T31" s="6">
        <f t="shared" si="3"/>
        <v>3.1538268377801679</v>
      </c>
      <c r="U31" s="6">
        <f>T31*Index!$H$19</f>
        <v>3.3134893214427885</v>
      </c>
      <c r="W31" s="8">
        <v>79.573129321851397</v>
      </c>
      <c r="X31" s="9">
        <f t="shared" si="4"/>
        <v>79.569999999999993</v>
      </c>
      <c r="Y31" s="27"/>
    </row>
    <row r="32" spans="1:25" x14ac:dyDescent="0.25">
      <c r="A32" s="2" t="s">
        <v>272</v>
      </c>
      <c r="B32" s="2" t="s">
        <v>0</v>
      </c>
      <c r="C32" s="2">
        <v>5</v>
      </c>
      <c r="D32" s="2" t="s">
        <v>66</v>
      </c>
      <c r="E32" s="2" t="s">
        <v>57</v>
      </c>
      <c r="F32" s="2" t="s">
        <v>222</v>
      </c>
      <c r="G32" s="39" t="s">
        <v>1560</v>
      </c>
      <c r="H32" s="29">
        <v>8.4183388554947101</v>
      </c>
      <c r="I32" s="29">
        <v>40.796453180972101</v>
      </c>
      <c r="J32" s="8">
        <v>1.56006330420729</v>
      </c>
      <c r="K32" s="32">
        <v>0</v>
      </c>
      <c r="L32" s="28">
        <v>1.0027028992917899</v>
      </c>
      <c r="M32" s="8">
        <v>76.985714798580403</v>
      </c>
      <c r="N32" s="9">
        <f t="shared" si="0"/>
        <v>76.989999999999995</v>
      </c>
      <c r="O32" s="6">
        <f t="shared" si="1"/>
        <v>77.30135622925458</v>
      </c>
      <c r="P32" s="6">
        <f t="shared" si="2"/>
        <v>78.499527250808029</v>
      </c>
      <c r="Q32" s="13">
        <f>P32*Index!$D$16</f>
        <v>89.062439926614388</v>
      </c>
      <c r="S32" s="8">
        <v>4.6020784035250699</v>
      </c>
      <c r="T32" s="6">
        <f t="shared" si="3"/>
        <v>4.6734106187797089</v>
      </c>
      <c r="U32" s="6">
        <f>T32*Index!$H$19</f>
        <v>4.9100020313554316</v>
      </c>
      <c r="W32" s="8">
        <v>93.972441957969806</v>
      </c>
      <c r="X32" s="9">
        <f t="shared" si="4"/>
        <v>93.97</v>
      </c>
      <c r="Y32" s="27"/>
    </row>
    <row r="33" spans="1:25" x14ac:dyDescent="0.25">
      <c r="A33" s="2" t="s">
        <v>273</v>
      </c>
      <c r="B33" s="2" t="s">
        <v>0</v>
      </c>
      <c r="C33" s="2">
        <v>5</v>
      </c>
      <c r="D33" s="2" t="s">
        <v>1563</v>
      </c>
      <c r="E33" s="2" t="s">
        <v>57</v>
      </c>
      <c r="F33" s="2" t="s">
        <v>222</v>
      </c>
      <c r="G33" s="39" t="s">
        <v>1560</v>
      </c>
      <c r="H33" s="29">
        <v>8.4183388554947101</v>
      </c>
      <c r="I33" s="29">
        <v>34.121097829258801</v>
      </c>
      <c r="J33" s="8">
        <v>1.6200564135378299</v>
      </c>
      <c r="K33" s="32">
        <v>0</v>
      </c>
      <c r="L33" s="28">
        <v>0.96611839600642502</v>
      </c>
      <c r="M33" s="8">
        <v>66.5812928768066</v>
      </c>
      <c r="N33" s="9">
        <f t="shared" si="0"/>
        <v>66.58</v>
      </c>
      <c r="O33" s="6">
        <f t="shared" si="1"/>
        <v>66.854276177601506</v>
      </c>
      <c r="P33" s="6">
        <f t="shared" si="2"/>
        <v>67.890517458354338</v>
      </c>
      <c r="Q33" s="13">
        <f>P33*Index!$D$16</f>
        <v>77.025879575079983</v>
      </c>
      <c r="S33" s="8">
        <v>3.5103681224802998</v>
      </c>
      <c r="T33" s="6">
        <f t="shared" si="3"/>
        <v>3.5647788283787447</v>
      </c>
      <c r="U33" s="6">
        <f>T33*Index!$H$19</f>
        <v>3.7452457565654185</v>
      </c>
      <c r="W33" s="8">
        <v>80.771125331645393</v>
      </c>
      <c r="X33" s="9">
        <f t="shared" si="4"/>
        <v>80.77</v>
      </c>
      <c r="Y33" s="27"/>
    </row>
    <row r="34" spans="1:25" x14ac:dyDescent="0.25">
      <c r="A34" s="2" t="s">
        <v>274</v>
      </c>
      <c r="B34" s="2" t="s">
        <v>0</v>
      </c>
      <c r="C34" s="2">
        <v>5</v>
      </c>
      <c r="D34" s="2" t="s">
        <v>229</v>
      </c>
      <c r="E34" s="2" t="s">
        <v>57</v>
      </c>
      <c r="F34" s="2" t="s">
        <v>41</v>
      </c>
      <c r="G34" s="39" t="s">
        <v>1560</v>
      </c>
      <c r="H34" s="29">
        <v>8.4183388554947101</v>
      </c>
      <c r="I34" s="29">
        <v>24.951747896385601</v>
      </c>
      <c r="J34" s="8">
        <v>1.99133800671578</v>
      </c>
      <c r="K34" s="32">
        <v>1</v>
      </c>
      <c r="L34" s="28">
        <v>1.01907354926203</v>
      </c>
      <c r="M34" s="8">
        <v>67.718580786100802</v>
      </c>
      <c r="N34" s="9">
        <f t="shared" si="0"/>
        <v>67.72</v>
      </c>
      <c r="O34" s="6">
        <f t="shared" si="1"/>
        <v>67.996226967323821</v>
      </c>
      <c r="P34" s="6">
        <f t="shared" si="2"/>
        <v>69.050168485317343</v>
      </c>
      <c r="Q34" s="13">
        <f>P34*Index!$D$16</f>
        <v>78.341573484862934</v>
      </c>
      <c r="S34" s="8">
        <v>3.1115962840303801</v>
      </c>
      <c r="T34" s="6">
        <f t="shared" si="3"/>
        <v>3.1598260264328513</v>
      </c>
      <c r="U34" s="6">
        <f>T34*Index!$H$19</f>
        <v>3.3197922190210143</v>
      </c>
      <c r="W34" s="8">
        <v>81.661365703884002</v>
      </c>
      <c r="X34" s="9">
        <f t="shared" si="4"/>
        <v>81.66</v>
      </c>
      <c r="Y34" s="27"/>
    </row>
    <row r="35" spans="1:25" x14ac:dyDescent="0.25">
      <c r="A35" s="2" t="s">
        <v>275</v>
      </c>
      <c r="B35" s="2" t="s">
        <v>0</v>
      </c>
      <c r="C35" s="2">
        <v>5</v>
      </c>
      <c r="D35" s="2" t="s">
        <v>62</v>
      </c>
      <c r="E35" s="2" t="s">
        <v>58</v>
      </c>
      <c r="F35" s="2" t="s">
        <v>41</v>
      </c>
      <c r="G35" s="39" t="s">
        <v>1560</v>
      </c>
      <c r="H35" s="29">
        <v>8.4183388554947101</v>
      </c>
      <c r="I35" s="29">
        <v>14.1558258789238</v>
      </c>
      <c r="J35" s="8">
        <v>1.3927786463101099</v>
      </c>
      <c r="K35" s="32">
        <v>1</v>
      </c>
      <c r="L35" s="28">
        <v>0.99991607194830501</v>
      </c>
      <c r="M35" s="8">
        <v>31.4381758340716</v>
      </c>
      <c r="N35" s="9">
        <f t="shared" si="0"/>
        <v>31.44</v>
      </c>
      <c r="O35" s="6">
        <f t="shared" si="1"/>
        <v>31.567072354991293</v>
      </c>
      <c r="P35" s="6">
        <f t="shared" si="2"/>
        <v>32.056361976493662</v>
      </c>
      <c r="Q35" s="13">
        <f>P35*Index!$D$16</f>
        <v>36.369872695862441</v>
      </c>
      <c r="S35" s="8">
        <v>2.2395644144039202</v>
      </c>
      <c r="T35" s="6">
        <f t="shared" si="3"/>
        <v>2.2742776628271812</v>
      </c>
      <c r="U35" s="6">
        <f>T35*Index!$H$19</f>
        <v>2.389412969507807</v>
      </c>
      <c r="W35" s="8">
        <v>38.7592856653703</v>
      </c>
      <c r="X35" s="9">
        <f t="shared" si="4"/>
        <v>38.76</v>
      </c>
      <c r="Y35" s="27"/>
    </row>
    <row r="36" spans="1:25" x14ac:dyDescent="0.25">
      <c r="A36" s="2" t="s">
        <v>276</v>
      </c>
      <c r="B36" s="2" t="s">
        <v>0</v>
      </c>
      <c r="C36" s="2">
        <v>5</v>
      </c>
      <c r="D36" s="2" t="s">
        <v>63</v>
      </c>
      <c r="E36" s="2" t="s">
        <v>58</v>
      </c>
      <c r="F36" s="2" t="s">
        <v>41</v>
      </c>
      <c r="G36" s="39" t="s">
        <v>1560</v>
      </c>
      <c r="H36" s="29">
        <v>8.4183388554947101</v>
      </c>
      <c r="I36" s="29">
        <v>21.4888534926306</v>
      </c>
      <c r="J36" s="8">
        <v>1.6765999412671699</v>
      </c>
      <c r="K36" s="32">
        <v>0</v>
      </c>
      <c r="L36" s="28">
        <v>0.99800742577676305</v>
      </c>
      <c r="M36" s="8">
        <v>50.0424844867103</v>
      </c>
      <c r="N36" s="9">
        <f t="shared" si="0"/>
        <v>50.04</v>
      </c>
      <c r="O36" s="6">
        <f t="shared" si="1"/>
        <v>50.247658673105811</v>
      </c>
      <c r="P36" s="6">
        <f t="shared" si="2"/>
        <v>51.026497382538956</v>
      </c>
      <c r="Q36" s="13">
        <f>P36*Index!$D$16</f>
        <v>57.892633458517331</v>
      </c>
      <c r="S36" s="8">
        <v>3.0424436032547799</v>
      </c>
      <c r="T36" s="6">
        <f t="shared" si="3"/>
        <v>3.0896014791052293</v>
      </c>
      <c r="U36" s="6">
        <f>T36*Index!$H$19</f>
        <v>3.2460125539849312</v>
      </c>
      <c r="W36" s="8">
        <v>61.138646012502299</v>
      </c>
      <c r="X36" s="9">
        <f t="shared" si="4"/>
        <v>61.14</v>
      </c>
      <c r="Y36" s="27"/>
    </row>
    <row r="37" spans="1:25" x14ac:dyDescent="0.25">
      <c r="A37" s="2" t="s">
        <v>277</v>
      </c>
      <c r="B37" s="2" t="s">
        <v>0</v>
      </c>
      <c r="C37" s="2">
        <v>5</v>
      </c>
      <c r="D37" s="2" t="s">
        <v>64</v>
      </c>
      <c r="E37" s="2" t="s">
        <v>58</v>
      </c>
      <c r="F37" s="2" t="s">
        <v>41</v>
      </c>
      <c r="G37" s="39" t="s">
        <v>1560</v>
      </c>
      <c r="H37" s="29">
        <v>8.4183388554947101</v>
      </c>
      <c r="I37" s="29">
        <v>27.4324353427936</v>
      </c>
      <c r="J37" s="8">
        <v>1.7690786992351599</v>
      </c>
      <c r="K37" s="32">
        <v>0</v>
      </c>
      <c r="L37" s="28">
        <v>1.0054870921976999</v>
      </c>
      <c r="M37" s="8">
        <v>63.7708479612076</v>
      </c>
      <c r="N37" s="9">
        <f t="shared" si="0"/>
        <v>63.77</v>
      </c>
      <c r="O37" s="6">
        <f t="shared" si="1"/>
        <v>64.032308437848556</v>
      </c>
      <c r="P37" s="6">
        <f t="shared" si="2"/>
        <v>65.024809218635212</v>
      </c>
      <c r="Q37" s="13">
        <f>P37*Index!$D$16</f>
        <v>73.774561039979361</v>
      </c>
      <c r="S37" s="8">
        <v>3.9645412490341001</v>
      </c>
      <c r="T37" s="6">
        <f t="shared" si="3"/>
        <v>4.025991638394129</v>
      </c>
      <c r="U37" s="6">
        <f>T37*Index!$H$19</f>
        <v>4.2298074650878315</v>
      </c>
      <c r="W37" s="8">
        <v>78.004368505067205</v>
      </c>
      <c r="X37" s="9">
        <f t="shared" si="4"/>
        <v>78</v>
      </c>
      <c r="Y37" s="27"/>
    </row>
    <row r="38" spans="1:25" x14ac:dyDescent="0.25">
      <c r="A38" s="2" t="s">
        <v>278</v>
      </c>
      <c r="B38" s="2" t="s">
        <v>0</v>
      </c>
      <c r="C38" s="2">
        <v>5</v>
      </c>
      <c r="D38" s="2" t="s">
        <v>65</v>
      </c>
      <c r="E38" s="2" t="s">
        <v>58</v>
      </c>
      <c r="F38" s="2" t="s">
        <v>41</v>
      </c>
      <c r="G38" s="39" t="s">
        <v>1560</v>
      </c>
      <c r="H38" s="29">
        <v>8.4183388554947101</v>
      </c>
      <c r="I38" s="29">
        <v>36.797943623163299</v>
      </c>
      <c r="J38" s="8">
        <v>1.7742413901752401</v>
      </c>
      <c r="K38" s="32">
        <v>0</v>
      </c>
      <c r="L38" s="28">
        <v>0.95097075256727603</v>
      </c>
      <c r="M38" s="8">
        <v>76.291248125611702</v>
      </c>
      <c r="N38" s="9">
        <f t="shared" si="0"/>
        <v>76.290000000000006</v>
      </c>
      <c r="O38" s="6">
        <f t="shared" si="1"/>
        <v>76.60404224292671</v>
      </c>
      <c r="P38" s="6">
        <f t="shared" si="2"/>
        <v>77.791404897692075</v>
      </c>
      <c r="Q38" s="13">
        <f>P38*Index!$D$16</f>
        <v>88.259032482725189</v>
      </c>
      <c r="S38" s="8">
        <v>3.9224280294202698</v>
      </c>
      <c r="T38" s="6">
        <f t="shared" si="3"/>
        <v>3.9832256638762842</v>
      </c>
      <c r="U38" s="6">
        <f>T38*Index!$H$19</f>
        <v>4.1848764631100206</v>
      </c>
      <c r="W38" s="8">
        <v>92.443908945835304</v>
      </c>
      <c r="X38" s="9">
        <f t="shared" si="4"/>
        <v>92.44</v>
      </c>
      <c r="Y38" s="27"/>
    </row>
    <row r="39" spans="1:25" x14ac:dyDescent="0.25">
      <c r="A39" s="2" t="s">
        <v>279</v>
      </c>
      <c r="B39" s="2" t="s">
        <v>0</v>
      </c>
      <c r="C39" s="2">
        <v>5</v>
      </c>
      <c r="D39" s="2" t="s">
        <v>42</v>
      </c>
      <c r="E39" s="2" t="s">
        <v>58</v>
      </c>
      <c r="F39" s="2" t="s">
        <v>41</v>
      </c>
      <c r="G39" s="39" t="s">
        <v>1560</v>
      </c>
      <c r="H39" s="29">
        <v>8.4183388554947101</v>
      </c>
      <c r="I39" s="29">
        <v>37.3031191544611</v>
      </c>
      <c r="J39" s="8">
        <v>1.7355508106057</v>
      </c>
      <c r="K39" s="32">
        <v>0</v>
      </c>
      <c r="L39" s="28">
        <v>1.0182692143102301</v>
      </c>
      <c r="M39" s="8">
        <v>80.801610625117604</v>
      </c>
      <c r="N39" s="9">
        <f t="shared" si="0"/>
        <v>80.8</v>
      </c>
      <c r="O39" s="6">
        <f t="shared" si="1"/>
        <v>81.132897228680591</v>
      </c>
      <c r="P39" s="6">
        <f t="shared" si="2"/>
        <v>82.390457135725143</v>
      </c>
      <c r="Q39" s="13">
        <f>P39*Index!$D$16</f>
        <v>93.476934144228068</v>
      </c>
      <c r="S39" s="8">
        <v>4.1371887848270497</v>
      </c>
      <c r="T39" s="6">
        <f t="shared" si="3"/>
        <v>4.2013152109918694</v>
      </c>
      <c r="U39" s="6">
        <f>T39*Index!$H$19</f>
        <v>4.4140067935483325</v>
      </c>
      <c r="W39" s="8">
        <v>97.890940937776406</v>
      </c>
      <c r="X39" s="9">
        <f t="shared" si="4"/>
        <v>97.89</v>
      </c>
      <c r="Y39" s="27"/>
    </row>
    <row r="40" spans="1:25" x14ac:dyDescent="0.25">
      <c r="A40" s="2" t="s">
        <v>280</v>
      </c>
      <c r="B40" s="2" t="s">
        <v>0</v>
      </c>
      <c r="C40" s="2">
        <v>5</v>
      </c>
      <c r="D40" s="2" t="s">
        <v>66</v>
      </c>
      <c r="E40" s="2" t="s">
        <v>58</v>
      </c>
      <c r="F40" s="2" t="s">
        <v>222</v>
      </c>
      <c r="G40" s="39" t="s">
        <v>1560</v>
      </c>
      <c r="H40" s="29">
        <v>8.4183388554947101</v>
      </c>
      <c r="I40" s="29">
        <v>52.096502064621703</v>
      </c>
      <c r="J40" s="8">
        <v>2.1210623525146102</v>
      </c>
      <c r="K40" s="32">
        <v>0</v>
      </c>
      <c r="L40" s="28">
        <v>1.0027028992917899</v>
      </c>
      <c r="M40" s="8">
        <v>128.702683512123</v>
      </c>
      <c r="N40" s="9">
        <f t="shared" si="0"/>
        <v>128.69999999999999</v>
      </c>
      <c r="O40" s="6">
        <f t="shared" si="1"/>
        <v>129.23036451452271</v>
      </c>
      <c r="P40" s="6">
        <f t="shared" si="2"/>
        <v>131.23343516449782</v>
      </c>
      <c r="Q40" s="13">
        <f>P40*Index!$D$16</f>
        <v>148.89223343164812</v>
      </c>
      <c r="S40" s="8">
        <v>6.1387063763977601</v>
      </c>
      <c r="T40" s="6">
        <f t="shared" si="3"/>
        <v>6.2338563252319261</v>
      </c>
      <c r="U40" s="6">
        <f>T40*Index!$H$19</f>
        <v>6.5494453016967915</v>
      </c>
      <c r="W40" s="8">
        <v>155.44167873334399</v>
      </c>
      <c r="X40" s="9">
        <f t="shared" si="4"/>
        <v>155.44</v>
      </c>
      <c r="Y40" s="27"/>
    </row>
    <row r="41" spans="1:25" x14ac:dyDescent="0.25">
      <c r="A41" s="2" t="s">
        <v>281</v>
      </c>
      <c r="B41" s="2" t="s">
        <v>0</v>
      </c>
      <c r="C41" s="2">
        <v>5</v>
      </c>
      <c r="D41" s="2" t="s">
        <v>1563</v>
      </c>
      <c r="E41" s="2" t="s">
        <v>58</v>
      </c>
      <c r="F41" s="2" t="s">
        <v>222</v>
      </c>
      <c r="G41" s="39" t="s">
        <v>1560</v>
      </c>
      <c r="H41" s="29">
        <v>8.4183388554947101</v>
      </c>
      <c r="I41" s="29">
        <v>43.530031745074197</v>
      </c>
      <c r="J41" s="8">
        <v>2.1014544104446902</v>
      </c>
      <c r="K41" s="32">
        <v>0</v>
      </c>
      <c r="L41" s="28">
        <v>0.96611839600642502</v>
      </c>
      <c r="M41" s="8">
        <v>105.468374961028</v>
      </c>
      <c r="N41" s="9">
        <f t="shared" si="0"/>
        <v>105.47</v>
      </c>
      <c r="O41" s="6">
        <f t="shared" si="1"/>
        <v>105.90079529836822</v>
      </c>
      <c r="P41" s="6">
        <f t="shared" si="2"/>
        <v>107.54225762549294</v>
      </c>
      <c r="Q41" s="13">
        <f>P41*Index!$D$16</f>
        <v>122.01316612698916</v>
      </c>
      <c r="S41" s="8">
        <v>5.2390026117161304</v>
      </c>
      <c r="T41" s="6">
        <f t="shared" si="3"/>
        <v>5.3202071521977308</v>
      </c>
      <c r="U41" s="6">
        <f>T41*Index!$H$19</f>
        <v>5.5895426392777408</v>
      </c>
      <c r="W41" s="8">
        <v>127.602708766267</v>
      </c>
      <c r="X41" s="9">
        <f t="shared" si="4"/>
        <v>127.6</v>
      </c>
      <c r="Y41" s="27"/>
    </row>
    <row r="42" spans="1:25" x14ac:dyDescent="0.25">
      <c r="A42" s="2" t="s">
        <v>282</v>
      </c>
      <c r="B42" s="2" t="s">
        <v>0</v>
      </c>
      <c r="C42" s="2">
        <v>5</v>
      </c>
      <c r="D42" s="2" t="s">
        <v>229</v>
      </c>
      <c r="E42" s="2" t="s">
        <v>58</v>
      </c>
      <c r="F42" s="2" t="s">
        <v>41</v>
      </c>
      <c r="G42" s="39" t="s">
        <v>1560</v>
      </c>
      <c r="H42" s="29">
        <v>8.4183388554947101</v>
      </c>
      <c r="I42" s="29">
        <v>32.020493969936702</v>
      </c>
      <c r="J42" s="8">
        <v>2.0259275116015898</v>
      </c>
      <c r="K42" s="32">
        <v>1</v>
      </c>
      <c r="L42" s="28">
        <v>1.01907354926203</v>
      </c>
      <c r="M42" s="8">
        <v>83.488766300731399</v>
      </c>
      <c r="N42" s="9">
        <f t="shared" si="0"/>
        <v>83.49</v>
      </c>
      <c r="O42" s="6">
        <f t="shared" si="1"/>
        <v>83.831070242564394</v>
      </c>
      <c r="P42" s="6">
        <f t="shared" si="2"/>
        <v>85.130451831324152</v>
      </c>
      <c r="Q42" s="13">
        <f>P42*Index!$D$16</f>
        <v>96.585623094625745</v>
      </c>
      <c r="S42" s="8">
        <v>3.64822058244425</v>
      </c>
      <c r="T42" s="6">
        <f t="shared" si="3"/>
        <v>3.7047680014721363</v>
      </c>
      <c r="U42" s="6">
        <f>T42*Index!$H$19</f>
        <v>3.8923218815466627</v>
      </c>
      <c r="W42" s="8">
        <v>100.477944976172</v>
      </c>
      <c r="X42" s="9">
        <f t="shared" si="4"/>
        <v>100.48</v>
      </c>
      <c r="Y42" s="27"/>
    </row>
    <row r="43" spans="1:25" x14ac:dyDescent="0.25">
      <c r="A43" s="2" t="s">
        <v>283</v>
      </c>
      <c r="B43" s="2" t="s">
        <v>0</v>
      </c>
      <c r="C43" s="2">
        <v>5</v>
      </c>
      <c r="D43" s="2" t="s">
        <v>62</v>
      </c>
      <c r="E43" s="2" t="s">
        <v>59</v>
      </c>
      <c r="F43" s="2" t="s">
        <v>41</v>
      </c>
      <c r="G43" s="39" t="s">
        <v>1560</v>
      </c>
      <c r="H43" s="29">
        <v>8.4183388554947101</v>
      </c>
      <c r="I43" s="29">
        <v>10.8187970759189</v>
      </c>
      <c r="J43" s="8">
        <v>1.48559801368311</v>
      </c>
      <c r="K43" s="32">
        <v>0</v>
      </c>
      <c r="L43" s="28">
        <v>0.99991607194830501</v>
      </c>
      <c r="M43" s="8">
        <v>28.5762523781674</v>
      </c>
      <c r="N43" s="9">
        <f t="shared" si="0"/>
        <v>28.58</v>
      </c>
      <c r="O43" s="6">
        <f t="shared" si="1"/>
        <v>28.693415012917885</v>
      </c>
      <c r="P43" s="6">
        <f t="shared" si="2"/>
        <v>29.138162945618113</v>
      </c>
      <c r="Q43" s="13">
        <f>P43*Index!$D$16</f>
        <v>33.059000197855354</v>
      </c>
      <c r="S43" s="8">
        <v>1.9114055608009599</v>
      </c>
      <c r="T43" s="6">
        <f t="shared" si="3"/>
        <v>1.941032346993375</v>
      </c>
      <c r="U43" s="6">
        <f>T43*Index!$H$19</f>
        <v>2.0392971095599144</v>
      </c>
      <c r="W43" s="8">
        <v>35.098297307415301</v>
      </c>
      <c r="X43" s="9">
        <f t="shared" si="4"/>
        <v>35.1</v>
      </c>
      <c r="Y43" s="27"/>
    </row>
    <row r="44" spans="1:25" x14ac:dyDescent="0.25">
      <c r="A44" s="2" t="s">
        <v>284</v>
      </c>
      <c r="B44" s="2" t="s">
        <v>0</v>
      </c>
      <c r="C44" s="2">
        <v>5</v>
      </c>
      <c r="D44" s="2" t="s">
        <v>63</v>
      </c>
      <c r="E44" s="2" t="s">
        <v>59</v>
      </c>
      <c r="F44" s="2" t="s">
        <v>41</v>
      </c>
      <c r="G44" s="39" t="s">
        <v>1560</v>
      </c>
      <c r="H44" s="29">
        <v>8.4183388554947101</v>
      </c>
      <c r="I44" s="29">
        <v>15.7454264925994</v>
      </c>
      <c r="J44" s="8">
        <v>1.7709843626166499</v>
      </c>
      <c r="K44" s="32">
        <v>0</v>
      </c>
      <c r="L44" s="28">
        <v>0.99800742577676305</v>
      </c>
      <c r="M44" s="8">
        <v>42.708381048362</v>
      </c>
      <c r="N44" s="9">
        <f t="shared" si="0"/>
        <v>42.71</v>
      </c>
      <c r="O44" s="6">
        <f t="shared" si="1"/>
        <v>42.883485410660285</v>
      </c>
      <c r="P44" s="6">
        <f t="shared" si="2"/>
        <v>43.548179434525522</v>
      </c>
      <c r="Q44" s="13">
        <f>P44*Index!$D$16</f>
        <v>49.408031495641019</v>
      </c>
      <c r="S44" s="8">
        <v>2.3070611346327001</v>
      </c>
      <c r="T44" s="6">
        <f t="shared" si="3"/>
        <v>2.342820582219507</v>
      </c>
      <c r="U44" s="6">
        <f>T44*Index!$H$19</f>
        <v>2.4614258741943691</v>
      </c>
      <c r="W44" s="8">
        <v>51.869457369835402</v>
      </c>
      <c r="X44" s="9">
        <f t="shared" si="4"/>
        <v>51.87</v>
      </c>
      <c r="Y44" s="27"/>
    </row>
    <row r="45" spans="1:25" x14ac:dyDescent="0.25">
      <c r="A45" s="2" t="s">
        <v>285</v>
      </c>
      <c r="B45" s="2" t="s">
        <v>0</v>
      </c>
      <c r="C45" s="2">
        <v>5</v>
      </c>
      <c r="D45" s="2" t="s">
        <v>64</v>
      </c>
      <c r="E45" s="2" t="s">
        <v>59</v>
      </c>
      <c r="F45" s="2" t="s">
        <v>41</v>
      </c>
      <c r="G45" s="39" t="s">
        <v>1560</v>
      </c>
      <c r="H45" s="29">
        <v>8.4183388554947101</v>
      </c>
      <c r="I45" s="29">
        <v>19.285742546942</v>
      </c>
      <c r="J45" s="8">
        <v>1.8399128800986899</v>
      </c>
      <c r="K45" s="32">
        <v>0</v>
      </c>
      <c r="L45" s="28">
        <v>1.0054870921976999</v>
      </c>
      <c r="M45" s="8">
        <v>51.252790282117601</v>
      </c>
      <c r="N45" s="9">
        <f t="shared" si="0"/>
        <v>51.25</v>
      </c>
      <c r="O45" s="6">
        <f t="shared" si="1"/>
        <v>51.462926722274283</v>
      </c>
      <c r="P45" s="6">
        <f t="shared" si="2"/>
        <v>52.26060208646954</v>
      </c>
      <c r="Q45" s="13">
        <f>P45*Index!$D$16</f>
        <v>59.292799547490034</v>
      </c>
      <c r="S45" s="8">
        <v>2.4841459459444701</v>
      </c>
      <c r="T45" s="6">
        <f t="shared" si="3"/>
        <v>2.5226502081066098</v>
      </c>
      <c r="U45" s="6">
        <f>T45*Index!$H$19</f>
        <v>2.6503593748920067</v>
      </c>
      <c r="W45" s="8">
        <v>61.943158922381997</v>
      </c>
      <c r="X45" s="9">
        <f t="shared" si="4"/>
        <v>61.94</v>
      </c>
      <c r="Y45" s="27"/>
    </row>
    <row r="46" spans="1:25" x14ac:dyDescent="0.25">
      <c r="A46" s="2" t="s">
        <v>286</v>
      </c>
      <c r="B46" s="2" t="s">
        <v>0</v>
      </c>
      <c r="C46" s="2">
        <v>5</v>
      </c>
      <c r="D46" s="2" t="s">
        <v>65</v>
      </c>
      <c r="E46" s="2" t="s">
        <v>59</v>
      </c>
      <c r="F46" s="2" t="s">
        <v>41</v>
      </c>
      <c r="G46" s="39" t="s">
        <v>1560</v>
      </c>
      <c r="H46" s="29">
        <v>8.4183388554947101</v>
      </c>
      <c r="I46" s="29">
        <v>24.909976014405899</v>
      </c>
      <c r="J46" s="8">
        <v>1.83070828910626</v>
      </c>
      <c r="K46" s="32">
        <v>0</v>
      </c>
      <c r="L46" s="28">
        <v>0.95097075256727603</v>
      </c>
      <c r="M46" s="8">
        <v>58.0229310866399</v>
      </c>
      <c r="N46" s="9">
        <f t="shared" si="0"/>
        <v>58.02</v>
      </c>
      <c r="O46" s="6">
        <f t="shared" si="1"/>
        <v>58.260825104095126</v>
      </c>
      <c r="P46" s="6">
        <f t="shared" si="2"/>
        <v>59.163867893208604</v>
      </c>
      <c r="Q46" s="13">
        <f>P46*Index!$D$16</f>
        <v>67.124970233636688</v>
      </c>
      <c r="S46" s="8">
        <v>2.5696376587263998</v>
      </c>
      <c r="T46" s="6">
        <f t="shared" si="3"/>
        <v>2.6094670424366591</v>
      </c>
      <c r="U46" s="6">
        <f>T46*Index!$H$19</f>
        <v>2.7415713114600146</v>
      </c>
      <c r="W46" s="8">
        <v>69.866541545096695</v>
      </c>
      <c r="X46" s="9">
        <f t="shared" si="4"/>
        <v>69.87</v>
      </c>
      <c r="Y46" s="27"/>
    </row>
    <row r="47" spans="1:25" x14ac:dyDescent="0.25">
      <c r="A47" s="2" t="s">
        <v>287</v>
      </c>
      <c r="B47" s="2" t="s">
        <v>0</v>
      </c>
      <c r="C47" s="2">
        <v>5</v>
      </c>
      <c r="D47" s="2" t="s">
        <v>42</v>
      </c>
      <c r="E47" s="2" t="s">
        <v>59</v>
      </c>
      <c r="F47" s="2" t="s">
        <v>41</v>
      </c>
      <c r="G47" s="39" t="s">
        <v>1560</v>
      </c>
      <c r="H47" s="29">
        <v>8.4183388554947101</v>
      </c>
      <c r="I47" s="29">
        <v>24.7409684872102</v>
      </c>
      <c r="J47" s="8">
        <v>1.84981867699285</v>
      </c>
      <c r="K47" s="32">
        <v>0</v>
      </c>
      <c r="L47" s="28">
        <v>1.0182692143102301</v>
      </c>
      <c r="M47" s="8">
        <v>62.459316004814902</v>
      </c>
      <c r="N47" s="9">
        <f t="shared" si="0"/>
        <v>62.46</v>
      </c>
      <c r="O47" s="6">
        <f t="shared" si="1"/>
        <v>62.715399200434639</v>
      </c>
      <c r="P47" s="6">
        <f t="shared" si="2"/>
        <v>63.687487888041382</v>
      </c>
      <c r="Q47" s="13">
        <f>P47*Index!$D$16</f>
        <v>72.257289473641777</v>
      </c>
      <c r="S47" s="8">
        <v>2.6894834981724101</v>
      </c>
      <c r="T47" s="6">
        <f t="shared" si="3"/>
        <v>2.7311704923940825</v>
      </c>
      <c r="U47" s="6">
        <f>T47*Index!$H$19</f>
        <v>2.8694359985715328</v>
      </c>
      <c r="W47" s="8">
        <v>75.126725472213295</v>
      </c>
      <c r="X47" s="9">
        <f t="shared" si="4"/>
        <v>75.13</v>
      </c>
      <c r="Y47" s="27"/>
    </row>
    <row r="48" spans="1:25" x14ac:dyDescent="0.25">
      <c r="A48" s="2" t="s">
        <v>288</v>
      </c>
      <c r="B48" s="2" t="s">
        <v>0</v>
      </c>
      <c r="C48" s="2">
        <v>5</v>
      </c>
      <c r="D48" s="2" t="s">
        <v>66</v>
      </c>
      <c r="E48" s="2" t="s">
        <v>59</v>
      </c>
      <c r="F48" s="2" t="s">
        <v>222</v>
      </c>
      <c r="G48" s="39" t="s">
        <v>1560</v>
      </c>
      <c r="H48" s="29">
        <v>8.4183388554947101</v>
      </c>
      <c r="I48" s="29">
        <v>38.3359310174203</v>
      </c>
      <c r="J48" s="8">
        <v>1.85727732829262</v>
      </c>
      <c r="K48" s="32">
        <v>0</v>
      </c>
      <c r="L48" s="28">
        <v>1.0027028992917899</v>
      </c>
      <c r="M48" s="8">
        <v>87.070353440389994</v>
      </c>
      <c r="N48" s="9">
        <f t="shared" si="0"/>
        <v>87.07</v>
      </c>
      <c r="O48" s="6">
        <f t="shared" si="1"/>
        <v>87.427341889495594</v>
      </c>
      <c r="P48" s="6">
        <f t="shared" si="2"/>
        <v>88.782465688782779</v>
      </c>
      <c r="Q48" s="13">
        <f>P48*Index!$D$16</f>
        <v>100.72905269455018</v>
      </c>
      <c r="S48" s="8">
        <v>3.73788562962141</v>
      </c>
      <c r="T48" s="6">
        <f t="shared" si="3"/>
        <v>3.7958228568805423</v>
      </c>
      <c r="U48" s="6">
        <f>T48*Index!$H$19</f>
        <v>3.9879863890101195</v>
      </c>
      <c r="W48" s="8">
        <v>104.71703908356</v>
      </c>
      <c r="X48" s="9">
        <f t="shared" si="4"/>
        <v>104.72</v>
      </c>
      <c r="Y48" s="27"/>
    </row>
    <row r="49" spans="1:25" x14ac:dyDescent="0.25">
      <c r="A49" s="2" t="s">
        <v>289</v>
      </c>
      <c r="B49" s="2" t="s">
        <v>0</v>
      </c>
      <c r="C49" s="2">
        <v>5</v>
      </c>
      <c r="D49" s="2" t="s">
        <v>1563</v>
      </c>
      <c r="E49" s="2" t="s">
        <v>59</v>
      </c>
      <c r="F49" s="2" t="s">
        <v>222</v>
      </c>
      <c r="G49" s="39" t="s">
        <v>1560</v>
      </c>
      <c r="H49" s="29">
        <v>8.4183388554947101</v>
      </c>
      <c r="I49" s="29">
        <v>31.5026080453889</v>
      </c>
      <c r="J49" s="8">
        <v>1.7613989791887501</v>
      </c>
      <c r="K49" s="32">
        <v>0</v>
      </c>
      <c r="L49" s="28">
        <v>0.96611839600642502</v>
      </c>
      <c r="M49" s="8">
        <v>67.934272023658096</v>
      </c>
      <c r="N49" s="9">
        <f t="shared" si="0"/>
        <v>67.930000000000007</v>
      </c>
      <c r="O49" s="6">
        <f t="shared" si="1"/>
        <v>68.212802538955088</v>
      </c>
      <c r="P49" s="6">
        <f t="shared" si="2"/>
        <v>69.270100978308903</v>
      </c>
      <c r="Q49" s="13">
        <f>P49*Index!$D$16</f>
        <v>78.591100139748235</v>
      </c>
      <c r="S49" s="8">
        <v>3.4817830119447599</v>
      </c>
      <c r="T49" s="6">
        <f t="shared" si="3"/>
        <v>3.5357506486299037</v>
      </c>
      <c r="U49" s="6">
        <f>T49*Index!$H$19</f>
        <v>3.7147480252167924</v>
      </c>
      <c r="W49" s="8">
        <v>82.305848164964999</v>
      </c>
      <c r="X49" s="9">
        <f t="shared" si="4"/>
        <v>82.31</v>
      </c>
      <c r="Y49" s="27"/>
    </row>
    <row r="50" spans="1:25" x14ac:dyDescent="0.25">
      <c r="A50" s="2" t="s">
        <v>290</v>
      </c>
      <c r="B50" s="2" t="s">
        <v>0</v>
      </c>
      <c r="C50" s="2">
        <v>5</v>
      </c>
      <c r="D50" s="2" t="s">
        <v>229</v>
      </c>
      <c r="E50" s="2" t="s">
        <v>59</v>
      </c>
      <c r="F50" s="2" t="s">
        <v>41</v>
      </c>
      <c r="G50" s="39" t="s">
        <v>1560</v>
      </c>
      <c r="H50" s="29">
        <v>8.4183388554947101</v>
      </c>
      <c r="I50" s="29">
        <v>25.777155733952899</v>
      </c>
      <c r="J50" s="8">
        <v>2.0761598666162202</v>
      </c>
      <c r="K50" s="32">
        <v>1</v>
      </c>
      <c r="L50" s="28">
        <v>1.01907354926203</v>
      </c>
      <c r="M50" s="8">
        <v>72.349446094845703</v>
      </c>
      <c r="N50" s="9">
        <f t="shared" si="0"/>
        <v>72.349999999999994</v>
      </c>
      <c r="O50" s="6">
        <f t="shared" si="1"/>
        <v>72.646078823834571</v>
      </c>
      <c r="P50" s="6">
        <f t="shared" si="2"/>
        <v>73.772093045604009</v>
      </c>
      <c r="Q50" s="13">
        <f>P50*Index!$D$16</f>
        <v>83.698881193798314</v>
      </c>
      <c r="S50" s="8">
        <v>3.3844863694162401</v>
      </c>
      <c r="T50" s="6">
        <f t="shared" si="3"/>
        <v>3.4369459081421923</v>
      </c>
      <c r="U50" s="6">
        <f>T50*Index!$H$19</f>
        <v>3.6109412947418904</v>
      </c>
      <c r="W50" s="8">
        <v>87.309822488540206</v>
      </c>
      <c r="X50" s="9">
        <f t="shared" si="4"/>
        <v>87.31</v>
      </c>
      <c r="Y50" s="27"/>
    </row>
    <row r="51" spans="1:25" x14ac:dyDescent="0.25">
      <c r="A51" s="2" t="s">
        <v>291</v>
      </c>
      <c r="B51" s="2" t="s">
        <v>0</v>
      </c>
      <c r="C51" s="2">
        <v>5</v>
      </c>
      <c r="D51" s="2" t="s">
        <v>62</v>
      </c>
      <c r="E51" s="2" t="s">
        <v>60</v>
      </c>
      <c r="F51" s="2" t="s">
        <v>41</v>
      </c>
      <c r="G51" s="39" t="s">
        <v>1560</v>
      </c>
      <c r="H51" s="29">
        <v>8.4183388554947101</v>
      </c>
      <c r="I51" s="29">
        <v>9.3409163004972608</v>
      </c>
      <c r="J51" s="8">
        <v>1.75553943463849</v>
      </c>
      <c r="K51" s="32">
        <v>0</v>
      </c>
      <c r="L51" s="28">
        <v>0.99991607194830501</v>
      </c>
      <c r="M51" s="8">
        <v>31.1744561251768</v>
      </c>
      <c r="N51" s="9">
        <f t="shared" si="0"/>
        <v>31.17</v>
      </c>
      <c r="O51" s="6">
        <f t="shared" si="1"/>
        <v>31.302271395290024</v>
      </c>
      <c r="P51" s="6">
        <f t="shared" si="2"/>
        <v>31.787456601917022</v>
      </c>
      <c r="Q51" s="13">
        <f>P51*Index!$D$16</f>
        <v>36.064783358283925</v>
      </c>
      <c r="S51" s="8">
        <v>1.85351412830003</v>
      </c>
      <c r="T51" s="6">
        <f t="shared" si="3"/>
        <v>1.8822435972886806</v>
      </c>
      <c r="U51" s="6">
        <f>T51*Index!$H$19</f>
        <v>1.97753217940142</v>
      </c>
      <c r="W51" s="8">
        <v>38.042315537685397</v>
      </c>
      <c r="X51" s="9">
        <f t="shared" si="4"/>
        <v>38.04</v>
      </c>
      <c r="Y51" s="27"/>
    </row>
    <row r="52" spans="1:25" x14ac:dyDescent="0.25">
      <c r="A52" s="2" t="s">
        <v>292</v>
      </c>
      <c r="B52" s="2" t="s">
        <v>0</v>
      </c>
      <c r="C52" s="2">
        <v>5</v>
      </c>
      <c r="D52" s="2" t="s">
        <v>63</v>
      </c>
      <c r="E52" s="2" t="s">
        <v>60</v>
      </c>
      <c r="F52" s="2" t="s">
        <v>41</v>
      </c>
      <c r="G52" s="39" t="s">
        <v>1560</v>
      </c>
      <c r="H52" s="29">
        <v>8.4183388554947101</v>
      </c>
      <c r="I52" s="29">
        <v>13.040991261011801</v>
      </c>
      <c r="J52" s="8">
        <v>2.0868393004615902</v>
      </c>
      <c r="K52" s="32">
        <v>0</v>
      </c>
      <c r="L52" s="28">
        <v>0.99800742577676305</v>
      </c>
      <c r="M52" s="8">
        <v>44.692941644230402</v>
      </c>
      <c r="N52" s="9">
        <f t="shared" si="0"/>
        <v>44.69</v>
      </c>
      <c r="O52" s="6">
        <f t="shared" si="1"/>
        <v>44.876182704971747</v>
      </c>
      <c r="P52" s="6">
        <f t="shared" si="2"/>
        <v>45.571763536898814</v>
      </c>
      <c r="Q52" s="13">
        <f>P52*Index!$D$16</f>
        <v>51.703909494730723</v>
      </c>
      <c r="S52" s="8">
        <v>2.0476932227438001</v>
      </c>
      <c r="T52" s="6">
        <f t="shared" si="3"/>
        <v>2.0794324676963289</v>
      </c>
      <c r="U52" s="6">
        <f>T52*Index!$H$19</f>
        <v>2.1847037363734554</v>
      </c>
      <c r="W52" s="8">
        <v>53.888613231104202</v>
      </c>
      <c r="X52" s="9">
        <f t="shared" si="4"/>
        <v>53.89</v>
      </c>
      <c r="Y52" s="27"/>
    </row>
    <row r="53" spans="1:25" x14ac:dyDescent="0.25">
      <c r="A53" s="2" t="s">
        <v>293</v>
      </c>
      <c r="B53" s="2" t="s">
        <v>0</v>
      </c>
      <c r="C53" s="2">
        <v>5</v>
      </c>
      <c r="D53" s="2" t="s">
        <v>64</v>
      </c>
      <c r="E53" s="2" t="s">
        <v>60</v>
      </c>
      <c r="F53" s="2" t="s">
        <v>41</v>
      </c>
      <c r="G53" s="39" t="s">
        <v>1560</v>
      </c>
      <c r="H53" s="29">
        <v>8.4183388554947101</v>
      </c>
      <c r="I53" s="29">
        <v>15.383385329239401</v>
      </c>
      <c r="J53" s="8">
        <v>2.0729016768489701</v>
      </c>
      <c r="K53" s="32">
        <v>0</v>
      </c>
      <c r="L53" s="28">
        <v>1.0054870921976999</v>
      </c>
      <c r="M53" s="8">
        <v>49.609359607958403</v>
      </c>
      <c r="N53" s="9">
        <f t="shared" si="0"/>
        <v>49.61</v>
      </c>
      <c r="O53" s="6">
        <f t="shared" si="1"/>
        <v>49.81275798235103</v>
      </c>
      <c r="P53" s="6">
        <f t="shared" si="2"/>
        <v>50.584855731077475</v>
      </c>
      <c r="Q53" s="13">
        <f>P53*Index!$D$16</f>
        <v>57.391564414792946</v>
      </c>
      <c r="S53" s="8">
        <v>2.1429926252315399</v>
      </c>
      <c r="T53" s="6">
        <f t="shared" si="3"/>
        <v>2.1762090109226291</v>
      </c>
      <c r="U53" s="6">
        <f>T53*Index!$H$19</f>
        <v>2.2863795921005869</v>
      </c>
      <c r="W53" s="8">
        <v>59.677944006893597</v>
      </c>
      <c r="X53" s="9">
        <f t="shared" si="4"/>
        <v>59.68</v>
      </c>
      <c r="Y53" s="27"/>
    </row>
    <row r="54" spans="1:25" x14ac:dyDescent="0.25">
      <c r="A54" s="2" t="s">
        <v>294</v>
      </c>
      <c r="B54" s="2" t="s">
        <v>0</v>
      </c>
      <c r="C54" s="2">
        <v>5</v>
      </c>
      <c r="D54" s="2" t="s">
        <v>65</v>
      </c>
      <c r="E54" s="2" t="s">
        <v>60</v>
      </c>
      <c r="F54" s="2" t="s">
        <v>41</v>
      </c>
      <c r="G54" s="39" t="s">
        <v>1560</v>
      </c>
      <c r="H54" s="29">
        <v>8.4183388554947101</v>
      </c>
      <c r="I54" s="29">
        <v>19.245324365800499</v>
      </c>
      <c r="J54" s="8">
        <v>1.99552825961406</v>
      </c>
      <c r="K54" s="32">
        <v>0</v>
      </c>
      <c r="L54" s="28">
        <v>0.95097075256727603</v>
      </c>
      <c r="M54" s="8">
        <v>52.497029693923899</v>
      </c>
      <c r="N54" s="9">
        <f t="shared" si="0"/>
        <v>52.5</v>
      </c>
      <c r="O54" s="6">
        <f t="shared" si="1"/>
        <v>52.712267515668984</v>
      </c>
      <c r="P54" s="6">
        <f t="shared" si="2"/>
        <v>53.529307662161855</v>
      </c>
      <c r="Q54" s="13">
        <f>P54*Index!$D$16</f>
        <v>60.73222240870853</v>
      </c>
      <c r="S54" s="8">
        <v>2.1305834745721701</v>
      </c>
      <c r="T54" s="6">
        <f t="shared" si="3"/>
        <v>2.163607518428039</v>
      </c>
      <c r="U54" s="6">
        <f>T54*Index!$H$19</f>
        <v>2.2731401490484582</v>
      </c>
      <c r="W54" s="8">
        <v>63.005362557757003</v>
      </c>
      <c r="X54" s="9">
        <f t="shared" si="4"/>
        <v>63.01</v>
      </c>
      <c r="Y54" s="27"/>
    </row>
    <row r="55" spans="1:25" x14ac:dyDescent="0.25">
      <c r="A55" s="2" t="s">
        <v>295</v>
      </c>
      <c r="B55" s="2" t="s">
        <v>0</v>
      </c>
      <c r="C55" s="2">
        <v>5</v>
      </c>
      <c r="D55" s="2" t="s">
        <v>42</v>
      </c>
      <c r="E55" s="2" t="s">
        <v>60</v>
      </c>
      <c r="F55" s="2" t="s">
        <v>41</v>
      </c>
      <c r="G55" s="39" t="s">
        <v>1560</v>
      </c>
      <c r="H55" s="29">
        <v>8.4183388554947101</v>
      </c>
      <c r="I55" s="29">
        <v>18.804532515437199</v>
      </c>
      <c r="J55" s="8">
        <v>2.0034102058051202</v>
      </c>
      <c r="K55" s="32">
        <v>0</v>
      </c>
      <c r="L55" s="28">
        <v>1.0182692143102301</v>
      </c>
      <c r="M55" s="8">
        <v>55.534955311637901</v>
      </c>
      <c r="N55" s="9">
        <f t="shared" si="0"/>
        <v>55.53</v>
      </c>
      <c r="O55" s="6">
        <f t="shared" si="1"/>
        <v>55.762648628415619</v>
      </c>
      <c r="P55" s="6">
        <f t="shared" si="2"/>
        <v>56.626969682156066</v>
      </c>
      <c r="Q55" s="13">
        <f>P55*Index!$D$16</f>
        <v>64.246706472889315</v>
      </c>
      <c r="S55" s="8">
        <v>2.2591622225581598</v>
      </c>
      <c r="T55" s="6">
        <f t="shared" si="3"/>
        <v>2.2941792370078113</v>
      </c>
      <c r="U55" s="6">
        <f>T55*Index!$H$19</f>
        <v>2.4103220608813318</v>
      </c>
      <c r="W55" s="8">
        <v>66.6570285337706</v>
      </c>
      <c r="X55" s="9">
        <f t="shared" si="4"/>
        <v>66.66</v>
      </c>
      <c r="Y55" s="27"/>
    </row>
    <row r="56" spans="1:25" x14ac:dyDescent="0.25">
      <c r="A56" s="2" t="s">
        <v>296</v>
      </c>
      <c r="B56" s="2" t="s">
        <v>0</v>
      </c>
      <c r="C56" s="2">
        <v>5</v>
      </c>
      <c r="D56" s="2" t="s">
        <v>66</v>
      </c>
      <c r="E56" s="2" t="s">
        <v>60</v>
      </c>
      <c r="F56" s="2" t="s">
        <v>222</v>
      </c>
      <c r="G56" s="39" t="s">
        <v>1560</v>
      </c>
      <c r="H56" s="29">
        <v>8.4183388554947101</v>
      </c>
      <c r="I56" s="29">
        <v>31.880530978737401</v>
      </c>
      <c r="J56" s="8">
        <v>2.1057845375761901</v>
      </c>
      <c r="K56" s="32">
        <v>0</v>
      </c>
      <c r="L56" s="28">
        <v>1.0027028992917899</v>
      </c>
      <c r="M56" s="8">
        <v>85.090107004601805</v>
      </c>
      <c r="N56" s="9">
        <f t="shared" si="0"/>
        <v>85.09</v>
      </c>
      <c r="O56" s="6">
        <f t="shared" si="1"/>
        <v>85.438976443320669</v>
      </c>
      <c r="P56" s="6">
        <f t="shared" si="2"/>
        <v>86.763280578192152</v>
      </c>
      <c r="Q56" s="13">
        <f>P56*Index!$D$16</f>
        <v>98.43816561649021</v>
      </c>
      <c r="S56" s="8">
        <v>5.3166694642998298</v>
      </c>
      <c r="T56" s="6">
        <f t="shared" si="3"/>
        <v>5.3990778409964779</v>
      </c>
      <c r="U56" s="6">
        <f>T56*Index!$H$19</f>
        <v>5.6724061566969244</v>
      </c>
      <c r="W56" s="8">
        <v>104.110571773187</v>
      </c>
      <c r="X56" s="9">
        <f t="shared" si="4"/>
        <v>104.11</v>
      </c>
      <c r="Y56" s="27"/>
    </row>
    <row r="57" spans="1:25" x14ac:dyDescent="0.25">
      <c r="A57" s="2" t="s">
        <v>297</v>
      </c>
      <c r="B57" s="2" t="s">
        <v>0</v>
      </c>
      <c r="C57" s="2">
        <v>5</v>
      </c>
      <c r="D57" s="2" t="s">
        <v>1563</v>
      </c>
      <c r="E57" s="2" t="s">
        <v>60</v>
      </c>
      <c r="F57" s="2" t="s">
        <v>222</v>
      </c>
      <c r="G57" s="39" t="s">
        <v>1560</v>
      </c>
      <c r="H57" s="29">
        <v>8.4183388554947101</v>
      </c>
      <c r="I57" s="29">
        <v>25.791135585174299</v>
      </c>
      <c r="J57" s="8">
        <v>2.2513947823820701</v>
      </c>
      <c r="K57" s="32">
        <v>0</v>
      </c>
      <c r="L57" s="28">
        <v>0.96611839600642502</v>
      </c>
      <c r="M57" s="8">
        <v>74.409503912625993</v>
      </c>
      <c r="N57" s="9">
        <f t="shared" si="0"/>
        <v>74.41</v>
      </c>
      <c r="O57" s="6">
        <f t="shared" si="1"/>
        <v>74.714582878667755</v>
      </c>
      <c r="P57" s="6">
        <f t="shared" si="2"/>
        <v>75.872658913287111</v>
      </c>
      <c r="Q57" s="13">
        <f>P57*Index!$D$16</f>
        <v>86.082099640511913</v>
      </c>
      <c r="S57" s="8">
        <v>3.0530310245361001</v>
      </c>
      <c r="T57" s="6">
        <f t="shared" si="3"/>
        <v>3.1003530054164097</v>
      </c>
      <c r="U57" s="6">
        <f>T57*Index!$H$19</f>
        <v>3.2573083763156152</v>
      </c>
      <c r="W57" s="8">
        <v>89.339408016827505</v>
      </c>
      <c r="X57" s="9">
        <f t="shared" si="4"/>
        <v>89.34</v>
      </c>
      <c r="Y57" s="27"/>
    </row>
    <row r="58" spans="1:25" x14ac:dyDescent="0.25">
      <c r="A58" s="2" t="s">
        <v>298</v>
      </c>
      <c r="B58" s="2" t="s">
        <v>0</v>
      </c>
      <c r="C58" s="2">
        <v>5</v>
      </c>
      <c r="D58" s="2" t="s">
        <v>229</v>
      </c>
      <c r="E58" s="2" t="s">
        <v>60</v>
      </c>
      <c r="F58" s="2" t="s">
        <v>41</v>
      </c>
      <c r="G58" s="39" t="s">
        <v>1560</v>
      </c>
      <c r="H58" s="29">
        <v>8.4183388554947101</v>
      </c>
      <c r="I58" s="29">
        <v>23.547551073815701</v>
      </c>
      <c r="J58" s="8">
        <v>2.36002207093525</v>
      </c>
      <c r="K58" s="32">
        <v>1</v>
      </c>
      <c r="L58" s="28">
        <v>1.01907354926203</v>
      </c>
      <c r="M58" s="8">
        <v>76.879118230974399</v>
      </c>
      <c r="N58" s="9">
        <f t="shared" si="0"/>
        <v>76.88</v>
      </c>
      <c r="O58" s="6">
        <f t="shared" si="1"/>
        <v>77.19432261572139</v>
      </c>
      <c r="P58" s="6">
        <f t="shared" si="2"/>
        <v>78.390834616265082</v>
      </c>
      <c r="Q58" s="13">
        <f>P58*Index!$D$16</f>
        <v>88.939121588613219</v>
      </c>
      <c r="S58" s="8">
        <v>3.1381553605097401</v>
      </c>
      <c r="T58" s="6">
        <f t="shared" si="3"/>
        <v>3.1867967685976413</v>
      </c>
      <c r="U58" s="6">
        <f>T58*Index!$H$19</f>
        <v>3.3481283550078964</v>
      </c>
      <c r="W58" s="8">
        <v>92.287249943621106</v>
      </c>
      <c r="X58" s="9">
        <f t="shared" si="4"/>
        <v>92.29</v>
      </c>
      <c r="Y58" s="27"/>
    </row>
    <row r="59" spans="1:25" x14ac:dyDescent="0.25">
      <c r="A59" s="2" t="s">
        <v>299</v>
      </c>
      <c r="B59" s="2" t="s">
        <v>0</v>
      </c>
      <c r="C59" s="2">
        <v>5</v>
      </c>
      <c r="D59" s="2" t="s">
        <v>62</v>
      </c>
      <c r="E59" s="2" t="s">
        <v>61</v>
      </c>
      <c r="F59" s="2" t="s">
        <v>41</v>
      </c>
      <c r="G59" s="39" t="s">
        <v>1560</v>
      </c>
      <c r="H59" s="29">
        <v>8.4183388554947101</v>
      </c>
      <c r="I59" s="29">
        <v>10.332117168712401</v>
      </c>
      <c r="J59" s="8">
        <v>1.26528181782531</v>
      </c>
      <c r="K59" s="32">
        <v>1</v>
      </c>
      <c r="L59" s="28">
        <v>0.99991607194830501</v>
      </c>
      <c r="M59" s="8">
        <v>23.722619922976801</v>
      </c>
      <c r="N59" s="9">
        <f t="shared" si="0"/>
        <v>23.72</v>
      </c>
      <c r="O59" s="6">
        <f t="shared" si="1"/>
        <v>23.819882664661005</v>
      </c>
      <c r="P59" s="6">
        <f t="shared" si="2"/>
        <v>24.189090845963253</v>
      </c>
      <c r="Q59" s="13">
        <f>P59*Index!$D$16</f>
        <v>27.443979929520463</v>
      </c>
      <c r="S59" s="8">
        <v>1.9574470204224199</v>
      </c>
      <c r="T59" s="6">
        <f t="shared" si="3"/>
        <v>1.9877874492389676</v>
      </c>
      <c r="U59" s="6">
        <f>T59*Index!$H$19</f>
        <v>2.0884191888566903</v>
      </c>
      <c r="W59" s="8">
        <v>29.532399118377199</v>
      </c>
      <c r="X59" s="9">
        <f t="shared" si="4"/>
        <v>29.53</v>
      </c>
      <c r="Y59" s="27"/>
    </row>
    <row r="60" spans="1:25" x14ac:dyDescent="0.25">
      <c r="A60" s="2" t="s">
        <v>300</v>
      </c>
      <c r="B60" s="2" t="s">
        <v>0</v>
      </c>
      <c r="C60" s="2">
        <v>5</v>
      </c>
      <c r="D60" s="2" t="s">
        <v>63</v>
      </c>
      <c r="E60" s="2" t="s">
        <v>61</v>
      </c>
      <c r="F60" s="2" t="s">
        <v>41</v>
      </c>
      <c r="G60" s="39" t="s">
        <v>1560</v>
      </c>
      <c r="H60" s="29">
        <v>8.4183388554947101</v>
      </c>
      <c r="I60" s="29">
        <v>14.8683501605787</v>
      </c>
      <c r="J60" s="8">
        <v>1.51298337965926</v>
      </c>
      <c r="K60" s="32">
        <v>0</v>
      </c>
      <c r="L60" s="28">
        <v>0.99800742577676305</v>
      </c>
      <c r="M60" s="8">
        <v>35.162170329455797</v>
      </c>
      <c r="N60" s="9">
        <f t="shared" si="0"/>
        <v>35.159999999999997</v>
      </c>
      <c r="O60" s="6">
        <f t="shared" si="1"/>
        <v>35.306335227806564</v>
      </c>
      <c r="P60" s="6">
        <f t="shared" si="2"/>
        <v>35.85358342383757</v>
      </c>
      <c r="Q60" s="13">
        <f>P60*Index!$D$16</f>
        <v>40.678049049098213</v>
      </c>
      <c r="S60" s="8">
        <v>2.3949787508244702</v>
      </c>
      <c r="T60" s="6">
        <f t="shared" si="3"/>
        <v>2.4321009214622498</v>
      </c>
      <c r="U60" s="6">
        <f>T60*Index!$H$19</f>
        <v>2.555226030611276</v>
      </c>
      <c r="W60" s="8">
        <v>43.2332750797095</v>
      </c>
      <c r="X60" s="9">
        <f t="shared" si="4"/>
        <v>43.23</v>
      </c>
      <c r="Y60" s="27"/>
    </row>
    <row r="61" spans="1:25" x14ac:dyDescent="0.25">
      <c r="A61" s="2" t="s">
        <v>301</v>
      </c>
      <c r="B61" s="2" t="s">
        <v>0</v>
      </c>
      <c r="C61" s="2">
        <v>5</v>
      </c>
      <c r="D61" s="2" t="s">
        <v>64</v>
      </c>
      <c r="E61" s="2" t="s">
        <v>61</v>
      </c>
      <c r="F61" s="2" t="s">
        <v>41</v>
      </c>
      <c r="G61" s="39" t="s">
        <v>1560</v>
      </c>
      <c r="H61" s="29">
        <v>8.4183388554947101</v>
      </c>
      <c r="I61" s="29">
        <v>18.021000608534401</v>
      </c>
      <c r="J61" s="8">
        <v>1.6002074704548701</v>
      </c>
      <c r="K61" s="32">
        <v>0</v>
      </c>
      <c r="L61" s="28">
        <v>1.0054870921976999</v>
      </c>
      <c r="M61" s="8">
        <v>42.540578772283901</v>
      </c>
      <c r="N61" s="9">
        <f t="shared" si="0"/>
        <v>42.54</v>
      </c>
      <c r="O61" s="6">
        <f t="shared" si="1"/>
        <v>42.714995145250263</v>
      </c>
      <c r="P61" s="6">
        <f t="shared" si="2"/>
        <v>43.377077570001646</v>
      </c>
      <c r="Q61" s="13">
        <f>P61*Index!$D$16</f>
        <v>49.213906128722549</v>
      </c>
      <c r="S61" s="8">
        <v>2.424778805116</v>
      </c>
      <c r="T61" s="6">
        <f t="shared" si="3"/>
        <v>2.4623628765952983</v>
      </c>
      <c r="U61" s="6">
        <f>T61*Index!$H$19</f>
        <v>2.5870199972229351</v>
      </c>
      <c r="W61" s="8">
        <v>51.800926125945502</v>
      </c>
      <c r="X61" s="9">
        <f t="shared" si="4"/>
        <v>51.8</v>
      </c>
      <c r="Y61" s="27"/>
    </row>
    <row r="62" spans="1:25" x14ac:dyDescent="0.25">
      <c r="A62" s="2" t="s">
        <v>302</v>
      </c>
      <c r="B62" s="2" t="s">
        <v>0</v>
      </c>
      <c r="C62" s="2">
        <v>5</v>
      </c>
      <c r="D62" s="2" t="s">
        <v>65</v>
      </c>
      <c r="E62" s="2" t="s">
        <v>61</v>
      </c>
      <c r="F62" s="2" t="s">
        <v>41</v>
      </c>
      <c r="G62" s="39" t="s">
        <v>1560</v>
      </c>
      <c r="H62" s="29">
        <v>8.4183388554947101</v>
      </c>
      <c r="I62" s="29">
        <v>23.0645165602335</v>
      </c>
      <c r="J62" s="8">
        <v>1.6096378596352401</v>
      </c>
      <c r="K62" s="32">
        <v>0</v>
      </c>
      <c r="L62" s="28">
        <v>0.95097075256727603</v>
      </c>
      <c r="M62" s="8">
        <v>48.191390059472297</v>
      </c>
      <c r="N62" s="9">
        <f t="shared" si="0"/>
        <v>48.19</v>
      </c>
      <c r="O62" s="6">
        <f t="shared" si="1"/>
        <v>48.388974758716131</v>
      </c>
      <c r="P62" s="6">
        <f t="shared" si="2"/>
        <v>49.139003867476234</v>
      </c>
      <c r="Q62" s="13">
        <f>P62*Index!$D$16</f>
        <v>55.751158424405993</v>
      </c>
      <c r="S62" s="8">
        <v>2.62412080885065</v>
      </c>
      <c r="T62" s="6">
        <f t="shared" si="3"/>
        <v>2.6647946813878352</v>
      </c>
      <c r="U62" s="6">
        <f>T62*Index!$H$19</f>
        <v>2.7996999121330939</v>
      </c>
      <c r="W62" s="8">
        <v>58.5508583365391</v>
      </c>
      <c r="X62" s="9">
        <f t="shared" si="4"/>
        <v>58.55</v>
      </c>
      <c r="Y62" s="27"/>
    </row>
    <row r="63" spans="1:25" x14ac:dyDescent="0.25">
      <c r="A63" s="2" t="s">
        <v>303</v>
      </c>
      <c r="B63" s="2" t="s">
        <v>0</v>
      </c>
      <c r="C63" s="2">
        <v>5</v>
      </c>
      <c r="D63" s="2" t="s">
        <v>42</v>
      </c>
      <c r="E63" s="2" t="s">
        <v>61</v>
      </c>
      <c r="F63" s="2" t="s">
        <v>41</v>
      </c>
      <c r="G63" s="39" t="s">
        <v>1560</v>
      </c>
      <c r="H63" s="29">
        <v>8.4183388554947101</v>
      </c>
      <c r="I63" s="29">
        <v>22.799055138828901</v>
      </c>
      <c r="J63" s="8">
        <v>1.6196494900296601</v>
      </c>
      <c r="K63" s="32">
        <v>0</v>
      </c>
      <c r="L63" s="28">
        <v>1.0182692143102301</v>
      </c>
      <c r="M63" s="8">
        <v>51.484950324039602</v>
      </c>
      <c r="N63" s="9">
        <f t="shared" si="0"/>
        <v>51.48</v>
      </c>
      <c r="O63" s="6">
        <f t="shared" si="1"/>
        <v>51.696038620368164</v>
      </c>
      <c r="P63" s="6">
        <f t="shared" si="2"/>
        <v>52.497327218983877</v>
      </c>
      <c r="Q63" s="13">
        <f>P63*Index!$D$16</f>
        <v>59.561378462956824</v>
      </c>
      <c r="S63" s="8">
        <v>2.4376022824147801</v>
      </c>
      <c r="T63" s="6">
        <f t="shared" si="3"/>
        <v>2.4753851177922095</v>
      </c>
      <c r="U63" s="6">
        <f>T63*Index!$H$19</f>
        <v>2.6007014893804401</v>
      </c>
      <c r="W63" s="8">
        <v>62.162079952337301</v>
      </c>
      <c r="X63" s="9">
        <f t="shared" si="4"/>
        <v>62.16</v>
      </c>
      <c r="Y63" s="27"/>
    </row>
    <row r="64" spans="1:25" x14ac:dyDescent="0.25">
      <c r="A64" s="2" t="s">
        <v>304</v>
      </c>
      <c r="B64" s="2" t="s">
        <v>0</v>
      </c>
      <c r="C64" s="2">
        <v>5</v>
      </c>
      <c r="D64" s="2" t="s">
        <v>66</v>
      </c>
      <c r="E64" s="2" t="s">
        <v>61</v>
      </c>
      <c r="F64" s="2" t="s">
        <v>222</v>
      </c>
      <c r="G64" s="39" t="s">
        <v>1560</v>
      </c>
      <c r="H64" s="29">
        <v>8.4183388554947101</v>
      </c>
      <c r="I64" s="29">
        <v>36.240960543962501</v>
      </c>
      <c r="J64" s="8">
        <v>1.5536127643984099</v>
      </c>
      <c r="K64" s="32">
        <v>0</v>
      </c>
      <c r="L64" s="28">
        <v>1.0027028992917899</v>
      </c>
      <c r="M64" s="8">
        <v>69.570793553905403</v>
      </c>
      <c r="N64" s="9">
        <f t="shared" si="0"/>
        <v>69.569999999999993</v>
      </c>
      <c r="O64" s="6">
        <f t="shared" si="1"/>
        <v>69.856033807476422</v>
      </c>
      <c r="P64" s="6">
        <f t="shared" si="2"/>
        <v>70.938802331492312</v>
      </c>
      <c r="Q64" s="13">
        <f>P64*Index!$D$16</f>
        <v>80.484342293277606</v>
      </c>
      <c r="S64" s="8">
        <v>3.9084593526826601</v>
      </c>
      <c r="T64" s="6">
        <f t="shared" si="3"/>
        <v>3.9690404726492416</v>
      </c>
      <c r="U64" s="6">
        <f>T64*Index!$H$19</f>
        <v>4.1699731465771093</v>
      </c>
      <c r="W64" s="8">
        <v>84.654315439854699</v>
      </c>
      <c r="X64" s="9">
        <f t="shared" si="4"/>
        <v>84.65</v>
      </c>
      <c r="Y64" s="27"/>
    </row>
    <row r="65" spans="1:25" x14ac:dyDescent="0.25">
      <c r="A65" s="2" t="s">
        <v>305</v>
      </c>
      <c r="B65" s="2" t="s">
        <v>0</v>
      </c>
      <c r="C65" s="2">
        <v>5</v>
      </c>
      <c r="D65" s="2" t="s">
        <v>1563</v>
      </c>
      <c r="E65" s="2" t="s">
        <v>61</v>
      </c>
      <c r="F65" s="2" t="s">
        <v>222</v>
      </c>
      <c r="G65" s="39" t="s">
        <v>1560</v>
      </c>
      <c r="H65" s="29">
        <v>8.4183388554947101</v>
      </c>
      <c r="I65" s="29">
        <v>29.652544090697301</v>
      </c>
      <c r="J65" s="8">
        <v>1.61245480810728</v>
      </c>
      <c r="K65" s="32">
        <v>0</v>
      </c>
      <c r="L65" s="28">
        <v>0.96611839600642502</v>
      </c>
      <c r="M65" s="8">
        <v>59.307668638899898</v>
      </c>
      <c r="N65" s="9">
        <f t="shared" si="0"/>
        <v>59.31</v>
      </c>
      <c r="O65" s="6">
        <f t="shared" si="1"/>
        <v>59.550830080319386</v>
      </c>
      <c r="P65" s="6">
        <f t="shared" si="2"/>
        <v>60.47386794656434</v>
      </c>
      <c r="Q65" s="13">
        <f>P65*Index!$D$16</f>
        <v>68.611244166001754</v>
      </c>
      <c r="S65" s="8">
        <v>3.3154492262631301</v>
      </c>
      <c r="T65" s="6">
        <f t="shared" si="3"/>
        <v>3.3668386892702089</v>
      </c>
      <c r="U65" s="6">
        <f>T65*Index!$H$19</f>
        <v>3.5372848979145131</v>
      </c>
      <c r="W65" s="8">
        <v>72.1485290639163</v>
      </c>
      <c r="X65" s="9">
        <f t="shared" si="4"/>
        <v>72.150000000000006</v>
      </c>
      <c r="Y65" s="27"/>
    </row>
    <row r="66" spans="1:25" x14ac:dyDescent="0.25">
      <c r="A66" s="2" t="s">
        <v>306</v>
      </c>
      <c r="B66" s="2" t="s">
        <v>0</v>
      </c>
      <c r="C66" s="2">
        <v>5</v>
      </c>
      <c r="D66" s="2" t="s">
        <v>229</v>
      </c>
      <c r="E66" s="2" t="s">
        <v>61</v>
      </c>
      <c r="F66" s="2" t="s">
        <v>41</v>
      </c>
      <c r="G66" s="39" t="s">
        <v>1560</v>
      </c>
      <c r="H66" s="29">
        <v>8.4183388554947101</v>
      </c>
      <c r="I66" s="29">
        <v>24.984052935238001</v>
      </c>
      <c r="J66" s="8">
        <v>1.8984306831167901</v>
      </c>
      <c r="K66" s="32">
        <v>1</v>
      </c>
      <c r="L66" s="28">
        <v>1.01907354926203</v>
      </c>
      <c r="M66" s="8">
        <v>64.621619763882094</v>
      </c>
      <c r="N66" s="9">
        <f t="shared" si="0"/>
        <v>64.62</v>
      </c>
      <c r="O66" s="6">
        <f t="shared" si="1"/>
        <v>64.886568404914016</v>
      </c>
      <c r="P66" s="6">
        <f t="shared" si="2"/>
        <v>65.892310215190193</v>
      </c>
      <c r="Q66" s="13">
        <f>P66*Index!$D$16</f>
        <v>74.758793150640386</v>
      </c>
      <c r="S66" s="8">
        <v>3.0888750826648401</v>
      </c>
      <c r="T66" s="6">
        <f t="shared" si="3"/>
        <v>3.1367526464461455</v>
      </c>
      <c r="U66" s="6">
        <f>T66*Index!$H$19</f>
        <v>3.2955507491724814</v>
      </c>
      <c r="W66" s="8">
        <v>78.054343899812906</v>
      </c>
      <c r="X66" s="9">
        <f t="shared" si="4"/>
        <v>78.05</v>
      </c>
      <c r="Y66" s="27"/>
    </row>
    <row r="67" spans="1:25" x14ac:dyDescent="0.25">
      <c r="A67" s="2" t="s">
        <v>307</v>
      </c>
      <c r="B67" s="2" t="s">
        <v>53</v>
      </c>
      <c r="C67" s="2">
        <v>5</v>
      </c>
      <c r="D67" s="2" t="s">
        <v>62</v>
      </c>
      <c r="E67" s="2" t="s">
        <v>54</v>
      </c>
      <c r="F67" s="2" t="s">
        <v>41</v>
      </c>
      <c r="G67" s="39" t="s">
        <v>1560</v>
      </c>
      <c r="H67" s="29">
        <v>8.4183388554947101</v>
      </c>
      <c r="I67" s="29">
        <v>6.9294944179285798</v>
      </c>
      <c r="J67" s="8">
        <v>1.25774349245994</v>
      </c>
      <c r="K67" s="32">
        <v>1</v>
      </c>
      <c r="L67" s="28">
        <v>0.99991607194830501</v>
      </c>
      <c r="M67" s="8">
        <v>19.3020173063287</v>
      </c>
      <c r="N67" s="9">
        <f t="shared" ref="N67:N130" si="5">ROUND(J67*SUM(H67:I67)*L67,2)</f>
        <v>19.3</v>
      </c>
      <c r="O67" s="6">
        <f t="shared" ref="O67:O130" si="6">M67*(1.0041)</f>
        <v>19.381155577284648</v>
      </c>
      <c r="P67" s="6">
        <f t="shared" ref="P67:P130" si="7">O67*(1.0155)</f>
        <v>19.681563488732561</v>
      </c>
      <c r="Q67" s="13">
        <f>P67*Index!$D$16</f>
        <v>22.329918755772475</v>
      </c>
      <c r="S67" s="8">
        <v>1.6487404630898801</v>
      </c>
      <c r="T67" s="6">
        <f t="shared" ref="T67:T130" si="8">S67*(1.0155)</f>
        <v>1.6742959402677733</v>
      </c>
      <c r="U67" s="6">
        <f>T67*Index!$H$19</f>
        <v>1.7590571722438291</v>
      </c>
      <c r="W67" s="8">
        <v>24.0889759280163</v>
      </c>
      <c r="X67" s="9">
        <f t="shared" ref="X67:X130" si="9">ROUND(Q67+U67,2)</f>
        <v>24.09</v>
      </c>
      <c r="Y67" s="27"/>
    </row>
    <row r="68" spans="1:25" x14ac:dyDescent="0.25">
      <c r="A68" s="2" t="s">
        <v>308</v>
      </c>
      <c r="B68" s="2" t="s">
        <v>53</v>
      </c>
      <c r="C68" s="2">
        <v>5</v>
      </c>
      <c r="D68" s="2" t="s">
        <v>63</v>
      </c>
      <c r="E68" s="2" t="s">
        <v>54</v>
      </c>
      <c r="F68" s="2" t="s">
        <v>41</v>
      </c>
      <c r="G68" s="39" t="s">
        <v>1560</v>
      </c>
      <c r="H68" s="29">
        <v>8.4183388554947101</v>
      </c>
      <c r="I68" s="29">
        <v>10.146779412235301</v>
      </c>
      <c r="J68" s="8">
        <v>1.53433189369148</v>
      </c>
      <c r="K68" s="32">
        <v>0</v>
      </c>
      <c r="L68" s="28">
        <v>0.99800742577676305</v>
      </c>
      <c r="M68" s="8">
        <v>28.428294485840802</v>
      </c>
      <c r="N68" s="9">
        <f t="shared" si="5"/>
        <v>28.43</v>
      </c>
      <c r="O68" s="6">
        <f t="shared" si="6"/>
        <v>28.544850493232747</v>
      </c>
      <c r="P68" s="6">
        <f t="shared" si="7"/>
        <v>28.987295675877856</v>
      </c>
      <c r="Q68" s="13">
        <f>P68*Index!$D$16</f>
        <v>32.887832196993344</v>
      </c>
      <c r="S68" s="8">
        <v>1.7847045850727501</v>
      </c>
      <c r="T68" s="6">
        <f t="shared" si="8"/>
        <v>1.8123675061413778</v>
      </c>
      <c r="U68" s="6">
        <f>T68*Index!$H$19</f>
        <v>1.9041186111397848</v>
      </c>
      <c r="W68" s="8">
        <v>34.791950808133102</v>
      </c>
      <c r="X68" s="9">
        <f t="shared" si="9"/>
        <v>34.79</v>
      </c>
      <c r="Y68" s="27"/>
    </row>
    <row r="69" spans="1:25" x14ac:dyDescent="0.25">
      <c r="A69" s="2" t="s">
        <v>309</v>
      </c>
      <c r="B69" s="2" t="s">
        <v>53</v>
      </c>
      <c r="C69" s="2">
        <v>5</v>
      </c>
      <c r="D69" s="2" t="s">
        <v>64</v>
      </c>
      <c r="E69" s="2" t="s">
        <v>54</v>
      </c>
      <c r="F69" s="2" t="s">
        <v>41</v>
      </c>
      <c r="G69" s="39" t="s">
        <v>1560</v>
      </c>
      <c r="H69" s="29">
        <v>8.4183388554947101</v>
      </c>
      <c r="I69" s="29">
        <v>12.500330479355901</v>
      </c>
      <c r="J69" s="8">
        <v>1.63951392367451</v>
      </c>
      <c r="K69" s="32">
        <v>0</v>
      </c>
      <c r="L69" s="28">
        <v>1.0054870921976999</v>
      </c>
      <c r="M69" s="8">
        <v>34.484637420454902</v>
      </c>
      <c r="N69" s="9">
        <f t="shared" si="5"/>
        <v>34.479999999999997</v>
      </c>
      <c r="O69" s="6">
        <f t="shared" si="6"/>
        <v>34.626024433878769</v>
      </c>
      <c r="P69" s="6">
        <f t="shared" si="7"/>
        <v>35.16272781260389</v>
      </c>
      <c r="Q69" s="13">
        <f>P69*Index!$D$16</f>
        <v>39.894231763461875</v>
      </c>
      <c r="S69" s="8">
        <v>1.9816672995253399</v>
      </c>
      <c r="T69" s="6">
        <f t="shared" si="8"/>
        <v>2.012383142667983</v>
      </c>
      <c r="U69" s="6">
        <f>T69*Index!$H$19</f>
        <v>2.1142600392655493</v>
      </c>
      <c r="W69" s="8">
        <v>42.008491802727399</v>
      </c>
      <c r="X69" s="9">
        <f t="shared" si="9"/>
        <v>42.01</v>
      </c>
      <c r="Y69" s="27"/>
    </row>
    <row r="70" spans="1:25" x14ac:dyDescent="0.25">
      <c r="A70" s="2" t="s">
        <v>310</v>
      </c>
      <c r="B70" s="2" t="s">
        <v>53</v>
      </c>
      <c r="C70" s="2">
        <v>5</v>
      </c>
      <c r="D70" s="2" t="s">
        <v>65</v>
      </c>
      <c r="E70" s="2" t="s">
        <v>54</v>
      </c>
      <c r="F70" s="2" t="s">
        <v>41</v>
      </c>
      <c r="G70" s="39" t="s">
        <v>1560</v>
      </c>
      <c r="H70" s="29">
        <v>8.4183388554947101</v>
      </c>
      <c r="I70" s="29">
        <v>16.228429782963801</v>
      </c>
      <c r="J70" s="8">
        <v>1.7161292197850699</v>
      </c>
      <c r="K70" s="32">
        <v>0</v>
      </c>
      <c r="L70" s="28">
        <v>0.95097075256727603</v>
      </c>
      <c r="M70" s="8">
        <v>40.223247802060698</v>
      </c>
      <c r="N70" s="9">
        <f t="shared" si="5"/>
        <v>40.22</v>
      </c>
      <c r="O70" s="6">
        <f t="shared" si="6"/>
        <v>40.38816311804915</v>
      </c>
      <c r="P70" s="6">
        <f t="shared" si="7"/>
        <v>41.014179646378913</v>
      </c>
      <c r="Q70" s="13">
        <f>P70*Index!$D$16</f>
        <v>46.533056170187223</v>
      </c>
      <c r="S70" s="8">
        <v>2.0036724703397599</v>
      </c>
      <c r="T70" s="6">
        <f t="shared" si="8"/>
        <v>2.0347293936300264</v>
      </c>
      <c r="U70" s="6">
        <f>T70*Index!$H$19</f>
        <v>2.1377375691825464</v>
      </c>
      <c r="W70" s="8">
        <v>48.670793739369799</v>
      </c>
      <c r="X70" s="9">
        <f t="shared" si="9"/>
        <v>48.67</v>
      </c>
      <c r="Y70" s="27"/>
    </row>
    <row r="71" spans="1:25" x14ac:dyDescent="0.25">
      <c r="A71" s="2" t="s">
        <v>311</v>
      </c>
      <c r="B71" s="2" t="s">
        <v>53</v>
      </c>
      <c r="C71" s="2">
        <v>5</v>
      </c>
      <c r="D71" s="2" t="s">
        <v>42</v>
      </c>
      <c r="E71" s="2" t="s">
        <v>54</v>
      </c>
      <c r="F71" s="2" t="s">
        <v>41</v>
      </c>
      <c r="G71" s="39" t="s">
        <v>1560</v>
      </c>
      <c r="H71" s="29">
        <v>8.4183388554947101</v>
      </c>
      <c r="I71" s="29">
        <v>16.161776484568001</v>
      </c>
      <c r="J71" s="8">
        <v>1.72056859027514</v>
      </c>
      <c r="K71" s="32">
        <v>0</v>
      </c>
      <c r="L71" s="28">
        <v>1.0182692143102301</v>
      </c>
      <c r="M71" s="8">
        <v>43.064411889515597</v>
      </c>
      <c r="N71" s="9">
        <f t="shared" si="5"/>
        <v>43.06</v>
      </c>
      <c r="O71" s="6">
        <f t="shared" si="6"/>
        <v>43.240975978262611</v>
      </c>
      <c r="P71" s="6">
        <f t="shared" si="7"/>
        <v>43.911211105925688</v>
      </c>
      <c r="Q71" s="13">
        <f>P71*Index!$D$16</f>
        <v>49.819912784075186</v>
      </c>
      <c r="S71" s="8">
        <v>2.1602341947839898</v>
      </c>
      <c r="T71" s="6">
        <f t="shared" si="8"/>
        <v>2.1937178248031417</v>
      </c>
      <c r="U71" s="6">
        <f>T71*Index!$H$19</f>
        <v>2.3047747896838007</v>
      </c>
      <c r="W71" s="8">
        <v>52.124687573758997</v>
      </c>
      <c r="X71" s="9">
        <f t="shared" si="9"/>
        <v>52.12</v>
      </c>
      <c r="Y71" s="27"/>
    </row>
    <row r="72" spans="1:25" x14ac:dyDescent="0.25">
      <c r="A72" s="2" t="s">
        <v>312</v>
      </c>
      <c r="B72" s="2" t="s">
        <v>53</v>
      </c>
      <c r="C72" s="2">
        <v>5</v>
      </c>
      <c r="D72" s="2" t="s">
        <v>66</v>
      </c>
      <c r="E72" s="2" t="s">
        <v>54</v>
      </c>
      <c r="F72" s="2" t="s">
        <v>222</v>
      </c>
      <c r="G72" s="39" t="s">
        <v>1560</v>
      </c>
      <c r="H72" s="29">
        <v>8.4183388554947101</v>
      </c>
      <c r="I72" s="29">
        <v>24.689668136659101</v>
      </c>
      <c r="J72" s="8">
        <v>1.7255378965547099</v>
      </c>
      <c r="K72" s="32">
        <v>0</v>
      </c>
      <c r="L72" s="28">
        <v>1.0027028992917899</v>
      </c>
      <c r="M72" s="8">
        <v>57.283535004359898</v>
      </c>
      <c r="N72" s="9">
        <f t="shared" si="5"/>
        <v>57.28</v>
      </c>
      <c r="O72" s="6">
        <f t="shared" si="6"/>
        <v>57.518397497877771</v>
      </c>
      <c r="P72" s="6">
        <f t="shared" si="7"/>
        <v>58.409932659094878</v>
      </c>
      <c r="Q72" s="13">
        <f>P72*Index!$D$16</f>
        <v>66.269585317976308</v>
      </c>
      <c r="S72" s="8">
        <v>2.9088940058881501</v>
      </c>
      <c r="T72" s="6">
        <f t="shared" si="8"/>
        <v>2.9539818629794166</v>
      </c>
      <c r="U72" s="6">
        <f>T72*Index!$H$19</f>
        <v>3.1035271947927492</v>
      </c>
      <c r="W72" s="8">
        <v>69.373112512769097</v>
      </c>
      <c r="X72" s="9">
        <f t="shared" si="9"/>
        <v>69.37</v>
      </c>
      <c r="Y72" s="27"/>
    </row>
    <row r="73" spans="1:25" x14ac:dyDescent="0.25">
      <c r="A73" s="2" t="s">
        <v>313</v>
      </c>
      <c r="B73" s="2" t="s">
        <v>53</v>
      </c>
      <c r="C73" s="2">
        <v>5</v>
      </c>
      <c r="D73" s="2" t="s">
        <v>1563</v>
      </c>
      <c r="E73" s="2" t="s">
        <v>54</v>
      </c>
      <c r="F73" s="2" t="s">
        <v>222</v>
      </c>
      <c r="G73" s="39" t="s">
        <v>1560</v>
      </c>
      <c r="H73" s="29">
        <v>8.4183388554947101</v>
      </c>
      <c r="I73" s="29">
        <v>20.336776088561699</v>
      </c>
      <c r="J73" s="8">
        <v>1.7481377294181899</v>
      </c>
      <c r="K73" s="32">
        <v>0</v>
      </c>
      <c r="L73" s="28">
        <v>0.96611839600642502</v>
      </c>
      <c r="M73" s="8">
        <v>48.5647442204192</v>
      </c>
      <c r="N73" s="9">
        <f t="shared" si="5"/>
        <v>48.56</v>
      </c>
      <c r="O73" s="6">
        <f t="shared" si="6"/>
        <v>48.763859671722919</v>
      </c>
      <c r="P73" s="6">
        <f t="shared" si="7"/>
        <v>49.51969949663463</v>
      </c>
      <c r="Q73" s="13">
        <f>P73*Index!$D$16</f>
        <v>56.183080536419673</v>
      </c>
      <c r="S73" s="8">
        <v>2.5394761801549999</v>
      </c>
      <c r="T73" s="6">
        <f t="shared" si="8"/>
        <v>2.5788380609474024</v>
      </c>
      <c r="U73" s="6">
        <f>T73*Index!$H$19</f>
        <v>2.7093917377828647</v>
      </c>
      <c r="W73" s="8">
        <v>58.892472274202497</v>
      </c>
      <c r="X73" s="9">
        <f t="shared" si="9"/>
        <v>58.89</v>
      </c>
      <c r="Y73" s="27"/>
    </row>
    <row r="74" spans="1:25" x14ac:dyDescent="0.25">
      <c r="A74" s="2" t="s">
        <v>314</v>
      </c>
      <c r="B74" s="2" t="s">
        <v>53</v>
      </c>
      <c r="C74" s="2">
        <v>5</v>
      </c>
      <c r="D74" s="2" t="s">
        <v>229</v>
      </c>
      <c r="E74" s="2" t="s">
        <v>54</v>
      </c>
      <c r="F74" s="2" t="s">
        <v>41</v>
      </c>
      <c r="G74" s="39" t="s">
        <v>1560</v>
      </c>
      <c r="H74" s="29">
        <v>8.4183388554947101</v>
      </c>
      <c r="I74" s="29">
        <v>16.381565366969401</v>
      </c>
      <c r="J74" s="8">
        <v>1.8908923577514101</v>
      </c>
      <c r="K74" s="32">
        <v>1</v>
      </c>
      <c r="L74" s="28">
        <v>1.01907354926203</v>
      </c>
      <c r="M74" s="8">
        <v>47.788383420571101</v>
      </c>
      <c r="N74" s="9">
        <f t="shared" si="5"/>
        <v>47.79</v>
      </c>
      <c r="O74" s="6">
        <f t="shared" si="6"/>
        <v>47.984315792595446</v>
      </c>
      <c r="P74" s="6">
        <f t="shared" si="7"/>
        <v>48.728072687380681</v>
      </c>
      <c r="Q74" s="13">
        <f>P74*Index!$D$16</f>
        <v>55.284932259447068</v>
      </c>
      <c r="S74" s="8">
        <v>2.4633055832498201</v>
      </c>
      <c r="T74" s="6">
        <f t="shared" si="8"/>
        <v>2.5014868197901925</v>
      </c>
      <c r="U74" s="6">
        <f>T74*Index!$H$19</f>
        <v>2.6281245900420709</v>
      </c>
      <c r="W74" s="8">
        <v>57.913056849489102</v>
      </c>
      <c r="X74" s="9">
        <f t="shared" si="9"/>
        <v>57.91</v>
      </c>
      <c r="Y74" s="27"/>
    </row>
    <row r="75" spans="1:25" x14ac:dyDescent="0.25">
      <c r="A75" s="2" t="s">
        <v>315</v>
      </c>
      <c r="B75" s="2" t="s">
        <v>53</v>
      </c>
      <c r="C75" s="2">
        <v>5</v>
      </c>
      <c r="D75" s="2" t="s">
        <v>62</v>
      </c>
      <c r="E75" s="2" t="s">
        <v>55</v>
      </c>
      <c r="F75" s="2" t="s">
        <v>41</v>
      </c>
      <c r="G75" s="39" t="s">
        <v>1561</v>
      </c>
      <c r="H75" s="29">
        <v>8.4183388554947101</v>
      </c>
      <c r="I75" s="29">
        <v>7.6037804717041597</v>
      </c>
      <c r="J75" s="8">
        <v>2.4867478176086402</v>
      </c>
      <c r="K75" s="32">
        <v>0</v>
      </c>
      <c r="L75" s="28">
        <v>0.99991607194830501</v>
      </c>
      <c r="M75" s="8">
        <v>39.839626327508398</v>
      </c>
      <c r="N75" s="9">
        <f t="shared" si="5"/>
        <v>39.840000000000003</v>
      </c>
      <c r="O75" s="6">
        <f t="shared" si="6"/>
        <v>40.002968795451181</v>
      </c>
      <c r="P75" s="6">
        <f t="shared" si="7"/>
        <v>40.623014811780678</v>
      </c>
      <c r="Q75" s="13">
        <f>P75*Index!$D$16</f>
        <v>46.089256114277319</v>
      </c>
      <c r="S75" s="8">
        <v>1.9509331340932801</v>
      </c>
      <c r="T75" s="6">
        <f t="shared" si="8"/>
        <v>1.981172597671726</v>
      </c>
      <c r="U75" s="6">
        <f>T75*Index!$H$19</f>
        <v>2.0814694604288571</v>
      </c>
      <c r="W75" s="8">
        <v>48.170725574706204</v>
      </c>
      <c r="X75" s="9">
        <f t="shared" si="9"/>
        <v>48.17</v>
      </c>
      <c r="Y75" s="27"/>
    </row>
    <row r="76" spans="1:25" x14ac:dyDescent="0.25">
      <c r="A76" s="2" t="s">
        <v>316</v>
      </c>
      <c r="B76" s="2" t="s">
        <v>53</v>
      </c>
      <c r="C76" s="2">
        <v>5</v>
      </c>
      <c r="D76" s="2" t="s">
        <v>62</v>
      </c>
      <c r="E76" s="2" t="s">
        <v>55</v>
      </c>
      <c r="F76" s="2" t="s">
        <v>41</v>
      </c>
      <c r="G76" s="39" t="s">
        <v>1562</v>
      </c>
      <c r="H76" s="29"/>
      <c r="I76" s="29"/>
      <c r="J76" s="8"/>
      <c r="K76" s="32">
        <v>0</v>
      </c>
      <c r="L76" s="28"/>
      <c r="M76" s="8"/>
      <c r="N76" s="9">
        <f t="shared" si="5"/>
        <v>0</v>
      </c>
      <c r="O76" s="6">
        <f t="shared" si="6"/>
        <v>0</v>
      </c>
      <c r="P76" s="6">
        <f t="shared" si="7"/>
        <v>0</v>
      </c>
      <c r="Q76" s="13">
        <f>P76*Index!$D$16</f>
        <v>0</v>
      </c>
      <c r="S76" s="8"/>
      <c r="T76" s="6">
        <f t="shared" si="8"/>
        <v>0</v>
      </c>
      <c r="U76" s="6">
        <f>T76*Index!$H$19</f>
        <v>0</v>
      </c>
      <c r="W76" s="8"/>
      <c r="X76" s="9">
        <f t="shared" si="9"/>
        <v>0</v>
      </c>
      <c r="Y76" s="27"/>
    </row>
    <row r="77" spans="1:25" x14ac:dyDescent="0.25">
      <c r="A77" s="2" t="s">
        <v>317</v>
      </c>
      <c r="B77" s="2" t="s">
        <v>53</v>
      </c>
      <c r="C77" s="2">
        <v>5</v>
      </c>
      <c r="D77" s="2" t="s">
        <v>63</v>
      </c>
      <c r="E77" s="2" t="s">
        <v>55</v>
      </c>
      <c r="F77" s="2" t="s">
        <v>41</v>
      </c>
      <c r="G77" s="39" t="s">
        <v>1560</v>
      </c>
      <c r="H77" s="29">
        <v>8.4183388554947101</v>
      </c>
      <c r="I77" s="29">
        <v>11.5711104072321</v>
      </c>
      <c r="J77" s="8">
        <v>2.8369755634428002</v>
      </c>
      <c r="K77" s="32">
        <v>0</v>
      </c>
      <c r="L77" s="28">
        <v>0.99800742577676305</v>
      </c>
      <c r="M77" s="8">
        <v>56.596581039540297</v>
      </c>
      <c r="N77" s="9">
        <f t="shared" si="5"/>
        <v>56.6</v>
      </c>
      <c r="O77" s="6">
        <f t="shared" si="6"/>
        <v>56.828627021802411</v>
      </c>
      <c r="P77" s="6">
        <f t="shared" si="7"/>
        <v>57.709470740640356</v>
      </c>
      <c r="Q77" s="13">
        <f>P77*Index!$D$16</f>
        <v>65.474869098426154</v>
      </c>
      <c r="S77" s="8">
        <v>2.23680625418028</v>
      </c>
      <c r="T77" s="6">
        <f t="shared" si="8"/>
        <v>2.2714767511200744</v>
      </c>
      <c r="U77" s="6">
        <f>T77*Index!$H$19</f>
        <v>2.386470261645528</v>
      </c>
      <c r="W77" s="8">
        <v>67.861339360071696</v>
      </c>
      <c r="X77" s="9">
        <f t="shared" si="9"/>
        <v>67.86</v>
      </c>
      <c r="Y77" s="27"/>
    </row>
    <row r="78" spans="1:25" x14ac:dyDescent="0.25">
      <c r="A78" s="2" t="s">
        <v>318</v>
      </c>
      <c r="B78" s="2" t="s">
        <v>53</v>
      </c>
      <c r="C78" s="2">
        <v>5</v>
      </c>
      <c r="D78" s="2" t="s">
        <v>64</v>
      </c>
      <c r="E78" s="2" t="s">
        <v>55</v>
      </c>
      <c r="F78" s="2" t="s">
        <v>41</v>
      </c>
      <c r="G78" s="39" t="s">
        <v>1560</v>
      </c>
      <c r="H78" s="29">
        <v>8.4183388554947101</v>
      </c>
      <c r="I78" s="29">
        <v>14.8088576571893</v>
      </c>
      <c r="J78" s="8">
        <v>2.8926858618655</v>
      </c>
      <c r="K78" s="32">
        <v>0</v>
      </c>
      <c r="L78" s="28">
        <v>1.0054870921976999</v>
      </c>
      <c r="M78" s="8">
        <v>67.557655107200503</v>
      </c>
      <c r="N78" s="9">
        <f t="shared" si="5"/>
        <v>67.56</v>
      </c>
      <c r="O78" s="6">
        <f t="shared" si="6"/>
        <v>67.834641493140026</v>
      </c>
      <c r="P78" s="6">
        <f t="shared" si="7"/>
        <v>68.886078436283697</v>
      </c>
      <c r="Q78" s="13">
        <f>P78*Index!$D$16</f>
        <v>78.155403444782038</v>
      </c>
      <c r="S78" s="8">
        <v>2.75156537598254</v>
      </c>
      <c r="T78" s="6">
        <f t="shared" si="8"/>
        <v>2.7942146393102698</v>
      </c>
      <c r="U78" s="6">
        <f>T78*Index!$H$19</f>
        <v>2.9356717554253522</v>
      </c>
      <c r="W78" s="8">
        <v>81.091075200207399</v>
      </c>
      <c r="X78" s="9">
        <f t="shared" si="9"/>
        <v>81.09</v>
      </c>
      <c r="Y78" s="27"/>
    </row>
    <row r="79" spans="1:25" x14ac:dyDescent="0.25">
      <c r="A79" s="2" t="s">
        <v>319</v>
      </c>
      <c r="B79" s="2" t="s">
        <v>53</v>
      </c>
      <c r="C79" s="2">
        <v>5</v>
      </c>
      <c r="D79" s="2" t="s">
        <v>65</v>
      </c>
      <c r="E79" s="2" t="s">
        <v>55</v>
      </c>
      <c r="F79" s="2" t="s">
        <v>41</v>
      </c>
      <c r="G79" s="39" t="s">
        <v>1560</v>
      </c>
      <c r="H79" s="29">
        <v>8.4183388554947101</v>
      </c>
      <c r="I79" s="29">
        <v>19.912456229235101</v>
      </c>
      <c r="J79" s="8">
        <v>2.8026776005111702</v>
      </c>
      <c r="K79" s="32">
        <v>0</v>
      </c>
      <c r="L79" s="28">
        <v>0.95097075256727603</v>
      </c>
      <c r="M79" s="8">
        <v>75.509060326867697</v>
      </c>
      <c r="N79" s="9">
        <f t="shared" si="5"/>
        <v>75.510000000000005</v>
      </c>
      <c r="O79" s="6">
        <f t="shared" si="6"/>
        <v>75.81864747420785</v>
      </c>
      <c r="P79" s="6">
        <f t="shared" si="7"/>
        <v>76.993836510058074</v>
      </c>
      <c r="Q79" s="13">
        <f>P79*Index!$D$16</f>
        <v>87.354143127352813</v>
      </c>
      <c r="S79" s="8">
        <v>2.6334198602457901</v>
      </c>
      <c r="T79" s="6">
        <f t="shared" si="8"/>
        <v>2.6742378680796</v>
      </c>
      <c r="U79" s="6">
        <f>T79*Index!$H$19</f>
        <v>2.8096211601511296</v>
      </c>
      <c r="W79" s="8">
        <v>90.163764287503895</v>
      </c>
      <c r="X79" s="9">
        <f t="shared" si="9"/>
        <v>90.16</v>
      </c>
      <c r="Y79" s="27"/>
    </row>
    <row r="80" spans="1:25" x14ac:dyDescent="0.25">
      <c r="A80" s="2" t="s">
        <v>320</v>
      </c>
      <c r="B80" s="2" t="s">
        <v>53</v>
      </c>
      <c r="C80" s="2">
        <v>5</v>
      </c>
      <c r="D80" s="2" t="s">
        <v>42</v>
      </c>
      <c r="E80" s="2" t="s">
        <v>55</v>
      </c>
      <c r="F80" s="2" t="s">
        <v>41</v>
      </c>
      <c r="G80" s="39" t="s">
        <v>1560</v>
      </c>
      <c r="H80" s="29">
        <v>8.4183388554947101</v>
      </c>
      <c r="I80" s="29">
        <v>20.212900455964299</v>
      </c>
      <c r="J80" s="8">
        <v>2.8874570457503701</v>
      </c>
      <c r="K80" s="32">
        <v>0</v>
      </c>
      <c r="L80" s="28">
        <v>1.0182692143102301</v>
      </c>
      <c r="M80" s="8">
        <v>84.181816548411405</v>
      </c>
      <c r="N80" s="9">
        <f t="shared" si="5"/>
        <v>84.18</v>
      </c>
      <c r="O80" s="6">
        <f t="shared" si="6"/>
        <v>84.526961996259885</v>
      </c>
      <c r="P80" s="6">
        <f t="shared" si="7"/>
        <v>85.837129907201913</v>
      </c>
      <c r="Q80" s="13">
        <f>P80*Index!$D$16</f>
        <v>97.387391919031884</v>
      </c>
      <c r="S80" s="8">
        <v>2.46043766837776</v>
      </c>
      <c r="T80" s="6">
        <f t="shared" si="8"/>
        <v>2.4985744522376154</v>
      </c>
      <c r="U80" s="6">
        <f>T80*Index!$H$19</f>
        <v>2.6250647838821446</v>
      </c>
      <c r="W80" s="8">
        <v>100.01245670291399</v>
      </c>
      <c r="X80" s="9">
        <f t="shared" si="9"/>
        <v>100.01</v>
      </c>
      <c r="Y80" s="27"/>
    </row>
    <row r="81" spans="1:25" x14ac:dyDescent="0.25">
      <c r="A81" s="2" t="s">
        <v>321</v>
      </c>
      <c r="B81" s="2" t="s">
        <v>53</v>
      </c>
      <c r="C81" s="2">
        <v>5</v>
      </c>
      <c r="D81" s="2" t="s">
        <v>66</v>
      </c>
      <c r="E81" s="2" t="s">
        <v>55</v>
      </c>
      <c r="F81" s="2" t="s">
        <v>222</v>
      </c>
      <c r="G81" s="39" t="s">
        <v>1560</v>
      </c>
      <c r="H81" s="29">
        <v>8.4183388554947101</v>
      </c>
      <c r="I81" s="29">
        <v>28.045288602800099</v>
      </c>
      <c r="J81" s="8">
        <v>3.20885257591492</v>
      </c>
      <c r="K81" s="32">
        <v>0</v>
      </c>
      <c r="L81" s="28">
        <v>1.0027028992917899</v>
      </c>
      <c r="M81" s="8">
        <v>117.32266142568101</v>
      </c>
      <c r="N81" s="9">
        <f t="shared" si="5"/>
        <v>117.32</v>
      </c>
      <c r="O81" s="6">
        <f t="shared" si="6"/>
        <v>117.80368433752629</v>
      </c>
      <c r="P81" s="6">
        <f t="shared" si="7"/>
        <v>119.62964144475795</v>
      </c>
      <c r="Q81" s="13">
        <f>P81*Index!$D$16</f>
        <v>135.72703082115061</v>
      </c>
      <c r="S81" s="8">
        <v>3.3571664238227701</v>
      </c>
      <c r="T81" s="6">
        <f t="shared" si="8"/>
        <v>3.4092025033920232</v>
      </c>
      <c r="U81" s="6">
        <f>T81*Index!$H$19</f>
        <v>3.581793380126244</v>
      </c>
      <c r="W81" s="8">
        <v>139.30882420127699</v>
      </c>
      <c r="X81" s="9">
        <f t="shared" si="9"/>
        <v>139.31</v>
      </c>
      <c r="Y81" s="27"/>
    </row>
    <row r="82" spans="1:25" x14ac:dyDescent="0.25">
      <c r="A82" s="2" t="s">
        <v>322</v>
      </c>
      <c r="B82" s="2" t="s">
        <v>53</v>
      </c>
      <c r="C82" s="2">
        <v>5</v>
      </c>
      <c r="D82" s="2" t="s">
        <v>1563</v>
      </c>
      <c r="E82" s="2" t="s">
        <v>55</v>
      </c>
      <c r="F82" s="2" t="s">
        <v>222</v>
      </c>
      <c r="G82" s="39" t="s">
        <v>1560</v>
      </c>
      <c r="H82" s="29">
        <v>8.4183388554947101</v>
      </c>
      <c r="I82" s="29">
        <v>23.4570792410561</v>
      </c>
      <c r="J82" s="8">
        <v>3.3758526834712099</v>
      </c>
      <c r="K82" s="32">
        <v>0</v>
      </c>
      <c r="L82" s="28">
        <v>0.96611839600642502</v>
      </c>
      <c r="M82" s="8">
        <v>103.960827589001</v>
      </c>
      <c r="N82" s="9">
        <f t="shared" si="5"/>
        <v>103.96</v>
      </c>
      <c r="O82" s="6">
        <f t="shared" si="6"/>
        <v>104.3870669821159</v>
      </c>
      <c r="P82" s="6">
        <f t="shared" si="7"/>
        <v>106.0050665203387</v>
      </c>
      <c r="Q82" s="13">
        <f>P82*Index!$D$16</f>
        <v>120.26913026775262</v>
      </c>
      <c r="S82" s="8">
        <v>3.1217682657941301</v>
      </c>
      <c r="T82" s="6">
        <f t="shared" si="8"/>
        <v>3.1701556739139392</v>
      </c>
      <c r="U82" s="6">
        <f>T82*Index!$H$19</f>
        <v>3.3306448049058321</v>
      </c>
      <c r="W82" s="8">
        <v>123.599775072659</v>
      </c>
      <c r="X82" s="9">
        <f t="shared" si="9"/>
        <v>123.6</v>
      </c>
      <c r="Y82" s="27"/>
    </row>
    <row r="83" spans="1:25" x14ac:dyDescent="0.25">
      <c r="A83" s="2" t="s">
        <v>323</v>
      </c>
      <c r="B83" s="2" t="s">
        <v>53</v>
      </c>
      <c r="C83" s="2">
        <v>5</v>
      </c>
      <c r="D83" s="2" t="s">
        <v>229</v>
      </c>
      <c r="E83" s="2" t="s">
        <v>55</v>
      </c>
      <c r="F83" s="2" t="s">
        <v>41</v>
      </c>
      <c r="G83" s="39" t="s">
        <v>1560</v>
      </c>
      <c r="H83" s="29">
        <v>8.4183388554947101</v>
      </c>
      <c r="I83" s="29">
        <v>17.150241605753099</v>
      </c>
      <c r="J83" s="8">
        <v>3.1825026112555901</v>
      </c>
      <c r="K83" s="32">
        <v>1</v>
      </c>
      <c r="L83" s="28">
        <v>1.01907354926203</v>
      </c>
      <c r="M83" s="8">
        <v>82.924128347614499</v>
      </c>
      <c r="N83" s="9">
        <f t="shared" si="5"/>
        <v>82.92</v>
      </c>
      <c r="O83" s="6">
        <f t="shared" si="6"/>
        <v>83.264117273839716</v>
      </c>
      <c r="P83" s="6">
        <f t="shared" si="7"/>
        <v>84.554711091584238</v>
      </c>
      <c r="Q83" s="13">
        <f>P83*Index!$D$16</f>
        <v>95.932410561478136</v>
      </c>
      <c r="S83" s="8">
        <v>2.3736619412088298</v>
      </c>
      <c r="T83" s="6">
        <f t="shared" si="8"/>
        <v>2.4104537012975666</v>
      </c>
      <c r="U83" s="6">
        <f>T83*Index!$H$19</f>
        <v>2.5324829199257559</v>
      </c>
      <c r="W83" s="8">
        <v>98.464893481403905</v>
      </c>
      <c r="X83" s="9">
        <f t="shared" si="9"/>
        <v>98.46</v>
      </c>
      <c r="Y83" s="27"/>
    </row>
    <row r="84" spans="1:25" x14ac:dyDescent="0.25">
      <c r="A84" s="2" t="s">
        <v>324</v>
      </c>
      <c r="B84" s="2" t="s">
        <v>53</v>
      </c>
      <c r="C84" s="2">
        <v>5</v>
      </c>
      <c r="D84" s="2" t="s">
        <v>62</v>
      </c>
      <c r="E84" s="2" t="s">
        <v>56</v>
      </c>
      <c r="F84" s="2" t="s">
        <v>41</v>
      </c>
      <c r="G84" s="39" t="s">
        <v>1560</v>
      </c>
      <c r="H84" s="29">
        <v>8.4183388554947101</v>
      </c>
      <c r="I84" s="29">
        <v>6.9152674330377097</v>
      </c>
      <c r="J84" s="8">
        <v>1.94333232318183</v>
      </c>
      <c r="K84" s="32">
        <v>0</v>
      </c>
      <c r="L84" s="28">
        <v>0.99991607194830501</v>
      </c>
      <c r="M84" s="8">
        <v>29.795791818796399</v>
      </c>
      <c r="N84" s="9">
        <f t="shared" si="5"/>
        <v>29.8</v>
      </c>
      <c r="O84" s="6">
        <f t="shared" si="6"/>
        <v>29.917954565253464</v>
      </c>
      <c r="P84" s="6">
        <f t="shared" si="7"/>
        <v>30.381682861014895</v>
      </c>
      <c r="Q84" s="13">
        <f>P84*Index!$D$16</f>
        <v>34.469848411102838</v>
      </c>
      <c r="S84" s="8">
        <v>1.5892119660394499</v>
      </c>
      <c r="T84" s="6">
        <f t="shared" si="8"/>
        <v>1.6138447515130614</v>
      </c>
      <c r="U84" s="6">
        <f>T84*Index!$H$19</f>
        <v>1.6955456420584101</v>
      </c>
      <c r="W84" s="8">
        <v>36.1653940531613</v>
      </c>
      <c r="X84" s="9">
        <f t="shared" si="9"/>
        <v>36.17</v>
      </c>
      <c r="Y84" s="27"/>
    </row>
    <row r="85" spans="1:25" x14ac:dyDescent="0.25">
      <c r="A85" s="2" t="s">
        <v>325</v>
      </c>
      <c r="B85" s="2" t="s">
        <v>53</v>
      </c>
      <c r="C85" s="2">
        <v>5</v>
      </c>
      <c r="D85" s="2" t="s">
        <v>63</v>
      </c>
      <c r="E85" s="2" t="s">
        <v>56</v>
      </c>
      <c r="F85" s="2" t="s">
        <v>41</v>
      </c>
      <c r="G85" s="39" t="s">
        <v>1560</v>
      </c>
      <c r="H85" s="29">
        <v>8.4183388554947101</v>
      </c>
      <c r="I85" s="29">
        <v>9.8803728244050095</v>
      </c>
      <c r="J85" s="8">
        <v>2.2168202332554601</v>
      </c>
      <c r="K85" s="32">
        <v>0</v>
      </c>
      <c r="L85" s="28">
        <v>0.99800742577676305</v>
      </c>
      <c r="M85" s="8">
        <v>40.484125612215699</v>
      </c>
      <c r="N85" s="9">
        <f t="shared" si="5"/>
        <v>40.479999999999997</v>
      </c>
      <c r="O85" s="6">
        <f t="shared" si="6"/>
        <v>40.650110527225785</v>
      </c>
      <c r="P85" s="6">
        <f t="shared" si="7"/>
        <v>41.280187240397787</v>
      </c>
      <c r="Q85" s="13">
        <f>P85*Index!$D$16</f>
        <v>46.83485780125482</v>
      </c>
      <c r="S85" s="8">
        <v>1.69785552431691</v>
      </c>
      <c r="T85" s="6">
        <f t="shared" si="8"/>
        <v>1.7241722849438221</v>
      </c>
      <c r="U85" s="6">
        <f>T85*Index!$H$19</f>
        <v>1.8114585068691029</v>
      </c>
      <c r="W85" s="8">
        <v>48.6463163081239</v>
      </c>
      <c r="X85" s="9">
        <f t="shared" si="9"/>
        <v>48.65</v>
      </c>
      <c r="Y85" s="27"/>
    </row>
    <row r="86" spans="1:25" x14ac:dyDescent="0.25">
      <c r="A86" s="2" t="s">
        <v>326</v>
      </c>
      <c r="B86" s="2" t="s">
        <v>53</v>
      </c>
      <c r="C86" s="2">
        <v>5</v>
      </c>
      <c r="D86" s="2" t="s">
        <v>64</v>
      </c>
      <c r="E86" s="2" t="s">
        <v>56</v>
      </c>
      <c r="F86" s="2" t="s">
        <v>41</v>
      </c>
      <c r="G86" s="39" t="s">
        <v>1560</v>
      </c>
      <c r="H86" s="29">
        <v>8.4183388554947101</v>
      </c>
      <c r="I86" s="29">
        <v>11.897193768734599</v>
      </c>
      <c r="J86" s="8">
        <v>2.2563908629939702</v>
      </c>
      <c r="K86" s="32">
        <v>0</v>
      </c>
      <c r="L86" s="28">
        <v>1.0054870921976999</v>
      </c>
      <c r="M86" s="8">
        <v>46.091309301366998</v>
      </c>
      <c r="N86" s="9">
        <f t="shared" si="5"/>
        <v>46.09</v>
      </c>
      <c r="O86" s="6">
        <f t="shared" si="6"/>
        <v>46.280283669502602</v>
      </c>
      <c r="P86" s="6">
        <f t="shared" si="7"/>
        <v>46.997628066379896</v>
      </c>
      <c r="Q86" s="13">
        <f>P86*Index!$D$16</f>
        <v>53.321638651170865</v>
      </c>
      <c r="S86" s="8">
        <v>1.7651872473585599</v>
      </c>
      <c r="T86" s="6">
        <f t="shared" si="8"/>
        <v>1.7925476496926178</v>
      </c>
      <c r="U86" s="6">
        <f>T86*Index!$H$19</f>
        <v>1.8832953744583065</v>
      </c>
      <c r="W86" s="8">
        <v>55.2049340256292</v>
      </c>
      <c r="X86" s="9">
        <f t="shared" si="9"/>
        <v>55.2</v>
      </c>
      <c r="Y86" s="27"/>
    </row>
    <row r="87" spans="1:25" x14ac:dyDescent="0.25">
      <c r="A87" s="2" t="s">
        <v>327</v>
      </c>
      <c r="B87" s="2" t="s">
        <v>53</v>
      </c>
      <c r="C87" s="2">
        <v>5</v>
      </c>
      <c r="D87" s="2" t="s">
        <v>65</v>
      </c>
      <c r="E87" s="2" t="s">
        <v>56</v>
      </c>
      <c r="F87" s="2" t="s">
        <v>41</v>
      </c>
      <c r="G87" s="39" t="s">
        <v>1560</v>
      </c>
      <c r="H87" s="29">
        <v>8.4183388554947101</v>
      </c>
      <c r="I87" s="29">
        <v>15.141693364706899</v>
      </c>
      <c r="J87" s="8">
        <v>2.2765614842370598</v>
      </c>
      <c r="K87" s="32">
        <v>0</v>
      </c>
      <c r="L87" s="28">
        <v>0.95097075256727603</v>
      </c>
      <c r="M87" s="8">
        <v>51.006135974557203</v>
      </c>
      <c r="N87" s="9">
        <f t="shared" si="5"/>
        <v>51.01</v>
      </c>
      <c r="O87" s="6">
        <f t="shared" si="6"/>
        <v>51.215261132052888</v>
      </c>
      <c r="P87" s="6">
        <f t="shared" si="7"/>
        <v>52.009097679599712</v>
      </c>
      <c r="Q87" s="13">
        <f>P87*Index!$D$16</f>
        <v>59.007452655443721</v>
      </c>
      <c r="S87" s="8">
        <v>1.7358517116546599</v>
      </c>
      <c r="T87" s="6">
        <f t="shared" si="8"/>
        <v>1.7627574131853072</v>
      </c>
      <c r="U87" s="6">
        <f>T87*Index!$H$19</f>
        <v>1.8519970072278134</v>
      </c>
      <c r="W87" s="8">
        <v>60.859449662671501</v>
      </c>
      <c r="X87" s="9">
        <f t="shared" si="9"/>
        <v>60.86</v>
      </c>
      <c r="Y87" s="27"/>
    </row>
    <row r="88" spans="1:25" x14ac:dyDescent="0.25">
      <c r="A88" s="2" t="s">
        <v>328</v>
      </c>
      <c r="B88" s="2" t="s">
        <v>53</v>
      </c>
      <c r="C88" s="2">
        <v>5</v>
      </c>
      <c r="D88" s="2" t="s">
        <v>42</v>
      </c>
      <c r="E88" s="2" t="s">
        <v>56</v>
      </c>
      <c r="F88" s="2" t="s">
        <v>41</v>
      </c>
      <c r="G88" s="39" t="s">
        <v>1560</v>
      </c>
      <c r="H88" s="29">
        <v>8.4183388554947101</v>
      </c>
      <c r="I88" s="29">
        <v>14.9242015250202</v>
      </c>
      <c r="J88" s="8">
        <v>2.3680020248226299</v>
      </c>
      <c r="K88" s="32">
        <v>0</v>
      </c>
      <c r="L88" s="28">
        <v>1.0182692143102301</v>
      </c>
      <c r="M88" s="8">
        <v>56.285017047736901</v>
      </c>
      <c r="N88" s="9">
        <f t="shared" si="5"/>
        <v>56.29</v>
      </c>
      <c r="O88" s="6">
        <f t="shared" si="6"/>
        <v>56.515785617632623</v>
      </c>
      <c r="P88" s="6">
        <f t="shared" si="7"/>
        <v>57.391780294705931</v>
      </c>
      <c r="Q88" s="13">
        <f>P88*Index!$D$16</f>
        <v>65.114430160164872</v>
      </c>
      <c r="S88" s="8">
        <v>1.86453786407628</v>
      </c>
      <c r="T88" s="6">
        <f t="shared" si="8"/>
        <v>1.8934382009694624</v>
      </c>
      <c r="U88" s="6">
        <f>T88*Index!$H$19</f>
        <v>1.9892935098935411</v>
      </c>
      <c r="W88" s="8">
        <v>67.1037236700584</v>
      </c>
      <c r="X88" s="9">
        <f t="shared" si="9"/>
        <v>67.099999999999994</v>
      </c>
      <c r="Y88" s="27"/>
    </row>
    <row r="89" spans="1:25" x14ac:dyDescent="0.25">
      <c r="A89" s="2" t="s">
        <v>329</v>
      </c>
      <c r="B89" s="2" t="s">
        <v>53</v>
      </c>
      <c r="C89" s="2">
        <v>5</v>
      </c>
      <c r="D89" s="2" t="s">
        <v>66</v>
      </c>
      <c r="E89" s="2" t="s">
        <v>56</v>
      </c>
      <c r="F89" s="2" t="s">
        <v>222</v>
      </c>
      <c r="G89" s="39" t="s">
        <v>1560</v>
      </c>
      <c r="H89" s="29">
        <v>8.4183388554947101</v>
      </c>
      <c r="I89" s="29">
        <v>24.099915878527099</v>
      </c>
      <c r="J89" s="8">
        <v>2.30554937382206</v>
      </c>
      <c r="K89" s="32">
        <v>0</v>
      </c>
      <c r="L89" s="28">
        <v>1.0027028992917899</v>
      </c>
      <c r="M89" s="8">
        <v>75.175084799762701</v>
      </c>
      <c r="N89" s="9">
        <f t="shared" si="5"/>
        <v>75.180000000000007</v>
      </c>
      <c r="O89" s="6">
        <f t="shared" si="6"/>
        <v>75.483302647441732</v>
      </c>
      <c r="P89" s="6">
        <f t="shared" si="7"/>
        <v>76.653293838477083</v>
      </c>
      <c r="Q89" s="13">
        <f>P89*Index!$D$16</f>
        <v>86.967776963220032</v>
      </c>
      <c r="S89" s="8">
        <v>2.6463217327078401</v>
      </c>
      <c r="T89" s="6">
        <f t="shared" si="8"/>
        <v>2.6873397195648119</v>
      </c>
      <c r="U89" s="6">
        <f>T89*Index!$H$19</f>
        <v>2.8233862928677804</v>
      </c>
      <c r="W89" s="8">
        <v>89.791163256087799</v>
      </c>
      <c r="X89" s="9">
        <f t="shared" si="9"/>
        <v>89.79</v>
      </c>
      <c r="Y89" s="27"/>
    </row>
    <row r="90" spans="1:25" x14ac:dyDescent="0.25">
      <c r="A90" s="2" t="s">
        <v>330</v>
      </c>
      <c r="B90" s="2" t="s">
        <v>53</v>
      </c>
      <c r="C90" s="2">
        <v>5</v>
      </c>
      <c r="D90" s="2" t="s">
        <v>1563</v>
      </c>
      <c r="E90" s="2" t="s">
        <v>56</v>
      </c>
      <c r="F90" s="2" t="s">
        <v>222</v>
      </c>
      <c r="G90" s="39" t="s">
        <v>1560</v>
      </c>
      <c r="H90" s="29">
        <v>8.4183388554947101</v>
      </c>
      <c r="I90" s="29">
        <v>19.665249210591899</v>
      </c>
      <c r="J90" s="8">
        <v>2.4780980218630502</v>
      </c>
      <c r="K90" s="32">
        <v>0</v>
      </c>
      <c r="L90" s="28">
        <v>0.96611839600642502</v>
      </c>
      <c r="M90" s="8">
        <v>67.235931614192097</v>
      </c>
      <c r="N90" s="9">
        <f t="shared" si="5"/>
        <v>67.239999999999995</v>
      </c>
      <c r="O90" s="6">
        <f t="shared" si="6"/>
        <v>67.511598933810291</v>
      </c>
      <c r="P90" s="6">
        <f t="shared" si="7"/>
        <v>68.558028717284358</v>
      </c>
      <c r="Q90" s="13">
        <f>P90*Index!$D$16</f>
        <v>77.783211287522647</v>
      </c>
      <c r="S90" s="8">
        <v>2.3241591884880801</v>
      </c>
      <c r="T90" s="6">
        <f t="shared" si="8"/>
        <v>2.3601836559096454</v>
      </c>
      <c r="U90" s="6">
        <f>T90*Index!$H$19</f>
        <v>2.479667953490071</v>
      </c>
      <c r="W90" s="8">
        <v>80.262879241012698</v>
      </c>
      <c r="X90" s="9">
        <f t="shared" si="9"/>
        <v>80.260000000000005</v>
      </c>
      <c r="Y90" s="27"/>
    </row>
    <row r="91" spans="1:25" x14ac:dyDescent="0.25">
      <c r="A91" s="2" t="s">
        <v>331</v>
      </c>
      <c r="B91" s="2" t="s">
        <v>53</v>
      </c>
      <c r="C91" s="2">
        <v>5</v>
      </c>
      <c r="D91" s="2" t="s">
        <v>229</v>
      </c>
      <c r="E91" s="2" t="s">
        <v>56</v>
      </c>
      <c r="F91" s="2" t="s">
        <v>41</v>
      </c>
      <c r="G91" s="39" t="s">
        <v>1560</v>
      </c>
      <c r="H91" s="29">
        <v>8.4183388554947101</v>
      </c>
      <c r="I91" s="29">
        <v>16.882662858623402</v>
      </c>
      <c r="J91" s="8">
        <v>2.58266753031468</v>
      </c>
      <c r="K91" s="32">
        <v>1</v>
      </c>
      <c r="L91" s="28">
        <v>1.01907354926203</v>
      </c>
      <c r="M91" s="8">
        <v>66.590419056646098</v>
      </c>
      <c r="N91" s="9">
        <f t="shared" si="5"/>
        <v>66.59</v>
      </c>
      <c r="O91" s="6">
        <f t="shared" si="6"/>
        <v>66.863439774778342</v>
      </c>
      <c r="P91" s="6">
        <f t="shared" si="7"/>
        <v>67.899823091287416</v>
      </c>
      <c r="Q91" s="13">
        <f>P91*Index!$D$16</f>
        <v>77.03643737591149</v>
      </c>
      <c r="S91" s="8">
        <v>2.8294886574242999</v>
      </c>
      <c r="T91" s="6">
        <f t="shared" si="8"/>
        <v>2.8733457316143767</v>
      </c>
      <c r="U91" s="6">
        <f>T91*Index!$H$19</f>
        <v>3.0188088592773541</v>
      </c>
      <c r="W91" s="8">
        <v>80.055246235188903</v>
      </c>
      <c r="X91" s="9">
        <f t="shared" si="9"/>
        <v>80.06</v>
      </c>
      <c r="Y91" s="27"/>
    </row>
    <row r="92" spans="1:25" x14ac:dyDescent="0.25">
      <c r="A92" s="2" t="s">
        <v>332</v>
      </c>
      <c r="B92" s="2" t="s">
        <v>53</v>
      </c>
      <c r="C92" s="2">
        <v>5</v>
      </c>
      <c r="D92" s="2" t="s">
        <v>62</v>
      </c>
      <c r="E92" s="2" t="s">
        <v>57</v>
      </c>
      <c r="F92" s="2" t="s">
        <v>41</v>
      </c>
      <c r="G92" s="39" t="s">
        <v>1560</v>
      </c>
      <c r="H92" s="29">
        <v>8.4183388554947101</v>
      </c>
      <c r="I92" s="29">
        <v>6.7766036557040596</v>
      </c>
      <c r="J92" s="8">
        <v>1.3581891414243099</v>
      </c>
      <c r="K92" s="32">
        <v>1</v>
      </c>
      <c r="L92" s="28">
        <v>0.99991607194830501</v>
      </c>
      <c r="M92" s="8">
        <v>20.635873849220001</v>
      </c>
      <c r="N92" s="9">
        <f t="shared" si="5"/>
        <v>20.64</v>
      </c>
      <c r="O92" s="6">
        <f t="shared" si="6"/>
        <v>20.720480932001802</v>
      </c>
      <c r="P92" s="6">
        <f t="shared" si="7"/>
        <v>21.041648386447832</v>
      </c>
      <c r="Q92" s="13">
        <f>P92*Index!$D$16</f>
        <v>23.873016959546881</v>
      </c>
      <c r="S92" s="8">
        <v>1.5338959210283301</v>
      </c>
      <c r="T92" s="6">
        <f t="shared" si="8"/>
        <v>1.5576713078042692</v>
      </c>
      <c r="U92" s="6">
        <f>T92*Index!$H$19</f>
        <v>1.6365284177618602</v>
      </c>
      <c r="W92" s="8">
        <v>25.509545377308701</v>
      </c>
      <c r="X92" s="9">
        <f t="shared" si="9"/>
        <v>25.51</v>
      </c>
      <c r="Y92" s="27"/>
    </row>
    <row r="93" spans="1:25" x14ac:dyDescent="0.25">
      <c r="A93" s="2" t="s">
        <v>333</v>
      </c>
      <c r="B93" s="2" t="s">
        <v>53</v>
      </c>
      <c r="C93" s="2">
        <v>5</v>
      </c>
      <c r="D93" s="2" t="s">
        <v>63</v>
      </c>
      <c r="E93" s="2" t="s">
        <v>57</v>
      </c>
      <c r="F93" s="2" t="s">
        <v>41</v>
      </c>
      <c r="G93" s="39" t="s">
        <v>1560</v>
      </c>
      <c r="H93" s="29">
        <v>8.4183388554947101</v>
      </c>
      <c r="I93" s="29">
        <v>10.3170702522655</v>
      </c>
      <c r="J93" s="8">
        <v>1.6725182260451099</v>
      </c>
      <c r="K93" s="32">
        <v>0</v>
      </c>
      <c r="L93" s="28">
        <v>0.99800742577676305</v>
      </c>
      <c r="M93" s="8">
        <v>31.272875267770701</v>
      </c>
      <c r="N93" s="9">
        <f t="shared" si="5"/>
        <v>31.27</v>
      </c>
      <c r="O93" s="6">
        <f t="shared" si="6"/>
        <v>31.40109405636856</v>
      </c>
      <c r="P93" s="6">
        <f t="shared" si="7"/>
        <v>31.887811014242274</v>
      </c>
      <c r="Q93" s="13">
        <f>P93*Index!$D$16</f>
        <v>36.178641481155566</v>
      </c>
      <c r="S93" s="8">
        <v>1.8183601426117999</v>
      </c>
      <c r="T93" s="6">
        <f t="shared" si="8"/>
        <v>1.8465447248222828</v>
      </c>
      <c r="U93" s="6">
        <f>T93*Index!$H$19</f>
        <v>1.9400260515164107</v>
      </c>
      <c r="W93" s="8">
        <v>38.118667532671999</v>
      </c>
      <c r="X93" s="9">
        <f t="shared" si="9"/>
        <v>38.119999999999997</v>
      </c>
      <c r="Y93" s="27"/>
    </row>
    <row r="94" spans="1:25" x14ac:dyDescent="0.25">
      <c r="A94" s="2" t="s">
        <v>334</v>
      </c>
      <c r="B94" s="2" t="s">
        <v>53</v>
      </c>
      <c r="C94" s="2">
        <v>5</v>
      </c>
      <c r="D94" s="2" t="s">
        <v>64</v>
      </c>
      <c r="E94" s="2" t="s">
        <v>57</v>
      </c>
      <c r="F94" s="2" t="s">
        <v>41</v>
      </c>
      <c r="G94" s="39" t="s">
        <v>1560</v>
      </c>
      <c r="H94" s="29">
        <v>8.4183388554947101</v>
      </c>
      <c r="I94" s="29">
        <v>13.2101441532265</v>
      </c>
      <c r="J94" s="8">
        <v>1.7229947067696101</v>
      </c>
      <c r="K94" s="32">
        <v>0</v>
      </c>
      <c r="L94" s="28">
        <v>1.0054870921976999</v>
      </c>
      <c r="M94" s="8">
        <v>37.470242409965103</v>
      </c>
      <c r="N94" s="9">
        <f t="shared" si="5"/>
        <v>37.47</v>
      </c>
      <c r="O94" s="6">
        <f t="shared" si="6"/>
        <v>37.623870403845956</v>
      </c>
      <c r="P94" s="6">
        <f t="shared" si="7"/>
        <v>38.207040395105572</v>
      </c>
      <c r="Q94" s="13">
        <f>P94*Index!$D$16</f>
        <v>43.348187678770927</v>
      </c>
      <c r="S94" s="8">
        <v>2.1052331937495299</v>
      </c>
      <c r="T94" s="6">
        <f t="shared" si="8"/>
        <v>2.1378643082526478</v>
      </c>
      <c r="U94" s="6">
        <f>T94*Index!$H$19</f>
        <v>2.2460936888579379</v>
      </c>
      <c r="W94" s="8">
        <v>45.594281367628902</v>
      </c>
      <c r="X94" s="9">
        <f t="shared" si="9"/>
        <v>45.59</v>
      </c>
      <c r="Y94" s="27"/>
    </row>
    <row r="95" spans="1:25" x14ac:dyDescent="0.25">
      <c r="A95" s="2" t="s">
        <v>335</v>
      </c>
      <c r="B95" s="2" t="s">
        <v>53</v>
      </c>
      <c r="C95" s="2">
        <v>5</v>
      </c>
      <c r="D95" s="2" t="s">
        <v>65</v>
      </c>
      <c r="E95" s="2" t="s">
        <v>57</v>
      </c>
      <c r="F95" s="2" t="s">
        <v>41</v>
      </c>
      <c r="G95" s="39" t="s">
        <v>1560</v>
      </c>
      <c r="H95" s="29">
        <v>8.4183388554947101</v>
      </c>
      <c r="I95" s="29">
        <v>17.770778957165302</v>
      </c>
      <c r="J95" s="8">
        <v>1.70655210336444</v>
      </c>
      <c r="K95" s="32">
        <v>0</v>
      </c>
      <c r="L95" s="28">
        <v>0.95097075256727603</v>
      </c>
      <c r="M95" s="8">
        <v>42.501825319857303</v>
      </c>
      <c r="N95" s="9">
        <f t="shared" si="5"/>
        <v>42.5</v>
      </c>
      <c r="O95" s="6">
        <f t="shared" si="6"/>
        <v>42.67608280366872</v>
      </c>
      <c r="P95" s="6">
        <f t="shared" si="7"/>
        <v>43.33756208712559</v>
      </c>
      <c r="Q95" s="13">
        <f>P95*Index!$D$16</f>
        <v>49.169073434271084</v>
      </c>
      <c r="S95" s="8">
        <v>2.0951391296139299</v>
      </c>
      <c r="T95" s="6">
        <f t="shared" si="8"/>
        <v>2.127613786122946</v>
      </c>
      <c r="U95" s="6">
        <f>T95*Index!$H$19</f>
        <v>2.2353242340454202</v>
      </c>
      <c r="W95" s="8">
        <v>51.404397668316598</v>
      </c>
      <c r="X95" s="9">
        <f t="shared" si="9"/>
        <v>51.4</v>
      </c>
      <c r="Y95" s="27"/>
    </row>
    <row r="96" spans="1:25" x14ac:dyDescent="0.25">
      <c r="A96" s="2" t="s">
        <v>336</v>
      </c>
      <c r="B96" s="2" t="s">
        <v>53</v>
      </c>
      <c r="C96" s="2">
        <v>5</v>
      </c>
      <c r="D96" s="2" t="s">
        <v>42</v>
      </c>
      <c r="E96" s="2" t="s">
        <v>57</v>
      </c>
      <c r="F96" s="2" t="s">
        <v>41</v>
      </c>
      <c r="G96" s="39" t="s">
        <v>1560</v>
      </c>
      <c r="H96" s="29">
        <v>8.4183388554947101</v>
      </c>
      <c r="I96" s="29">
        <v>18.043450786058401</v>
      </c>
      <c r="J96" s="8">
        <v>1.7119047080093801</v>
      </c>
      <c r="K96" s="32">
        <v>0</v>
      </c>
      <c r="L96" s="28">
        <v>1.0182692143102301</v>
      </c>
      <c r="M96" s="8">
        <v>46.127658815601201</v>
      </c>
      <c r="N96" s="9">
        <f t="shared" si="5"/>
        <v>46.13</v>
      </c>
      <c r="O96" s="6">
        <f t="shared" si="6"/>
        <v>46.316782216745167</v>
      </c>
      <c r="P96" s="6">
        <f t="shared" si="7"/>
        <v>47.034692341104723</v>
      </c>
      <c r="Q96" s="13">
        <f>P96*Index!$D$16</f>
        <v>53.363690302393636</v>
      </c>
      <c r="S96" s="8">
        <v>2.1732466611901899</v>
      </c>
      <c r="T96" s="6">
        <f t="shared" si="8"/>
        <v>2.2069319844386381</v>
      </c>
      <c r="U96" s="6">
        <f>T96*Index!$H$19</f>
        <v>2.318657916150844</v>
      </c>
      <c r="W96" s="8">
        <v>55.682348218544398</v>
      </c>
      <c r="X96" s="9">
        <f t="shared" si="9"/>
        <v>55.68</v>
      </c>
      <c r="Y96" s="27"/>
    </row>
    <row r="97" spans="1:25" x14ac:dyDescent="0.25">
      <c r="A97" s="2" t="s">
        <v>337</v>
      </c>
      <c r="B97" s="2" t="s">
        <v>53</v>
      </c>
      <c r="C97" s="2">
        <v>5</v>
      </c>
      <c r="D97" s="2" t="s">
        <v>66</v>
      </c>
      <c r="E97" s="2" t="s">
        <v>57</v>
      </c>
      <c r="F97" s="2" t="s">
        <v>222</v>
      </c>
      <c r="G97" s="39" t="s">
        <v>1560</v>
      </c>
      <c r="H97" s="29">
        <v>8.4183388554947101</v>
      </c>
      <c r="I97" s="29">
        <v>25.004643343070999</v>
      </c>
      <c r="J97" s="8">
        <v>1.56006330420729</v>
      </c>
      <c r="K97" s="32">
        <v>0</v>
      </c>
      <c r="L97" s="28">
        <v>1.0027028992917899</v>
      </c>
      <c r="M97" s="8">
        <v>52.2829025336573</v>
      </c>
      <c r="N97" s="9">
        <f t="shared" si="5"/>
        <v>52.28</v>
      </c>
      <c r="O97" s="6">
        <f t="shared" si="6"/>
        <v>52.497262434045297</v>
      </c>
      <c r="P97" s="6">
        <f t="shared" si="7"/>
        <v>53.310970001773001</v>
      </c>
      <c r="Q97" s="13">
        <f>P97*Index!$D$16</f>
        <v>60.484505187431893</v>
      </c>
      <c r="S97" s="8">
        <v>3.12538523871947</v>
      </c>
      <c r="T97" s="6">
        <f t="shared" si="8"/>
        <v>3.1738287099196221</v>
      </c>
      <c r="U97" s="6">
        <f>T97*Index!$H$19</f>
        <v>3.3345037883593025</v>
      </c>
      <c r="W97" s="8">
        <v>63.819008975791199</v>
      </c>
      <c r="X97" s="9">
        <f t="shared" si="9"/>
        <v>63.82</v>
      </c>
      <c r="Y97" s="27"/>
    </row>
    <row r="98" spans="1:25" x14ac:dyDescent="0.25">
      <c r="A98" s="2" t="s">
        <v>338</v>
      </c>
      <c r="B98" s="2" t="s">
        <v>53</v>
      </c>
      <c r="C98" s="2">
        <v>5</v>
      </c>
      <c r="D98" s="2" t="s">
        <v>1563</v>
      </c>
      <c r="E98" s="2" t="s">
        <v>57</v>
      </c>
      <c r="F98" s="2" t="s">
        <v>222</v>
      </c>
      <c r="G98" s="39" t="s">
        <v>1560</v>
      </c>
      <c r="H98" s="29">
        <v>8.4183388554947101</v>
      </c>
      <c r="I98" s="29">
        <v>20.9177802132449</v>
      </c>
      <c r="J98" s="8">
        <v>1.6200564135378299</v>
      </c>
      <c r="K98" s="32">
        <v>0</v>
      </c>
      <c r="L98" s="28">
        <v>0.96611839600642502</v>
      </c>
      <c r="M98" s="8">
        <v>45.915905047343401</v>
      </c>
      <c r="N98" s="9">
        <f t="shared" si="5"/>
        <v>45.92</v>
      </c>
      <c r="O98" s="6">
        <f t="shared" si="6"/>
        <v>46.10416025803751</v>
      </c>
      <c r="P98" s="6">
        <f t="shared" si="7"/>
        <v>46.818774742037093</v>
      </c>
      <c r="Q98" s="13">
        <f>P98*Index!$D$16</f>
        <v>53.118718786391774</v>
      </c>
      <c r="S98" s="8">
        <v>2.4208260673347999</v>
      </c>
      <c r="T98" s="6">
        <f t="shared" si="8"/>
        <v>2.4583488713784893</v>
      </c>
      <c r="U98" s="6">
        <f>T98*Index!$H$19</f>
        <v>2.582802782992025</v>
      </c>
      <c r="W98" s="8">
        <v>55.7015215693838</v>
      </c>
      <c r="X98" s="9">
        <f t="shared" si="9"/>
        <v>55.7</v>
      </c>
      <c r="Y98" s="27"/>
    </row>
    <row r="99" spans="1:25" x14ac:dyDescent="0.25">
      <c r="A99" s="2" t="s">
        <v>339</v>
      </c>
      <c r="B99" s="2" t="s">
        <v>53</v>
      </c>
      <c r="C99" s="2">
        <v>5</v>
      </c>
      <c r="D99" s="2" t="s">
        <v>229</v>
      </c>
      <c r="E99" s="2" t="s">
        <v>57</v>
      </c>
      <c r="F99" s="2" t="s">
        <v>41</v>
      </c>
      <c r="G99" s="39" t="s">
        <v>1560</v>
      </c>
      <c r="H99" s="29">
        <v>8.4183388554947101</v>
      </c>
      <c r="I99" s="29">
        <v>15.2763730503217</v>
      </c>
      <c r="J99" s="8">
        <v>1.99133800671578</v>
      </c>
      <c r="K99" s="32">
        <v>1</v>
      </c>
      <c r="L99" s="28">
        <v>1.01907354926203</v>
      </c>
      <c r="M99" s="8">
        <v>48.084150165027602</v>
      </c>
      <c r="N99" s="9">
        <f t="shared" si="5"/>
        <v>48.08</v>
      </c>
      <c r="O99" s="6">
        <f t="shared" si="6"/>
        <v>48.281295180704213</v>
      </c>
      <c r="P99" s="6">
        <f t="shared" si="7"/>
        <v>49.029655256005128</v>
      </c>
      <c r="Q99" s="13">
        <f>P99*Index!$D$16</f>
        <v>55.627095841085101</v>
      </c>
      <c r="S99" s="8">
        <v>2.2094152186509999</v>
      </c>
      <c r="T99" s="6">
        <f t="shared" si="8"/>
        <v>2.2436611545400904</v>
      </c>
      <c r="U99" s="6">
        <f>T99*Index!$H$19</f>
        <v>2.3572465004886825</v>
      </c>
      <c r="W99" s="8">
        <v>57.9843423415738</v>
      </c>
      <c r="X99" s="9">
        <f t="shared" si="9"/>
        <v>57.98</v>
      </c>
      <c r="Y99" s="27"/>
    </row>
    <row r="100" spans="1:25" x14ac:dyDescent="0.25">
      <c r="A100" s="2" t="s">
        <v>340</v>
      </c>
      <c r="B100" s="2" t="s">
        <v>53</v>
      </c>
      <c r="C100" s="2">
        <v>5</v>
      </c>
      <c r="D100" s="2" t="s">
        <v>62</v>
      </c>
      <c r="E100" s="2" t="s">
        <v>58</v>
      </c>
      <c r="F100" s="2" t="s">
        <v>41</v>
      </c>
      <c r="G100" s="39" t="s">
        <v>1560</v>
      </c>
      <c r="H100" s="29">
        <v>8.4183388554947101</v>
      </c>
      <c r="I100" s="29">
        <v>8.6728729303898398</v>
      </c>
      <c r="J100" s="8">
        <v>1.3927786463101099</v>
      </c>
      <c r="K100" s="32">
        <v>1</v>
      </c>
      <c r="L100" s="28">
        <v>0.99991607194830501</v>
      </c>
      <c r="M100" s="8">
        <v>23.8022769685364</v>
      </c>
      <c r="N100" s="9">
        <f t="shared" si="5"/>
        <v>23.8</v>
      </c>
      <c r="O100" s="6">
        <f t="shared" si="6"/>
        <v>23.899866304107398</v>
      </c>
      <c r="P100" s="6">
        <f t="shared" si="7"/>
        <v>24.270314231821065</v>
      </c>
      <c r="Q100" s="13">
        <f>P100*Index!$D$16</f>
        <v>27.536132751033449</v>
      </c>
      <c r="S100" s="8">
        <v>1.69560513822015</v>
      </c>
      <c r="T100" s="6">
        <f t="shared" si="8"/>
        <v>1.7218870178625625</v>
      </c>
      <c r="U100" s="6">
        <f>T100*Index!$H$19</f>
        <v>1.8090575481418545</v>
      </c>
      <c r="W100" s="8">
        <v>29.3451902991753</v>
      </c>
      <c r="X100" s="9">
        <f t="shared" si="9"/>
        <v>29.35</v>
      </c>
      <c r="Y100" s="27"/>
    </row>
    <row r="101" spans="1:25" x14ac:dyDescent="0.25">
      <c r="A101" s="2" t="s">
        <v>341</v>
      </c>
      <c r="B101" s="2" t="s">
        <v>53</v>
      </c>
      <c r="C101" s="2">
        <v>5</v>
      </c>
      <c r="D101" s="2" t="s">
        <v>63</v>
      </c>
      <c r="E101" s="2" t="s">
        <v>58</v>
      </c>
      <c r="F101" s="2" t="s">
        <v>41</v>
      </c>
      <c r="G101" s="39" t="s">
        <v>1560</v>
      </c>
      <c r="H101" s="29">
        <v>8.4183388554947101</v>
      </c>
      <c r="I101" s="29">
        <v>13.173311747435999</v>
      </c>
      <c r="J101" s="8">
        <v>1.6765999412671699</v>
      </c>
      <c r="K101" s="32">
        <v>0</v>
      </c>
      <c r="L101" s="28">
        <v>0.99800742577676305</v>
      </c>
      <c r="M101" s="8">
        <v>36.128427829747601</v>
      </c>
      <c r="N101" s="9">
        <f t="shared" si="5"/>
        <v>36.130000000000003</v>
      </c>
      <c r="O101" s="6">
        <f t="shared" si="6"/>
        <v>36.276554383849565</v>
      </c>
      <c r="P101" s="6">
        <f t="shared" si="7"/>
        <v>36.838840976799233</v>
      </c>
      <c r="Q101" s="13">
        <f>P101*Index!$D$16</f>
        <v>41.795883062830924</v>
      </c>
      <c r="S101" s="8">
        <v>2.19650773285364</v>
      </c>
      <c r="T101" s="6">
        <f t="shared" si="8"/>
        <v>2.2305536027128716</v>
      </c>
      <c r="U101" s="6">
        <f>T101*Index!$H$19</f>
        <v>2.3434753788502105</v>
      </c>
      <c r="W101" s="8">
        <v>44.139358441681203</v>
      </c>
      <c r="X101" s="9">
        <f t="shared" si="9"/>
        <v>44.14</v>
      </c>
      <c r="Y101" s="27"/>
    </row>
    <row r="102" spans="1:25" x14ac:dyDescent="0.25">
      <c r="A102" s="2" t="s">
        <v>342</v>
      </c>
      <c r="B102" s="2" t="s">
        <v>53</v>
      </c>
      <c r="C102" s="2">
        <v>5</v>
      </c>
      <c r="D102" s="2" t="s">
        <v>64</v>
      </c>
      <c r="E102" s="2" t="s">
        <v>58</v>
      </c>
      <c r="F102" s="2" t="s">
        <v>41</v>
      </c>
      <c r="G102" s="39" t="s">
        <v>1560</v>
      </c>
      <c r="H102" s="29">
        <v>8.4183388554947101</v>
      </c>
      <c r="I102" s="29">
        <v>16.8269808921773</v>
      </c>
      <c r="J102" s="8">
        <v>1.7690786992351599</v>
      </c>
      <c r="K102" s="32">
        <v>0</v>
      </c>
      <c r="L102" s="28">
        <v>1.0054870921976999</v>
      </c>
      <c r="M102" s="8">
        <v>44.906016211993801</v>
      </c>
      <c r="N102" s="9">
        <f t="shared" si="5"/>
        <v>44.91</v>
      </c>
      <c r="O102" s="6">
        <f t="shared" si="6"/>
        <v>45.090130878462979</v>
      </c>
      <c r="P102" s="6">
        <f t="shared" si="7"/>
        <v>45.789027907079159</v>
      </c>
      <c r="Q102" s="13">
        <f>P102*Index!$D$16</f>
        <v>51.950409003645689</v>
      </c>
      <c r="S102" s="8">
        <v>2.7917419839005699</v>
      </c>
      <c r="T102" s="6">
        <f t="shared" si="8"/>
        <v>2.8350139846510292</v>
      </c>
      <c r="U102" s="6">
        <f>T102*Index!$H$19</f>
        <v>2.9785365676239874</v>
      </c>
      <c r="W102" s="8">
        <v>54.928945571269701</v>
      </c>
      <c r="X102" s="9">
        <f t="shared" si="9"/>
        <v>54.93</v>
      </c>
      <c r="Y102" s="27"/>
    </row>
    <row r="103" spans="1:25" x14ac:dyDescent="0.25">
      <c r="A103" s="2" t="s">
        <v>343</v>
      </c>
      <c r="B103" s="2" t="s">
        <v>53</v>
      </c>
      <c r="C103" s="2">
        <v>5</v>
      </c>
      <c r="D103" s="2" t="s">
        <v>65</v>
      </c>
      <c r="E103" s="2" t="s">
        <v>58</v>
      </c>
      <c r="F103" s="2" t="s">
        <v>41</v>
      </c>
      <c r="G103" s="39" t="s">
        <v>1560</v>
      </c>
      <c r="H103" s="29">
        <v>8.4183388554947101</v>
      </c>
      <c r="I103" s="29">
        <v>22.584623233852401</v>
      </c>
      <c r="J103" s="8">
        <v>1.7742413901752401</v>
      </c>
      <c r="K103" s="32">
        <v>0</v>
      </c>
      <c r="L103" s="28">
        <v>0.95097075256727603</v>
      </c>
      <c r="M103" s="8">
        <v>52.309799561777702</v>
      </c>
      <c r="N103" s="9">
        <f t="shared" si="5"/>
        <v>52.31</v>
      </c>
      <c r="O103" s="6">
        <f t="shared" si="6"/>
        <v>52.524269739980987</v>
      </c>
      <c r="P103" s="6">
        <f t="shared" si="7"/>
        <v>53.338395920950695</v>
      </c>
      <c r="Q103" s="13">
        <f>P103*Index!$D$16</f>
        <v>60.51562154398512</v>
      </c>
      <c r="S103" s="8">
        <v>2.6894490397725099</v>
      </c>
      <c r="T103" s="6">
        <f t="shared" si="8"/>
        <v>2.7311354998889841</v>
      </c>
      <c r="U103" s="6">
        <f>T103*Index!$H$19</f>
        <v>2.8693992345708637</v>
      </c>
      <c r="W103" s="8">
        <v>63.385020778555898</v>
      </c>
      <c r="X103" s="9">
        <f t="shared" si="9"/>
        <v>63.39</v>
      </c>
      <c r="Y103" s="27"/>
    </row>
    <row r="104" spans="1:25" x14ac:dyDescent="0.25">
      <c r="A104" s="2" t="s">
        <v>344</v>
      </c>
      <c r="B104" s="2" t="s">
        <v>53</v>
      </c>
      <c r="C104" s="2">
        <v>5</v>
      </c>
      <c r="D104" s="2" t="s">
        <v>42</v>
      </c>
      <c r="E104" s="2" t="s">
        <v>58</v>
      </c>
      <c r="F104" s="2" t="s">
        <v>41</v>
      </c>
      <c r="G104" s="39" t="s">
        <v>1560</v>
      </c>
      <c r="H104" s="29">
        <v>8.4183388554947101</v>
      </c>
      <c r="I104" s="29">
        <v>22.9019383266115</v>
      </c>
      <c r="J104" s="8">
        <v>1.7355508106057</v>
      </c>
      <c r="K104" s="32">
        <v>0</v>
      </c>
      <c r="L104" s="28">
        <v>1.0182692143102301</v>
      </c>
      <c r="M104" s="8">
        <v>55.351009169222799</v>
      </c>
      <c r="N104" s="9">
        <f t="shared" si="5"/>
        <v>55.35</v>
      </c>
      <c r="O104" s="6">
        <f t="shared" si="6"/>
        <v>55.577948306816609</v>
      </c>
      <c r="P104" s="6">
        <f t="shared" si="7"/>
        <v>56.439406505572272</v>
      </c>
      <c r="Q104" s="13">
        <f>P104*Index!$D$16</f>
        <v>64.033904756344356</v>
      </c>
      <c r="S104" s="8">
        <v>2.8340719026779202</v>
      </c>
      <c r="T104" s="6">
        <f t="shared" si="8"/>
        <v>2.8780000171694282</v>
      </c>
      <c r="U104" s="6">
        <f>T104*Index!$H$19</f>
        <v>3.0236987680386305</v>
      </c>
      <c r="W104" s="8">
        <v>67.057603524382998</v>
      </c>
      <c r="X104" s="9">
        <f t="shared" si="9"/>
        <v>67.06</v>
      </c>
      <c r="Y104" s="27"/>
    </row>
    <row r="105" spans="1:25" x14ac:dyDescent="0.25">
      <c r="A105" s="2" t="s">
        <v>345</v>
      </c>
      <c r="B105" s="2" t="s">
        <v>53</v>
      </c>
      <c r="C105" s="2">
        <v>5</v>
      </c>
      <c r="D105" s="2" t="s">
        <v>66</v>
      </c>
      <c r="E105" s="2" t="s">
        <v>58</v>
      </c>
      <c r="F105" s="2" t="s">
        <v>222</v>
      </c>
      <c r="G105" s="39" t="s">
        <v>1560</v>
      </c>
      <c r="H105" s="29">
        <v>8.4183388554947101</v>
      </c>
      <c r="I105" s="29">
        <v>31.934787851140399</v>
      </c>
      <c r="J105" s="8">
        <v>2.1210623525146102</v>
      </c>
      <c r="K105" s="32">
        <v>0</v>
      </c>
      <c r="L105" s="28">
        <v>1.0027028992917899</v>
      </c>
      <c r="M105" s="8">
        <v>85.822843062654101</v>
      </c>
      <c r="N105" s="9">
        <f t="shared" si="5"/>
        <v>85.82</v>
      </c>
      <c r="O105" s="6">
        <f t="shared" si="6"/>
        <v>86.174716719210977</v>
      </c>
      <c r="P105" s="6">
        <f t="shared" si="7"/>
        <v>87.510424828358751</v>
      </c>
      <c r="Q105" s="13">
        <f>P105*Index!$D$16</f>
        <v>99.285845751994387</v>
      </c>
      <c r="S105" s="8">
        <v>4.0934751286648696</v>
      </c>
      <c r="T105" s="6">
        <f t="shared" si="8"/>
        <v>4.1569239931591753</v>
      </c>
      <c r="U105" s="6">
        <f>T105*Index!$H$19</f>
        <v>4.3673682703128582</v>
      </c>
      <c r="W105" s="8">
        <v>103.653214022307</v>
      </c>
      <c r="X105" s="9">
        <f t="shared" si="9"/>
        <v>103.65</v>
      </c>
      <c r="Y105" s="27"/>
    </row>
    <row r="106" spans="1:25" x14ac:dyDescent="0.25">
      <c r="A106" s="2" t="s">
        <v>346</v>
      </c>
      <c r="B106" s="2" t="s">
        <v>53</v>
      </c>
      <c r="C106" s="2">
        <v>5</v>
      </c>
      <c r="D106" s="2" t="s">
        <v>1563</v>
      </c>
      <c r="E106" s="2" t="s">
        <v>58</v>
      </c>
      <c r="F106" s="2" t="s">
        <v>222</v>
      </c>
      <c r="G106" s="39" t="s">
        <v>1560</v>
      </c>
      <c r="H106" s="29">
        <v>8.4183388554947101</v>
      </c>
      <c r="I106" s="29">
        <v>26.6899338447842</v>
      </c>
      <c r="J106" s="8">
        <v>2.1014544104446902</v>
      </c>
      <c r="K106" s="32">
        <v>0</v>
      </c>
      <c r="L106" s="28">
        <v>0.96611839600642502</v>
      </c>
      <c r="M106" s="8">
        <v>71.278702807792897</v>
      </c>
      <c r="N106" s="9">
        <f t="shared" si="5"/>
        <v>71.28</v>
      </c>
      <c r="O106" s="6">
        <f t="shared" si="6"/>
        <v>71.570945489304847</v>
      </c>
      <c r="P106" s="6">
        <f t="shared" si="7"/>
        <v>72.680295144389078</v>
      </c>
      <c r="Q106" s="13">
        <f>P106*Index!$D$16</f>
        <v>82.460170740443857</v>
      </c>
      <c r="S106" s="8">
        <v>3.5406756793944401</v>
      </c>
      <c r="T106" s="6">
        <f t="shared" si="8"/>
        <v>3.5955561524250541</v>
      </c>
      <c r="U106" s="6">
        <f>T106*Index!$H$19</f>
        <v>3.7775811826415722</v>
      </c>
      <c r="W106" s="8">
        <v>86.237751923085398</v>
      </c>
      <c r="X106" s="9">
        <f t="shared" si="9"/>
        <v>86.24</v>
      </c>
      <c r="Y106" s="27"/>
    </row>
    <row r="107" spans="1:25" x14ac:dyDescent="0.25">
      <c r="A107" s="2" t="s">
        <v>347</v>
      </c>
      <c r="B107" s="2" t="s">
        <v>53</v>
      </c>
      <c r="C107" s="2">
        <v>5</v>
      </c>
      <c r="D107" s="2" t="s">
        <v>229</v>
      </c>
      <c r="E107" s="2" t="s">
        <v>58</v>
      </c>
      <c r="F107" s="2" t="s">
        <v>41</v>
      </c>
      <c r="G107" s="39" t="s">
        <v>1560</v>
      </c>
      <c r="H107" s="29">
        <v>8.4183388554947101</v>
      </c>
      <c r="I107" s="29">
        <v>19.604568821289799</v>
      </c>
      <c r="J107" s="8">
        <v>2.0259275116015898</v>
      </c>
      <c r="K107" s="32">
        <v>1</v>
      </c>
      <c r="L107" s="28">
        <v>1.01907354926203</v>
      </c>
      <c r="M107" s="8">
        <v>57.855230396825299</v>
      </c>
      <c r="N107" s="9">
        <f t="shared" si="5"/>
        <v>57.86</v>
      </c>
      <c r="O107" s="6">
        <f t="shared" si="6"/>
        <v>58.092436841452283</v>
      </c>
      <c r="P107" s="6">
        <f t="shared" si="7"/>
        <v>58.9928696124948</v>
      </c>
      <c r="Q107" s="13">
        <f>P107*Index!$D$16</f>
        <v>66.930962388787265</v>
      </c>
      <c r="S107" s="8">
        <v>2.5281082915451201</v>
      </c>
      <c r="T107" s="6">
        <f t="shared" si="8"/>
        <v>2.5672939700640698</v>
      </c>
      <c r="U107" s="6">
        <f>T107*Index!$H$19</f>
        <v>2.697263227298563</v>
      </c>
      <c r="W107" s="8">
        <v>69.6282256160858</v>
      </c>
      <c r="X107" s="9">
        <f t="shared" si="9"/>
        <v>69.63</v>
      </c>
      <c r="Y107" s="27"/>
    </row>
    <row r="108" spans="1:25" x14ac:dyDescent="0.25">
      <c r="A108" s="2" t="s">
        <v>348</v>
      </c>
      <c r="B108" s="2" t="s">
        <v>53</v>
      </c>
      <c r="C108" s="2">
        <v>5</v>
      </c>
      <c r="D108" s="2" t="s">
        <v>62</v>
      </c>
      <c r="E108" s="2" t="s">
        <v>59</v>
      </c>
      <c r="F108" s="2" t="s">
        <v>41</v>
      </c>
      <c r="G108" s="39" t="s">
        <v>1560</v>
      </c>
      <c r="H108" s="29">
        <v>8.4183388554947101</v>
      </c>
      <c r="I108" s="29">
        <v>6.63870095628437</v>
      </c>
      <c r="J108" s="8">
        <v>1.48559801368311</v>
      </c>
      <c r="K108" s="32">
        <v>0</v>
      </c>
      <c r="L108" s="28">
        <v>0.99991607194830501</v>
      </c>
      <c r="M108" s="8">
        <v>22.366831074208399</v>
      </c>
      <c r="N108" s="9">
        <f t="shared" si="5"/>
        <v>22.37</v>
      </c>
      <c r="O108" s="6">
        <f t="shared" si="6"/>
        <v>22.458535081612652</v>
      </c>
      <c r="P108" s="6">
        <f t="shared" si="7"/>
        <v>22.806642375377649</v>
      </c>
      <c r="Q108" s="13">
        <f>P108*Index!$D$16</f>
        <v>25.875508905869772</v>
      </c>
      <c r="S108" s="8">
        <v>1.49607039883931</v>
      </c>
      <c r="T108" s="6">
        <f t="shared" si="8"/>
        <v>1.5192594900213194</v>
      </c>
      <c r="U108" s="6">
        <f>T108*Index!$H$19</f>
        <v>1.5961720017036487</v>
      </c>
      <c r="W108" s="8">
        <v>27.4716809075735</v>
      </c>
      <c r="X108" s="9">
        <f t="shared" si="9"/>
        <v>27.47</v>
      </c>
      <c r="Y108" s="27"/>
    </row>
    <row r="109" spans="1:25" x14ac:dyDescent="0.25">
      <c r="A109" s="2" t="s">
        <v>349</v>
      </c>
      <c r="B109" s="2" t="s">
        <v>53</v>
      </c>
      <c r="C109" s="2">
        <v>5</v>
      </c>
      <c r="D109" s="2" t="s">
        <v>63</v>
      </c>
      <c r="E109" s="2" t="s">
        <v>59</v>
      </c>
      <c r="F109" s="2" t="s">
        <v>41</v>
      </c>
      <c r="G109" s="39" t="s">
        <v>1560</v>
      </c>
      <c r="H109" s="29">
        <v>8.4183388554947101</v>
      </c>
      <c r="I109" s="29">
        <v>9.6753395452698996</v>
      </c>
      <c r="J109" s="8">
        <v>1.7709843626166499</v>
      </c>
      <c r="K109" s="32">
        <v>0</v>
      </c>
      <c r="L109" s="28">
        <v>0.99800742577676305</v>
      </c>
      <c r="M109" s="8">
        <v>31.979772215728801</v>
      </c>
      <c r="N109" s="9">
        <f t="shared" si="5"/>
        <v>31.98</v>
      </c>
      <c r="O109" s="6">
        <f t="shared" si="6"/>
        <v>32.110889281813286</v>
      </c>
      <c r="P109" s="6">
        <f t="shared" si="7"/>
        <v>32.608608065681395</v>
      </c>
      <c r="Q109" s="13">
        <f>P109*Index!$D$16</f>
        <v>36.996429133404348</v>
      </c>
      <c r="S109" s="8">
        <v>1.7275131429067501</v>
      </c>
      <c r="T109" s="6">
        <f t="shared" si="8"/>
        <v>1.7542895966218048</v>
      </c>
      <c r="U109" s="6">
        <f>T109*Index!$H$19</f>
        <v>1.8431005074507836</v>
      </c>
      <c r="W109" s="8">
        <v>38.839529640855098</v>
      </c>
      <c r="X109" s="9">
        <f t="shared" si="9"/>
        <v>38.840000000000003</v>
      </c>
      <c r="Y109" s="27"/>
    </row>
    <row r="110" spans="1:25" x14ac:dyDescent="0.25">
      <c r="A110" s="2" t="s">
        <v>350</v>
      </c>
      <c r="B110" s="2" t="s">
        <v>53</v>
      </c>
      <c r="C110" s="2">
        <v>5</v>
      </c>
      <c r="D110" s="2" t="s">
        <v>64</v>
      </c>
      <c r="E110" s="2" t="s">
        <v>59</v>
      </c>
      <c r="F110" s="2" t="s">
        <v>41</v>
      </c>
      <c r="G110" s="39" t="s">
        <v>1560</v>
      </c>
      <c r="H110" s="29">
        <v>8.4183388554947101</v>
      </c>
      <c r="I110" s="29">
        <v>11.8664582093331</v>
      </c>
      <c r="J110" s="8">
        <v>1.8399128800986899</v>
      </c>
      <c r="K110" s="32">
        <v>0</v>
      </c>
      <c r="L110" s="28">
        <v>1.0054870921976999</v>
      </c>
      <c r="M110" s="8">
        <v>37.527050068062998</v>
      </c>
      <c r="N110" s="9">
        <f t="shared" si="5"/>
        <v>37.53</v>
      </c>
      <c r="O110" s="6">
        <f t="shared" si="6"/>
        <v>37.680910973342058</v>
      </c>
      <c r="P110" s="6">
        <f t="shared" si="7"/>
        <v>38.264965093428863</v>
      </c>
      <c r="Q110" s="13">
        <f>P110*Index!$D$16</f>
        <v>43.413906736520183</v>
      </c>
      <c r="S110" s="8">
        <v>1.8188798849134999</v>
      </c>
      <c r="T110" s="6">
        <f t="shared" si="8"/>
        <v>1.8470725231296594</v>
      </c>
      <c r="U110" s="6">
        <f>T110*Index!$H$19</f>
        <v>1.9405805696130982</v>
      </c>
      <c r="W110" s="8">
        <v>45.354487306133301</v>
      </c>
      <c r="X110" s="9">
        <f t="shared" si="9"/>
        <v>45.35</v>
      </c>
      <c r="Y110" s="27"/>
    </row>
    <row r="111" spans="1:25" x14ac:dyDescent="0.25">
      <c r="A111" s="2" t="s">
        <v>351</v>
      </c>
      <c r="B111" s="2" t="s">
        <v>53</v>
      </c>
      <c r="C111" s="2">
        <v>5</v>
      </c>
      <c r="D111" s="2" t="s">
        <v>65</v>
      </c>
      <c r="E111" s="2" t="s">
        <v>59</v>
      </c>
      <c r="F111" s="2" t="s">
        <v>41</v>
      </c>
      <c r="G111" s="39" t="s">
        <v>1560</v>
      </c>
      <c r="H111" s="29">
        <v>8.4183388554947101</v>
      </c>
      <c r="I111" s="29">
        <v>15.3448266389436</v>
      </c>
      <c r="J111" s="8">
        <v>1.83070828910626</v>
      </c>
      <c r="K111" s="32">
        <v>0</v>
      </c>
      <c r="L111" s="28">
        <v>0.95097075256727603</v>
      </c>
      <c r="M111" s="8">
        <v>41.370483904346401</v>
      </c>
      <c r="N111" s="9">
        <f t="shared" si="5"/>
        <v>41.37</v>
      </c>
      <c r="O111" s="6">
        <f t="shared" si="6"/>
        <v>41.54010288835422</v>
      </c>
      <c r="P111" s="6">
        <f t="shared" si="7"/>
        <v>42.183974483123713</v>
      </c>
      <c r="Q111" s="13">
        <f>P111*Index!$D$16</f>
        <v>47.860258842901089</v>
      </c>
      <c r="S111" s="8">
        <v>1.8321575868272699</v>
      </c>
      <c r="T111" s="6">
        <f t="shared" si="8"/>
        <v>1.8605560294230927</v>
      </c>
      <c r="U111" s="6">
        <f>T111*Index!$H$19</f>
        <v>1.9547466784126366</v>
      </c>
      <c r="W111" s="8">
        <v>49.815005521313701</v>
      </c>
      <c r="X111" s="9">
        <f t="shared" si="9"/>
        <v>49.82</v>
      </c>
      <c r="Y111" s="27"/>
    </row>
    <row r="112" spans="1:25" x14ac:dyDescent="0.25">
      <c r="A112" s="2" t="s">
        <v>352</v>
      </c>
      <c r="B112" s="2" t="s">
        <v>53</v>
      </c>
      <c r="C112" s="2">
        <v>5</v>
      </c>
      <c r="D112" s="2" t="s">
        <v>42</v>
      </c>
      <c r="E112" s="2" t="s">
        <v>59</v>
      </c>
      <c r="F112" s="2" t="s">
        <v>41</v>
      </c>
      <c r="G112" s="39" t="s">
        <v>1560</v>
      </c>
      <c r="H112" s="29">
        <v>8.4183388554947101</v>
      </c>
      <c r="I112" s="29">
        <v>15.250012831745799</v>
      </c>
      <c r="J112" s="8">
        <v>1.84981867699285</v>
      </c>
      <c r="K112" s="32">
        <v>0</v>
      </c>
      <c r="L112" s="28">
        <v>1.0182692143102301</v>
      </c>
      <c r="M112" s="8">
        <v>44.582024650514199</v>
      </c>
      <c r="N112" s="9">
        <f t="shared" si="5"/>
        <v>44.58</v>
      </c>
      <c r="O112" s="6">
        <f t="shared" si="6"/>
        <v>44.76481095158131</v>
      </c>
      <c r="P112" s="6">
        <f t="shared" si="7"/>
        <v>45.458665521330822</v>
      </c>
      <c r="Q112" s="13">
        <f>P112*Index!$D$16</f>
        <v>51.575592986719656</v>
      </c>
      <c r="S112" s="8">
        <v>1.9196915253351501</v>
      </c>
      <c r="T112" s="6">
        <f t="shared" si="8"/>
        <v>1.9494467439778451</v>
      </c>
      <c r="U112" s="6">
        <f>T112*Index!$H$19</f>
        <v>2.0481374853917234</v>
      </c>
      <c r="W112" s="8">
        <v>53.623730472111397</v>
      </c>
      <c r="X112" s="9">
        <f t="shared" si="9"/>
        <v>53.62</v>
      </c>
      <c r="Y112" s="27"/>
    </row>
    <row r="113" spans="1:25" x14ac:dyDescent="0.25">
      <c r="A113" s="2" t="s">
        <v>353</v>
      </c>
      <c r="B113" s="2" t="s">
        <v>53</v>
      </c>
      <c r="C113" s="2">
        <v>5</v>
      </c>
      <c r="D113" s="2" t="s">
        <v>66</v>
      </c>
      <c r="E113" s="2" t="s">
        <v>59</v>
      </c>
      <c r="F113" s="2" t="s">
        <v>222</v>
      </c>
      <c r="G113" s="39" t="s">
        <v>1560</v>
      </c>
      <c r="H113" s="29">
        <v>8.4183388554947101</v>
      </c>
      <c r="I113" s="29">
        <v>23.553599948311</v>
      </c>
      <c r="J113" s="8">
        <v>1.85727732829262</v>
      </c>
      <c r="K113" s="32">
        <v>0</v>
      </c>
      <c r="L113" s="28">
        <v>1.0027028992917899</v>
      </c>
      <c r="M113" s="8">
        <v>59.5412572881296</v>
      </c>
      <c r="N113" s="9">
        <f t="shared" si="5"/>
        <v>59.54</v>
      </c>
      <c r="O113" s="6">
        <f t="shared" si="6"/>
        <v>59.785376443010932</v>
      </c>
      <c r="P113" s="6">
        <f t="shared" si="7"/>
        <v>60.712049777877603</v>
      </c>
      <c r="Q113" s="13">
        <f>P113*Index!$D$16</f>
        <v>68.881475793960121</v>
      </c>
      <c r="S113" s="8">
        <v>2.5560756467958798</v>
      </c>
      <c r="T113" s="6">
        <f t="shared" si="8"/>
        <v>2.5956948193212162</v>
      </c>
      <c r="U113" s="6">
        <f>T113*Index!$H$19</f>
        <v>2.7271018695493523</v>
      </c>
      <c r="W113" s="8">
        <v>71.608577663509493</v>
      </c>
      <c r="X113" s="9">
        <f t="shared" si="9"/>
        <v>71.61</v>
      </c>
      <c r="Y113" s="27"/>
    </row>
    <row r="114" spans="1:25" x14ac:dyDescent="0.25">
      <c r="A114" s="2" t="s">
        <v>354</v>
      </c>
      <c r="B114" s="2" t="s">
        <v>53</v>
      </c>
      <c r="C114" s="2">
        <v>5</v>
      </c>
      <c r="D114" s="2" t="s">
        <v>1563</v>
      </c>
      <c r="E114" s="2" t="s">
        <v>59</v>
      </c>
      <c r="F114" s="2" t="s">
        <v>222</v>
      </c>
      <c r="G114" s="39" t="s">
        <v>1560</v>
      </c>
      <c r="H114" s="29">
        <v>8.4183388554947101</v>
      </c>
      <c r="I114" s="29">
        <v>19.365663123542198</v>
      </c>
      <c r="J114" s="8">
        <v>1.7613989791887501</v>
      </c>
      <c r="K114" s="32">
        <v>0</v>
      </c>
      <c r="L114" s="28">
        <v>0.96611839600642502</v>
      </c>
      <c r="M114" s="8">
        <v>47.2805906391958</v>
      </c>
      <c r="N114" s="9">
        <f t="shared" si="5"/>
        <v>47.28</v>
      </c>
      <c r="O114" s="6">
        <f t="shared" si="6"/>
        <v>47.474441060816503</v>
      </c>
      <c r="P114" s="6">
        <f t="shared" si="7"/>
        <v>48.210294897259161</v>
      </c>
      <c r="Q114" s="13">
        <f>P114*Index!$D$16</f>
        <v>54.697482182446024</v>
      </c>
      <c r="S114" s="8">
        <v>2.4232357597787701</v>
      </c>
      <c r="T114" s="6">
        <f t="shared" si="8"/>
        <v>2.4607959140553413</v>
      </c>
      <c r="U114" s="6">
        <f>T114*Index!$H$19</f>
        <v>2.5853737072043925</v>
      </c>
      <c r="W114" s="8">
        <v>57.282855889650399</v>
      </c>
      <c r="X114" s="9">
        <f t="shared" si="9"/>
        <v>57.28</v>
      </c>
      <c r="Y114" s="27"/>
    </row>
    <row r="115" spans="1:25" x14ac:dyDescent="0.25">
      <c r="A115" s="2" t="s">
        <v>355</v>
      </c>
      <c r="B115" s="2" t="s">
        <v>53</v>
      </c>
      <c r="C115" s="2">
        <v>5</v>
      </c>
      <c r="D115" s="2" t="s">
        <v>229</v>
      </c>
      <c r="E115" s="2" t="s">
        <v>59</v>
      </c>
      <c r="F115" s="2" t="s">
        <v>41</v>
      </c>
      <c r="G115" s="39" t="s">
        <v>1560</v>
      </c>
      <c r="H115" s="29">
        <v>8.4183388554947101</v>
      </c>
      <c r="I115" s="29">
        <v>15.789019329647999</v>
      </c>
      <c r="J115" s="8">
        <v>2.0761598666162202</v>
      </c>
      <c r="K115" s="32">
        <v>1</v>
      </c>
      <c r="L115" s="28">
        <v>1.01907354926203</v>
      </c>
      <c r="M115" s="8">
        <v>51.216950570297101</v>
      </c>
      <c r="N115" s="9">
        <f t="shared" si="5"/>
        <v>51.22</v>
      </c>
      <c r="O115" s="6">
        <f t="shared" si="6"/>
        <v>51.426940067635321</v>
      </c>
      <c r="P115" s="6">
        <f t="shared" si="7"/>
        <v>52.224057638683675</v>
      </c>
      <c r="Q115" s="13">
        <f>P115*Index!$D$16</f>
        <v>59.251337671226999</v>
      </c>
      <c r="S115" s="8">
        <v>2.3959142805460201</v>
      </c>
      <c r="T115" s="6">
        <f t="shared" si="8"/>
        <v>2.4330509518944834</v>
      </c>
      <c r="U115" s="6">
        <f>T115*Index!$H$19</f>
        <v>2.5562241563341415</v>
      </c>
      <c r="W115" s="8">
        <v>61.807561827561102</v>
      </c>
      <c r="X115" s="9">
        <f t="shared" si="9"/>
        <v>61.81</v>
      </c>
      <c r="Y115" s="27"/>
    </row>
    <row r="116" spans="1:25" x14ac:dyDescent="0.25">
      <c r="A116" s="2" t="s">
        <v>356</v>
      </c>
      <c r="B116" s="2" t="s">
        <v>53</v>
      </c>
      <c r="C116" s="2">
        <v>5</v>
      </c>
      <c r="D116" s="2" t="s">
        <v>62</v>
      </c>
      <c r="E116" s="2" t="s">
        <v>60</v>
      </c>
      <c r="F116" s="2" t="s">
        <v>41</v>
      </c>
      <c r="G116" s="39" t="s">
        <v>1560</v>
      </c>
      <c r="H116" s="29">
        <v>8.4183388554947101</v>
      </c>
      <c r="I116" s="29">
        <v>5.7410379311142501</v>
      </c>
      <c r="J116" s="8">
        <v>1.75553943463849</v>
      </c>
      <c r="K116" s="32">
        <v>0</v>
      </c>
      <c r="L116" s="28">
        <v>0.99991607194830501</v>
      </c>
      <c r="M116" s="8">
        <v>24.8552580903178</v>
      </c>
      <c r="N116" s="9">
        <f t="shared" si="5"/>
        <v>24.86</v>
      </c>
      <c r="O116" s="6">
        <f t="shared" si="6"/>
        <v>24.957164648488103</v>
      </c>
      <c r="P116" s="6">
        <f t="shared" si="7"/>
        <v>25.34400070053967</v>
      </c>
      <c r="Q116" s="13">
        <f>P116*Index!$D$16</f>
        <v>28.754294693776682</v>
      </c>
      <c r="S116" s="8">
        <v>1.4777987416351901</v>
      </c>
      <c r="T116" s="6">
        <f t="shared" si="8"/>
        <v>1.5007046221305356</v>
      </c>
      <c r="U116" s="6">
        <f>T116*Index!$H$19</f>
        <v>1.5766777936258938</v>
      </c>
      <c r="W116" s="8">
        <v>30.330972487402601</v>
      </c>
      <c r="X116" s="9">
        <f t="shared" si="9"/>
        <v>30.33</v>
      </c>
      <c r="Y116" s="27"/>
    </row>
    <row r="117" spans="1:25" x14ac:dyDescent="0.25">
      <c r="A117" s="2" t="s">
        <v>357</v>
      </c>
      <c r="B117" s="2" t="s">
        <v>53</v>
      </c>
      <c r="C117" s="2">
        <v>5</v>
      </c>
      <c r="D117" s="2" t="s">
        <v>63</v>
      </c>
      <c r="E117" s="2" t="s">
        <v>60</v>
      </c>
      <c r="F117" s="2" t="s">
        <v>41</v>
      </c>
      <c r="G117" s="39" t="s">
        <v>1560</v>
      </c>
      <c r="H117" s="29">
        <v>8.4183388554947101</v>
      </c>
      <c r="I117" s="29">
        <v>8.0315446734429798</v>
      </c>
      <c r="J117" s="8">
        <v>2.0868393004615902</v>
      </c>
      <c r="K117" s="32">
        <v>0</v>
      </c>
      <c r="L117" s="28">
        <v>0.99800742577676305</v>
      </c>
      <c r="M117" s="8">
        <v>34.2598618233515</v>
      </c>
      <c r="N117" s="9">
        <f t="shared" si="5"/>
        <v>34.26</v>
      </c>
      <c r="O117" s="6">
        <f t="shared" si="6"/>
        <v>34.400327256827239</v>
      </c>
      <c r="P117" s="6">
        <f t="shared" si="7"/>
        <v>34.933532329308065</v>
      </c>
      <c r="Q117" s="13">
        <f>P117*Index!$D$16</f>
        <v>39.634195688374867</v>
      </c>
      <c r="S117" s="8">
        <v>1.56968157133762</v>
      </c>
      <c r="T117" s="6">
        <f t="shared" si="8"/>
        <v>1.5940116356933531</v>
      </c>
      <c r="U117" s="6">
        <f>T117*Index!$H$19</f>
        <v>1.6747084747503289</v>
      </c>
      <c r="W117" s="8">
        <v>41.308904163125199</v>
      </c>
      <c r="X117" s="9">
        <f t="shared" si="9"/>
        <v>41.31</v>
      </c>
      <c r="Y117" s="27"/>
    </row>
    <row r="118" spans="1:25" x14ac:dyDescent="0.25">
      <c r="A118" s="2" t="s">
        <v>358</v>
      </c>
      <c r="B118" s="2" t="s">
        <v>53</v>
      </c>
      <c r="C118" s="2">
        <v>5</v>
      </c>
      <c r="D118" s="2" t="s">
        <v>64</v>
      </c>
      <c r="E118" s="2" t="s">
        <v>60</v>
      </c>
      <c r="F118" s="2" t="s">
        <v>41</v>
      </c>
      <c r="G118" s="39" t="s">
        <v>1560</v>
      </c>
      <c r="H118" s="29">
        <v>8.4183388554947101</v>
      </c>
      <c r="I118" s="29">
        <v>9.4910436138370997</v>
      </c>
      <c r="J118" s="8">
        <v>2.0729016768489701</v>
      </c>
      <c r="K118" s="32">
        <v>0</v>
      </c>
      <c r="L118" s="28">
        <v>1.0054870921976999</v>
      </c>
      <c r="M118" s="8">
        <v>37.328093896970501</v>
      </c>
      <c r="N118" s="9">
        <f t="shared" si="5"/>
        <v>37.33</v>
      </c>
      <c r="O118" s="6">
        <f t="shared" si="6"/>
        <v>37.481139081948079</v>
      </c>
      <c r="P118" s="6">
        <f t="shared" si="7"/>
        <v>38.062096737718278</v>
      </c>
      <c r="Q118" s="13">
        <f>P118*Index!$D$16</f>
        <v>43.183740372769265</v>
      </c>
      <c r="S118" s="8">
        <v>1.6124745525303199</v>
      </c>
      <c r="T118" s="6">
        <f t="shared" si="8"/>
        <v>1.63746790809454</v>
      </c>
      <c r="U118" s="6">
        <f>T118*Index!$H$19</f>
        <v>1.720364720941826</v>
      </c>
      <c r="W118" s="8">
        <v>44.904105093711102</v>
      </c>
      <c r="X118" s="9">
        <f t="shared" si="9"/>
        <v>44.9</v>
      </c>
      <c r="Y118" s="27"/>
    </row>
    <row r="119" spans="1:25" x14ac:dyDescent="0.25">
      <c r="A119" s="2" t="s">
        <v>359</v>
      </c>
      <c r="B119" s="2" t="s">
        <v>53</v>
      </c>
      <c r="C119" s="2">
        <v>5</v>
      </c>
      <c r="D119" s="2" t="s">
        <v>65</v>
      </c>
      <c r="E119" s="2" t="s">
        <v>60</v>
      </c>
      <c r="F119" s="2" t="s">
        <v>41</v>
      </c>
      <c r="G119" s="39" t="s">
        <v>1560</v>
      </c>
      <c r="H119" s="29">
        <v>8.4183388554947101</v>
      </c>
      <c r="I119" s="29">
        <v>11.8911042426188</v>
      </c>
      <c r="J119" s="8">
        <v>1.99552825961406</v>
      </c>
      <c r="K119" s="32">
        <v>0</v>
      </c>
      <c r="L119" s="28">
        <v>0.95097075256727603</v>
      </c>
      <c r="M119" s="8">
        <v>38.541006983051503</v>
      </c>
      <c r="N119" s="9">
        <f t="shared" si="5"/>
        <v>38.54</v>
      </c>
      <c r="O119" s="6">
        <f t="shared" si="6"/>
        <v>38.699025111682012</v>
      </c>
      <c r="P119" s="6">
        <f t="shared" si="7"/>
        <v>39.298860000913088</v>
      </c>
      <c r="Q119" s="13">
        <f>P119*Index!$D$16</f>
        <v>44.586922757292442</v>
      </c>
      <c r="S119" s="8">
        <v>1.5641805460274301</v>
      </c>
      <c r="T119" s="6">
        <f t="shared" si="8"/>
        <v>1.5884253444908554</v>
      </c>
      <c r="U119" s="6">
        <f>T119*Index!$H$19</f>
        <v>1.6688393775557049</v>
      </c>
      <c r="W119" s="8">
        <v>46.255762134848098</v>
      </c>
      <c r="X119" s="9">
        <f t="shared" si="9"/>
        <v>46.26</v>
      </c>
      <c r="Y119" s="27"/>
    </row>
    <row r="120" spans="1:25" x14ac:dyDescent="0.25">
      <c r="A120" s="2" t="s">
        <v>360</v>
      </c>
      <c r="B120" s="2" t="s">
        <v>53</v>
      </c>
      <c r="C120" s="2">
        <v>5</v>
      </c>
      <c r="D120" s="2" t="s">
        <v>42</v>
      </c>
      <c r="E120" s="2" t="s">
        <v>60</v>
      </c>
      <c r="F120" s="2" t="s">
        <v>41</v>
      </c>
      <c r="G120" s="39" t="s">
        <v>1560</v>
      </c>
      <c r="H120" s="29">
        <v>8.4183388554947101</v>
      </c>
      <c r="I120" s="29">
        <v>11.6272630972509</v>
      </c>
      <c r="J120" s="8">
        <v>2.0034102058051202</v>
      </c>
      <c r="K120" s="32">
        <v>0</v>
      </c>
      <c r="L120" s="28">
        <v>1.0182692143102301</v>
      </c>
      <c r="M120" s="8">
        <v>40.893247206439</v>
      </c>
      <c r="N120" s="9">
        <f t="shared" si="5"/>
        <v>40.89</v>
      </c>
      <c r="O120" s="6">
        <f t="shared" si="6"/>
        <v>41.060909519985401</v>
      </c>
      <c r="P120" s="6">
        <f t="shared" si="7"/>
        <v>41.697353617545176</v>
      </c>
      <c r="Q120" s="13">
        <f>P120*Index!$D$16</f>
        <v>47.308158172674702</v>
      </c>
      <c r="S120" s="8">
        <v>1.66353747343628</v>
      </c>
      <c r="T120" s="6">
        <f t="shared" si="8"/>
        <v>1.6893223042745424</v>
      </c>
      <c r="U120" s="6">
        <f>T120*Index!$H$19</f>
        <v>1.774844245928441</v>
      </c>
      <c r="W120" s="8">
        <v>49.083002418603201</v>
      </c>
      <c r="X120" s="9">
        <f t="shared" si="9"/>
        <v>49.08</v>
      </c>
      <c r="Y120" s="27"/>
    </row>
    <row r="121" spans="1:25" x14ac:dyDescent="0.25">
      <c r="A121" s="2" t="s">
        <v>361</v>
      </c>
      <c r="B121" s="2" t="s">
        <v>53</v>
      </c>
      <c r="C121" s="2">
        <v>5</v>
      </c>
      <c r="D121" s="2" t="s">
        <v>66</v>
      </c>
      <c r="E121" s="2" t="s">
        <v>60</v>
      </c>
      <c r="F121" s="2" t="s">
        <v>222</v>
      </c>
      <c r="G121" s="39" t="s">
        <v>1560</v>
      </c>
      <c r="H121" s="29">
        <v>8.4183388554947101</v>
      </c>
      <c r="I121" s="29">
        <v>19.6303875722536</v>
      </c>
      <c r="J121" s="8">
        <v>2.1057845375761901</v>
      </c>
      <c r="K121" s="32">
        <v>0</v>
      </c>
      <c r="L121" s="28">
        <v>1.0027028992917899</v>
      </c>
      <c r="M121" s="8">
        <v>59.224220006600198</v>
      </c>
      <c r="N121" s="9">
        <f t="shared" si="5"/>
        <v>59.22</v>
      </c>
      <c r="O121" s="6">
        <f t="shared" si="6"/>
        <v>59.467039308627257</v>
      </c>
      <c r="P121" s="6">
        <f t="shared" si="7"/>
        <v>60.388778417910984</v>
      </c>
      <c r="Q121" s="13">
        <f>P121*Index!$D$16</f>
        <v>68.514704972716416</v>
      </c>
      <c r="S121" s="8">
        <v>3.7004960169933501</v>
      </c>
      <c r="T121" s="6">
        <f t="shared" si="8"/>
        <v>3.7578537052567471</v>
      </c>
      <c r="U121" s="6">
        <f>T121*Index!$H$19</f>
        <v>3.9480950490853695</v>
      </c>
      <c r="W121" s="8">
        <v>72.462800021801897</v>
      </c>
      <c r="X121" s="9">
        <f t="shared" si="9"/>
        <v>72.459999999999994</v>
      </c>
      <c r="Y121" s="27"/>
    </row>
    <row r="122" spans="1:25" x14ac:dyDescent="0.25">
      <c r="A122" s="2" t="s">
        <v>362</v>
      </c>
      <c r="B122" s="2" t="s">
        <v>53</v>
      </c>
      <c r="C122" s="2">
        <v>5</v>
      </c>
      <c r="D122" s="2" t="s">
        <v>1563</v>
      </c>
      <c r="E122" s="2" t="s">
        <v>60</v>
      </c>
      <c r="F122" s="2" t="s">
        <v>222</v>
      </c>
      <c r="G122" s="39" t="s">
        <v>1560</v>
      </c>
      <c r="H122" s="29">
        <v>8.4183388554947101</v>
      </c>
      <c r="I122" s="29">
        <v>15.892789439637999</v>
      </c>
      <c r="J122" s="8">
        <v>2.2513947823820701</v>
      </c>
      <c r="K122" s="32">
        <v>0</v>
      </c>
      <c r="L122" s="28">
        <v>0.96611839600642502</v>
      </c>
      <c r="M122" s="8">
        <v>52.879473466756203</v>
      </c>
      <c r="N122" s="9">
        <f t="shared" si="5"/>
        <v>52.88</v>
      </c>
      <c r="O122" s="6">
        <f t="shared" si="6"/>
        <v>53.096279307969901</v>
      </c>
      <c r="P122" s="6">
        <f t="shared" si="7"/>
        <v>53.91927163724344</v>
      </c>
      <c r="Q122" s="13">
        <f>P122*Index!$D$16</f>
        <v>61.17466001719604</v>
      </c>
      <c r="S122" s="8">
        <v>2.1696512483769701</v>
      </c>
      <c r="T122" s="6">
        <f t="shared" si="8"/>
        <v>2.2032808427268131</v>
      </c>
      <c r="U122" s="6">
        <f>T122*Index!$H$19</f>
        <v>2.3148219353898578</v>
      </c>
      <c r="W122" s="8">
        <v>63.489481952585898</v>
      </c>
      <c r="X122" s="9">
        <f t="shared" si="9"/>
        <v>63.49</v>
      </c>
      <c r="Y122" s="27"/>
    </row>
    <row r="123" spans="1:25" x14ac:dyDescent="0.25">
      <c r="A123" s="2" t="s">
        <v>363</v>
      </c>
      <c r="B123" s="2" t="s">
        <v>53</v>
      </c>
      <c r="C123" s="2">
        <v>5</v>
      </c>
      <c r="D123" s="2" t="s">
        <v>229</v>
      </c>
      <c r="E123" s="2" t="s">
        <v>60</v>
      </c>
      <c r="F123" s="2" t="s">
        <v>41</v>
      </c>
      <c r="G123" s="39" t="s">
        <v>1560</v>
      </c>
      <c r="H123" s="29">
        <v>8.4183388554947101</v>
      </c>
      <c r="I123" s="29">
        <v>14.4306149627248</v>
      </c>
      <c r="J123" s="8">
        <v>2.36002207093525</v>
      </c>
      <c r="K123" s="32">
        <v>1</v>
      </c>
      <c r="L123" s="28">
        <v>1.01907354926203</v>
      </c>
      <c r="M123" s="8">
        <v>54.952558052647497</v>
      </c>
      <c r="N123" s="9">
        <f t="shared" si="5"/>
        <v>54.95</v>
      </c>
      <c r="O123" s="6">
        <f t="shared" si="6"/>
        <v>55.177863540663353</v>
      </c>
      <c r="P123" s="6">
        <f t="shared" si="7"/>
        <v>56.033120425543636</v>
      </c>
      <c r="Q123" s="13">
        <f>P123*Index!$D$16</f>
        <v>63.572948737081227</v>
      </c>
      <c r="S123" s="8">
        <v>2.24312750451343</v>
      </c>
      <c r="T123" s="6">
        <f t="shared" si="8"/>
        <v>2.2778959808333883</v>
      </c>
      <c r="U123" s="6">
        <f>T123*Index!$H$19</f>
        <v>2.3932144648630782</v>
      </c>
      <c r="W123" s="8">
        <v>65.966163201944397</v>
      </c>
      <c r="X123" s="9">
        <f t="shared" si="9"/>
        <v>65.97</v>
      </c>
      <c r="Y123" s="27"/>
    </row>
    <row r="124" spans="1:25" x14ac:dyDescent="0.25">
      <c r="A124" s="2" t="s">
        <v>364</v>
      </c>
      <c r="B124" s="2" t="s">
        <v>53</v>
      </c>
      <c r="C124" s="2">
        <v>5</v>
      </c>
      <c r="D124" s="2" t="s">
        <v>62</v>
      </c>
      <c r="E124" s="2" t="s">
        <v>61</v>
      </c>
      <c r="F124" s="2" t="s">
        <v>41</v>
      </c>
      <c r="G124" s="39" t="s">
        <v>1560</v>
      </c>
      <c r="H124" s="29">
        <v>8.4183388554947101</v>
      </c>
      <c r="I124" s="29">
        <v>6.3427804719460399</v>
      </c>
      <c r="J124" s="8">
        <v>1.26528181782531</v>
      </c>
      <c r="K124" s="32">
        <v>1</v>
      </c>
      <c r="L124" s="28">
        <v>0.99991607194830501</v>
      </c>
      <c r="M124" s="8">
        <v>18.675408373562099</v>
      </c>
      <c r="N124" s="9">
        <f t="shared" si="5"/>
        <v>18.68</v>
      </c>
      <c r="O124" s="6">
        <f t="shared" si="6"/>
        <v>18.751977547893706</v>
      </c>
      <c r="P124" s="6">
        <f t="shared" si="7"/>
        <v>19.042633199886058</v>
      </c>
      <c r="Q124" s="13">
        <f>P124*Index!$D$16</f>
        <v>21.605013874678427</v>
      </c>
      <c r="S124" s="8">
        <v>1.5409816704349</v>
      </c>
      <c r="T124" s="6">
        <f t="shared" si="8"/>
        <v>1.5648668863266411</v>
      </c>
      <c r="U124" s="6">
        <f>T124*Index!$H$19</f>
        <v>1.6440882724469272</v>
      </c>
      <c r="W124" s="8">
        <v>23.249102147125299</v>
      </c>
      <c r="X124" s="9">
        <f t="shared" si="9"/>
        <v>23.25</v>
      </c>
      <c r="Y124" s="27"/>
    </row>
    <row r="125" spans="1:25" x14ac:dyDescent="0.25">
      <c r="A125" s="2" t="s">
        <v>365</v>
      </c>
      <c r="B125" s="2" t="s">
        <v>53</v>
      </c>
      <c r="C125" s="2">
        <v>5</v>
      </c>
      <c r="D125" s="2" t="s">
        <v>63</v>
      </c>
      <c r="E125" s="2" t="s">
        <v>61</v>
      </c>
      <c r="F125" s="2" t="s">
        <v>41</v>
      </c>
      <c r="G125" s="39" t="s">
        <v>1560</v>
      </c>
      <c r="H125" s="29">
        <v>8.4183388554947101</v>
      </c>
      <c r="I125" s="29">
        <v>9.1420493221851498</v>
      </c>
      <c r="J125" s="8">
        <v>1.51298337965926</v>
      </c>
      <c r="K125" s="32">
        <v>0</v>
      </c>
      <c r="L125" s="28">
        <v>0.99800742577676305</v>
      </c>
      <c r="M125" s="8">
        <v>26.5156355945985</v>
      </c>
      <c r="N125" s="9">
        <f t="shared" si="5"/>
        <v>26.52</v>
      </c>
      <c r="O125" s="6">
        <f t="shared" si="6"/>
        <v>26.624349700536353</v>
      </c>
      <c r="P125" s="6">
        <f t="shared" si="7"/>
        <v>27.037027120894667</v>
      </c>
      <c r="Q125" s="13">
        <f>P125*Index!$D$16</f>
        <v>30.675135100563793</v>
      </c>
      <c r="S125" s="8">
        <v>1.8060427788915501</v>
      </c>
      <c r="T125" s="6">
        <f t="shared" si="8"/>
        <v>1.8340364419643693</v>
      </c>
      <c r="U125" s="6">
        <f>T125*Index!$H$19</f>
        <v>1.9268845368388154</v>
      </c>
      <c r="W125" s="8">
        <v>32.602019637402599</v>
      </c>
      <c r="X125" s="9">
        <f t="shared" si="9"/>
        <v>32.6</v>
      </c>
      <c r="Y125" s="27"/>
    </row>
    <row r="126" spans="1:25" x14ac:dyDescent="0.25">
      <c r="A126" s="2" t="s">
        <v>366</v>
      </c>
      <c r="B126" s="2" t="s">
        <v>53</v>
      </c>
      <c r="C126" s="2">
        <v>5</v>
      </c>
      <c r="D126" s="2" t="s">
        <v>64</v>
      </c>
      <c r="E126" s="2" t="s">
        <v>61</v>
      </c>
      <c r="F126" s="2" t="s">
        <v>41</v>
      </c>
      <c r="G126" s="39" t="s">
        <v>1560</v>
      </c>
      <c r="H126" s="29">
        <v>8.4183388554947101</v>
      </c>
      <c r="I126" s="29">
        <v>11.096774329269399</v>
      </c>
      <c r="J126" s="8">
        <v>1.6002074704548701</v>
      </c>
      <c r="K126" s="32">
        <v>0</v>
      </c>
      <c r="L126" s="28">
        <v>1.0054870921976999</v>
      </c>
      <c r="M126" s="8">
        <v>31.399582081691701</v>
      </c>
      <c r="N126" s="9">
        <f t="shared" si="5"/>
        <v>31.4</v>
      </c>
      <c r="O126" s="6">
        <f t="shared" si="6"/>
        <v>31.528320368226638</v>
      </c>
      <c r="P126" s="6">
        <f t="shared" si="7"/>
        <v>32.017009333934155</v>
      </c>
      <c r="Q126" s="13">
        <f>P126*Index!$D$16</f>
        <v>36.325224753554309</v>
      </c>
      <c r="S126" s="8">
        <v>1.78975094647257</v>
      </c>
      <c r="T126" s="6">
        <f t="shared" si="8"/>
        <v>1.8174920861428949</v>
      </c>
      <c r="U126" s="6">
        <f>T126*Index!$H$19</f>
        <v>1.9095026230038787</v>
      </c>
      <c r="W126" s="8">
        <v>38.234727376558197</v>
      </c>
      <c r="X126" s="9">
        <f t="shared" si="9"/>
        <v>38.229999999999997</v>
      </c>
      <c r="Y126" s="27"/>
    </row>
    <row r="127" spans="1:25" x14ac:dyDescent="0.25">
      <c r="A127" s="2" t="s">
        <v>367</v>
      </c>
      <c r="B127" s="2" t="s">
        <v>53</v>
      </c>
      <c r="C127" s="2">
        <v>5</v>
      </c>
      <c r="D127" s="2" t="s">
        <v>65</v>
      </c>
      <c r="E127" s="2" t="s">
        <v>61</v>
      </c>
      <c r="F127" s="2" t="s">
        <v>41</v>
      </c>
      <c r="G127" s="39" t="s">
        <v>1560</v>
      </c>
      <c r="H127" s="29">
        <v>8.4183388554947101</v>
      </c>
      <c r="I127" s="29">
        <v>14.2203958073375</v>
      </c>
      <c r="J127" s="8">
        <v>1.6096378596352401</v>
      </c>
      <c r="K127" s="32">
        <v>0</v>
      </c>
      <c r="L127" s="28">
        <v>0.95097075256727603</v>
      </c>
      <c r="M127" s="8">
        <v>34.653530570305399</v>
      </c>
      <c r="N127" s="9">
        <f t="shared" si="5"/>
        <v>34.65</v>
      </c>
      <c r="O127" s="6">
        <f t="shared" si="6"/>
        <v>34.795610045643649</v>
      </c>
      <c r="P127" s="6">
        <f t="shared" si="7"/>
        <v>35.334942001351131</v>
      </c>
      <c r="Q127" s="13">
        <f>P127*Index!$D$16</f>
        <v>40.089619129182019</v>
      </c>
      <c r="S127" s="8">
        <v>1.8869563745195701</v>
      </c>
      <c r="T127" s="6">
        <f t="shared" si="8"/>
        <v>1.9162041983246236</v>
      </c>
      <c r="U127" s="6">
        <f>T127*Index!$H$19</f>
        <v>2.0132120358648073</v>
      </c>
      <c r="W127" s="8">
        <v>42.102831165046901</v>
      </c>
      <c r="X127" s="9">
        <f t="shared" si="9"/>
        <v>42.1</v>
      </c>
      <c r="Y127" s="27"/>
    </row>
    <row r="128" spans="1:25" x14ac:dyDescent="0.25">
      <c r="A128" s="2" t="s">
        <v>368</v>
      </c>
      <c r="B128" s="2" t="s">
        <v>53</v>
      </c>
      <c r="C128" s="2">
        <v>5</v>
      </c>
      <c r="D128" s="2" t="s">
        <v>42</v>
      </c>
      <c r="E128" s="2" t="s">
        <v>61</v>
      </c>
      <c r="F128" s="2" t="s">
        <v>41</v>
      </c>
      <c r="G128" s="39" t="s">
        <v>1560</v>
      </c>
      <c r="H128" s="29">
        <v>8.4183388554947101</v>
      </c>
      <c r="I128" s="29">
        <v>14.0659471921995</v>
      </c>
      <c r="J128" s="8">
        <v>1.6196494900296601</v>
      </c>
      <c r="K128" s="32">
        <v>0</v>
      </c>
      <c r="L128" s="28">
        <v>1.0182692143102301</v>
      </c>
      <c r="M128" s="8">
        <v>37.081966241241197</v>
      </c>
      <c r="N128" s="9">
        <f t="shared" si="5"/>
        <v>37.08</v>
      </c>
      <c r="O128" s="6">
        <f t="shared" si="6"/>
        <v>37.234002302830284</v>
      </c>
      <c r="P128" s="6">
        <f t="shared" si="7"/>
        <v>37.811129338524154</v>
      </c>
      <c r="Q128" s="13">
        <f>P128*Index!$D$16</f>
        <v>42.89900274826293</v>
      </c>
      <c r="S128" s="8">
        <v>1.75567976616793</v>
      </c>
      <c r="T128" s="6">
        <f t="shared" si="8"/>
        <v>1.7828928025435331</v>
      </c>
      <c r="U128" s="6">
        <f>T128*Index!$H$19</f>
        <v>1.8731517506722992</v>
      </c>
      <c r="W128" s="8">
        <v>44.772154498935201</v>
      </c>
      <c r="X128" s="9">
        <f t="shared" si="9"/>
        <v>44.77</v>
      </c>
      <c r="Y128" s="27"/>
    </row>
    <row r="129" spans="1:25" x14ac:dyDescent="0.25">
      <c r="A129" s="2" t="s">
        <v>369</v>
      </c>
      <c r="B129" s="2" t="s">
        <v>53</v>
      </c>
      <c r="C129" s="2">
        <v>5</v>
      </c>
      <c r="D129" s="2" t="s">
        <v>66</v>
      </c>
      <c r="E129" s="2" t="s">
        <v>61</v>
      </c>
      <c r="F129" s="2" t="s">
        <v>222</v>
      </c>
      <c r="G129" s="39" t="s">
        <v>1560</v>
      </c>
      <c r="H129" s="29">
        <v>8.4183388554947101</v>
      </c>
      <c r="I129" s="29">
        <v>22.2798581218882</v>
      </c>
      <c r="J129" s="8">
        <v>1.5536127643984099</v>
      </c>
      <c r="K129" s="32">
        <v>0</v>
      </c>
      <c r="L129" s="28">
        <v>1.0027028992917899</v>
      </c>
      <c r="M129" s="8">
        <v>47.822020343126702</v>
      </c>
      <c r="N129" s="9">
        <f t="shared" si="5"/>
        <v>47.82</v>
      </c>
      <c r="O129" s="6">
        <f t="shared" si="6"/>
        <v>48.018090626533521</v>
      </c>
      <c r="P129" s="6">
        <f t="shared" si="7"/>
        <v>48.762371031244797</v>
      </c>
      <c r="Q129" s="13">
        <f>P129*Index!$D$16</f>
        <v>55.323845795578571</v>
      </c>
      <c r="S129" s="8">
        <v>2.68662197347872</v>
      </c>
      <c r="T129" s="6">
        <f t="shared" si="8"/>
        <v>2.7282646140676405</v>
      </c>
      <c r="U129" s="6">
        <f>T129*Index!$H$19</f>
        <v>2.8663830101548147</v>
      </c>
      <c r="W129" s="8">
        <v>58.190228805733398</v>
      </c>
      <c r="X129" s="9">
        <f t="shared" si="9"/>
        <v>58.19</v>
      </c>
      <c r="Y129" s="27"/>
    </row>
    <row r="130" spans="1:25" x14ac:dyDescent="0.25">
      <c r="A130" s="2" t="s">
        <v>370</v>
      </c>
      <c r="B130" s="2" t="s">
        <v>53</v>
      </c>
      <c r="C130" s="2">
        <v>5</v>
      </c>
      <c r="D130" s="2" t="s">
        <v>1563</v>
      </c>
      <c r="E130" s="2" t="s">
        <v>61</v>
      </c>
      <c r="F130" s="2" t="s">
        <v>222</v>
      </c>
      <c r="G130" s="39" t="s">
        <v>1560</v>
      </c>
      <c r="H130" s="29">
        <v>8.4183388554947101</v>
      </c>
      <c r="I130" s="29">
        <v>18.240540540586199</v>
      </c>
      <c r="J130" s="8">
        <v>1.61245480810728</v>
      </c>
      <c r="K130" s="32">
        <v>0</v>
      </c>
      <c r="L130" s="28">
        <v>0.96611839600642502</v>
      </c>
      <c r="M130" s="8">
        <v>41.5297955590312</v>
      </c>
      <c r="N130" s="9">
        <f t="shared" si="5"/>
        <v>41.53</v>
      </c>
      <c r="O130" s="6">
        <f t="shared" si="6"/>
        <v>41.700067720823228</v>
      </c>
      <c r="P130" s="6">
        <f t="shared" si="7"/>
        <v>42.346418770495994</v>
      </c>
      <c r="Q130" s="13">
        <f>P130*Index!$D$16</f>
        <v>48.044561667289962</v>
      </c>
      <c r="S130" s="8">
        <v>2.3216209929173499</v>
      </c>
      <c r="T130" s="6">
        <f t="shared" si="8"/>
        <v>2.3576061183075692</v>
      </c>
      <c r="U130" s="6">
        <f>T130*Index!$H$19</f>
        <v>2.4769599280468895</v>
      </c>
      <c r="W130" s="8">
        <v>50.5215215953369</v>
      </c>
      <c r="X130" s="9">
        <f t="shared" si="9"/>
        <v>50.52</v>
      </c>
      <c r="Y130" s="27"/>
    </row>
    <row r="131" spans="1:25" x14ac:dyDescent="0.25">
      <c r="A131" s="2" t="s">
        <v>371</v>
      </c>
      <c r="B131" s="2" t="s">
        <v>53</v>
      </c>
      <c r="C131" s="2">
        <v>5</v>
      </c>
      <c r="D131" s="2" t="s">
        <v>229</v>
      </c>
      <c r="E131" s="2" t="s">
        <v>61</v>
      </c>
      <c r="F131" s="2" t="s">
        <v>41</v>
      </c>
      <c r="G131" s="39" t="s">
        <v>1560</v>
      </c>
      <c r="H131" s="29">
        <v>8.4183388554947101</v>
      </c>
      <c r="I131" s="29">
        <v>15.3052067169143</v>
      </c>
      <c r="J131" s="8">
        <v>1.8984306831167901</v>
      </c>
      <c r="K131" s="32">
        <v>1</v>
      </c>
      <c r="L131" s="28">
        <v>1.01907354926203</v>
      </c>
      <c r="M131" s="8">
        <v>45.896531932083903</v>
      </c>
      <c r="N131" s="9">
        <f t="shared" ref="N131:N194" si="10">ROUND(J131*SUM(H131:I131)*L131,2)</f>
        <v>45.9</v>
      </c>
      <c r="O131" s="6">
        <f t="shared" ref="O131:O194" si="11">M131*(1.0041)</f>
        <v>46.08470771300545</v>
      </c>
      <c r="P131" s="6">
        <f t="shared" ref="P131:P194" si="12">O131*(1.0155)</f>
        <v>46.799020682557035</v>
      </c>
      <c r="Q131" s="13">
        <f>P131*Index!$D$16</f>
        <v>53.096306616569045</v>
      </c>
      <c r="S131" s="8">
        <v>2.1938269944911202</v>
      </c>
      <c r="T131" s="6">
        <f t="shared" ref="T131:T194" si="13">S131*(1.0155)</f>
        <v>2.2278313129057326</v>
      </c>
      <c r="U131" s="6">
        <f>T131*Index!$H$19</f>
        <v>2.340615273121585</v>
      </c>
      <c r="W131" s="8">
        <v>55.436921889690701</v>
      </c>
      <c r="X131" s="9">
        <f t="shared" ref="X131:X194" si="14">ROUND(Q131+U131,2)</f>
        <v>55.44</v>
      </c>
      <c r="Y131" s="27"/>
    </row>
    <row r="132" spans="1:25" x14ac:dyDescent="0.25">
      <c r="A132" s="2" t="s">
        <v>372</v>
      </c>
      <c r="B132" s="2" t="s">
        <v>0</v>
      </c>
      <c r="C132" s="2">
        <v>15</v>
      </c>
      <c r="D132" s="2" t="s">
        <v>62</v>
      </c>
      <c r="E132" s="2" t="s">
        <v>54</v>
      </c>
      <c r="F132" s="2" t="s">
        <v>41</v>
      </c>
      <c r="G132" s="39" t="s">
        <v>1560</v>
      </c>
      <c r="H132" s="29">
        <v>16.996863805041102</v>
      </c>
      <c r="I132" s="29">
        <v>16.790388823696599</v>
      </c>
      <c r="J132" s="8">
        <v>1.25774349245994</v>
      </c>
      <c r="K132" s="32">
        <v>1</v>
      </c>
      <c r="L132" s="28">
        <v>0.99991607194830501</v>
      </c>
      <c r="M132" s="8">
        <v>42.492130540829798</v>
      </c>
      <c r="N132" s="9">
        <f t="shared" si="10"/>
        <v>42.49</v>
      </c>
      <c r="O132" s="6">
        <f t="shared" si="11"/>
        <v>42.666348276047202</v>
      </c>
      <c r="P132" s="6">
        <f t="shared" si="12"/>
        <v>43.327676674325936</v>
      </c>
      <c r="Q132" s="13">
        <f>P132*Index!$D$16</f>
        <v>49.157857838273848</v>
      </c>
      <c r="S132" s="8">
        <v>3.6295944550103001</v>
      </c>
      <c r="T132" s="6">
        <f t="shared" si="13"/>
        <v>3.6858531690629599</v>
      </c>
      <c r="U132" s="6">
        <f>T132*Index!$H$19</f>
        <v>3.8724494857467722</v>
      </c>
      <c r="W132" s="8">
        <v>53.030307324020697</v>
      </c>
      <c r="X132" s="9">
        <f t="shared" si="14"/>
        <v>53.03</v>
      </c>
      <c r="Y132" s="27"/>
    </row>
    <row r="133" spans="1:25" x14ac:dyDescent="0.25">
      <c r="A133" s="2" t="s">
        <v>373</v>
      </c>
      <c r="B133" s="2" t="s">
        <v>0</v>
      </c>
      <c r="C133" s="2">
        <v>15</v>
      </c>
      <c r="D133" s="2" t="s">
        <v>63</v>
      </c>
      <c r="E133" s="2" t="s">
        <v>54</v>
      </c>
      <c r="F133" s="2" t="s">
        <v>41</v>
      </c>
      <c r="G133" s="39" t="s">
        <v>1560</v>
      </c>
      <c r="H133" s="29">
        <v>16.996863805041102</v>
      </c>
      <c r="I133" s="29">
        <v>24.821773013835401</v>
      </c>
      <c r="J133" s="8">
        <v>1.53433189369148</v>
      </c>
      <c r="K133" s="32">
        <v>0</v>
      </c>
      <c r="L133" s="28">
        <v>0.99800742577676305</v>
      </c>
      <c r="M133" s="8">
        <v>64.035817350535496</v>
      </c>
      <c r="N133" s="9">
        <f t="shared" si="10"/>
        <v>64.040000000000006</v>
      </c>
      <c r="O133" s="6">
        <f t="shared" si="11"/>
        <v>64.298364201672698</v>
      </c>
      <c r="P133" s="6">
        <f t="shared" si="12"/>
        <v>65.294988846798631</v>
      </c>
      <c r="Q133" s="13">
        <f>P133*Index!$D$16</f>
        <v>74.081096094971699</v>
      </c>
      <c r="S133" s="8">
        <v>4.0201151318206296</v>
      </c>
      <c r="T133" s="6">
        <f t="shared" si="13"/>
        <v>4.0824269163638496</v>
      </c>
      <c r="U133" s="6">
        <f>T133*Index!$H$19</f>
        <v>4.2890997790047694</v>
      </c>
      <c r="W133" s="8">
        <v>78.370195873976499</v>
      </c>
      <c r="X133" s="9">
        <f t="shared" si="14"/>
        <v>78.37</v>
      </c>
      <c r="Y133" s="27"/>
    </row>
    <row r="134" spans="1:25" x14ac:dyDescent="0.25">
      <c r="A134" s="2" t="s">
        <v>374</v>
      </c>
      <c r="B134" s="2" t="s">
        <v>0</v>
      </c>
      <c r="C134" s="2">
        <v>15</v>
      </c>
      <c r="D134" s="2" t="s">
        <v>64</v>
      </c>
      <c r="E134" s="2" t="s">
        <v>54</v>
      </c>
      <c r="F134" s="2" t="s">
        <v>41</v>
      </c>
      <c r="G134" s="39" t="s">
        <v>1560</v>
      </c>
      <c r="H134" s="29">
        <v>16.996863805041102</v>
      </c>
      <c r="I134" s="29">
        <v>30.861235739128698</v>
      </c>
      <c r="J134" s="8">
        <v>1.63951392367451</v>
      </c>
      <c r="K134" s="32">
        <v>0</v>
      </c>
      <c r="L134" s="28">
        <v>1.0054870921976999</v>
      </c>
      <c r="M134" s="8">
        <v>78.894559878300001</v>
      </c>
      <c r="N134" s="9">
        <f t="shared" si="10"/>
        <v>78.89</v>
      </c>
      <c r="O134" s="6">
        <f t="shared" si="11"/>
        <v>79.218027573801024</v>
      </c>
      <c r="P134" s="6">
        <f t="shared" si="12"/>
        <v>80.445907001194939</v>
      </c>
      <c r="Q134" s="13">
        <f>P134*Index!$D$16</f>
        <v>91.27072494009424</v>
      </c>
      <c r="S134" s="8">
        <v>4.5336932940618597</v>
      </c>
      <c r="T134" s="6">
        <f t="shared" si="13"/>
        <v>4.6039655401198187</v>
      </c>
      <c r="U134" s="6">
        <f>T134*Index!$H$19</f>
        <v>4.8370412955883841</v>
      </c>
      <c r="W134" s="8">
        <v>96.107766235682604</v>
      </c>
      <c r="X134" s="9">
        <f t="shared" si="14"/>
        <v>96.11</v>
      </c>
      <c r="Y134" s="27"/>
    </row>
    <row r="135" spans="1:25" x14ac:dyDescent="0.25">
      <c r="A135" s="2" t="s">
        <v>375</v>
      </c>
      <c r="B135" s="2" t="s">
        <v>0</v>
      </c>
      <c r="C135" s="2">
        <v>15</v>
      </c>
      <c r="D135" s="2" t="s">
        <v>65</v>
      </c>
      <c r="E135" s="2" t="s">
        <v>54</v>
      </c>
      <c r="F135" s="2" t="s">
        <v>41</v>
      </c>
      <c r="G135" s="39" t="s">
        <v>1560</v>
      </c>
      <c r="H135" s="29">
        <v>16.996863805041102</v>
      </c>
      <c r="I135" s="29">
        <v>40.396161133817102</v>
      </c>
      <c r="J135" s="8">
        <v>1.7161292197850699</v>
      </c>
      <c r="K135" s="32">
        <v>0</v>
      </c>
      <c r="L135" s="28">
        <v>0.95097075256727603</v>
      </c>
      <c r="M135" s="8">
        <v>93.664767908899094</v>
      </c>
      <c r="N135" s="9">
        <f t="shared" si="10"/>
        <v>93.66</v>
      </c>
      <c r="O135" s="6">
        <f t="shared" si="11"/>
        <v>94.048793457325573</v>
      </c>
      <c r="P135" s="6">
        <f t="shared" si="12"/>
        <v>95.506549755914122</v>
      </c>
      <c r="Q135" s="13">
        <f>P135*Index!$D$16</f>
        <v>108.35793090902663</v>
      </c>
      <c r="S135" s="8">
        <v>4.6657971982612896</v>
      </c>
      <c r="T135" s="6">
        <f t="shared" si="13"/>
        <v>4.7381170548343396</v>
      </c>
      <c r="U135" s="6">
        <f>T135*Index!$H$19</f>
        <v>4.9779842307353279</v>
      </c>
      <c r="W135" s="8">
        <v>113.33591513976199</v>
      </c>
      <c r="X135" s="9">
        <f t="shared" si="14"/>
        <v>113.34</v>
      </c>
      <c r="Y135" s="27"/>
    </row>
    <row r="136" spans="1:25" x14ac:dyDescent="0.25">
      <c r="A136" s="2" t="s">
        <v>376</v>
      </c>
      <c r="B136" s="2" t="s">
        <v>0</v>
      </c>
      <c r="C136" s="2">
        <v>15</v>
      </c>
      <c r="D136" s="2" t="s">
        <v>42</v>
      </c>
      <c r="E136" s="2" t="s">
        <v>54</v>
      </c>
      <c r="F136" s="2" t="s">
        <v>41</v>
      </c>
      <c r="G136" s="39" t="s">
        <v>1560</v>
      </c>
      <c r="H136" s="29">
        <v>16.996863805041102</v>
      </c>
      <c r="I136" s="29">
        <v>40.406831298243603</v>
      </c>
      <c r="J136" s="8">
        <v>1.72056859027514</v>
      </c>
      <c r="K136" s="32">
        <v>0</v>
      </c>
      <c r="L136" s="28">
        <v>1.0182692143102301</v>
      </c>
      <c r="M136" s="8">
        <v>100.571390154499</v>
      </c>
      <c r="N136" s="9">
        <f t="shared" si="10"/>
        <v>100.57</v>
      </c>
      <c r="O136" s="6">
        <f t="shared" si="11"/>
        <v>100.98373285413244</v>
      </c>
      <c r="P136" s="6">
        <f t="shared" si="12"/>
        <v>102.54898071337151</v>
      </c>
      <c r="Q136" s="13">
        <f>P136*Index!$D$16</f>
        <v>116.34799283744954</v>
      </c>
      <c r="S136" s="8">
        <v>5.0449488683625203</v>
      </c>
      <c r="T136" s="6">
        <f t="shared" si="13"/>
        <v>5.1231455758221394</v>
      </c>
      <c r="U136" s="6">
        <f>T136*Index!$H$19</f>
        <v>5.3825048205981352</v>
      </c>
      <c r="W136" s="8">
        <v>121.730497658047</v>
      </c>
      <c r="X136" s="9">
        <f t="shared" si="14"/>
        <v>121.73</v>
      </c>
      <c r="Y136" s="27"/>
    </row>
    <row r="137" spans="1:25" x14ac:dyDescent="0.25">
      <c r="A137" s="2" t="s">
        <v>377</v>
      </c>
      <c r="B137" s="2" t="s">
        <v>0</v>
      </c>
      <c r="C137" s="2">
        <v>15</v>
      </c>
      <c r="D137" s="2" t="s">
        <v>66</v>
      </c>
      <c r="E137" s="2" t="s">
        <v>54</v>
      </c>
      <c r="F137" s="2" t="s">
        <v>222</v>
      </c>
      <c r="G137" s="39" t="s">
        <v>1560</v>
      </c>
      <c r="H137" s="29">
        <v>16.996863805041102</v>
      </c>
      <c r="I137" s="29">
        <v>60.339715959636898</v>
      </c>
      <c r="J137" s="8">
        <v>1.7255378965547099</v>
      </c>
      <c r="K137" s="32">
        <v>0</v>
      </c>
      <c r="L137" s="28">
        <v>1.0027028992917899</v>
      </c>
      <c r="M137" s="8">
        <v>133.807893514016</v>
      </c>
      <c r="N137" s="9">
        <f t="shared" si="10"/>
        <v>133.81</v>
      </c>
      <c r="O137" s="6">
        <f t="shared" si="11"/>
        <v>134.35650587742347</v>
      </c>
      <c r="P137" s="6">
        <f t="shared" si="12"/>
        <v>136.43903171852355</v>
      </c>
      <c r="Q137" s="13">
        <f>P137*Index!$D$16</f>
        <v>154.79829613816378</v>
      </c>
      <c r="S137" s="8">
        <v>6.7948491543654903</v>
      </c>
      <c r="T137" s="6">
        <f t="shared" si="13"/>
        <v>6.9001693162581557</v>
      </c>
      <c r="U137" s="6">
        <f>T137*Index!$H$19</f>
        <v>7.249490387893724</v>
      </c>
      <c r="W137" s="8">
        <v>162.047786526057</v>
      </c>
      <c r="X137" s="9">
        <f t="shared" si="14"/>
        <v>162.05000000000001</v>
      </c>
      <c r="Y137" s="27"/>
    </row>
    <row r="138" spans="1:25" x14ac:dyDescent="0.25">
      <c r="A138" s="2" t="s">
        <v>378</v>
      </c>
      <c r="B138" s="2" t="s">
        <v>0</v>
      </c>
      <c r="C138" s="2">
        <v>15</v>
      </c>
      <c r="D138" s="2" t="s">
        <v>1563</v>
      </c>
      <c r="E138" s="2" t="s">
        <v>54</v>
      </c>
      <c r="F138" s="2" t="s">
        <v>222</v>
      </c>
      <c r="G138" s="39" t="s">
        <v>1560</v>
      </c>
      <c r="H138" s="29">
        <v>16.996863805041102</v>
      </c>
      <c r="I138" s="29">
        <v>49.887289591262899</v>
      </c>
      <c r="J138" s="8">
        <v>1.7481377294181899</v>
      </c>
      <c r="K138" s="32">
        <v>0</v>
      </c>
      <c r="L138" s="28">
        <v>0.96611839600642502</v>
      </c>
      <c r="M138" s="8">
        <v>112.961183024663</v>
      </c>
      <c r="N138" s="9">
        <f t="shared" si="10"/>
        <v>112.96</v>
      </c>
      <c r="O138" s="6">
        <f t="shared" si="11"/>
        <v>113.42432387506412</v>
      </c>
      <c r="P138" s="6">
        <f t="shared" si="12"/>
        <v>115.18240089512761</v>
      </c>
      <c r="Q138" s="13">
        <f>P138*Index!$D$16</f>
        <v>130.68136866034342</v>
      </c>
      <c r="S138" s="8">
        <v>5.9068000496675097</v>
      </c>
      <c r="T138" s="6">
        <f t="shared" si="13"/>
        <v>5.9983554504373569</v>
      </c>
      <c r="U138" s="6">
        <f>T138*Index!$H$19</f>
        <v>6.3020221951157476</v>
      </c>
      <c r="W138" s="8">
        <v>136.98339085545899</v>
      </c>
      <c r="X138" s="9">
        <f t="shared" si="14"/>
        <v>136.97999999999999</v>
      </c>
      <c r="Y138" s="27"/>
    </row>
    <row r="139" spans="1:25" x14ac:dyDescent="0.25">
      <c r="A139" s="2" t="s">
        <v>379</v>
      </c>
      <c r="B139" s="2" t="s">
        <v>0</v>
      </c>
      <c r="C139" s="2">
        <v>15</v>
      </c>
      <c r="D139" s="2" t="s">
        <v>229</v>
      </c>
      <c r="E139" s="2" t="s">
        <v>54</v>
      </c>
      <c r="F139" s="2" t="s">
        <v>41</v>
      </c>
      <c r="G139" s="39" t="s">
        <v>1560</v>
      </c>
      <c r="H139" s="29">
        <v>16.996863805041102</v>
      </c>
      <c r="I139" s="29">
        <v>39.218293415097698</v>
      </c>
      <c r="J139" s="8">
        <v>1.8908923577514101</v>
      </c>
      <c r="K139" s="32">
        <v>1</v>
      </c>
      <c r="L139" s="28">
        <v>1.01907354926203</v>
      </c>
      <c r="M139" s="8">
        <v>108.32426864174199</v>
      </c>
      <c r="N139" s="9">
        <f t="shared" si="10"/>
        <v>108.32</v>
      </c>
      <c r="O139" s="6">
        <f t="shared" si="11"/>
        <v>108.76839814317313</v>
      </c>
      <c r="P139" s="6">
        <f t="shared" si="12"/>
        <v>110.45430831439232</v>
      </c>
      <c r="Q139" s="13">
        <f>P139*Index!$D$16</f>
        <v>125.31706296084796</v>
      </c>
      <c r="S139" s="8">
        <v>5.5836953804927196</v>
      </c>
      <c r="T139" s="6">
        <f t="shared" si="13"/>
        <v>5.6702426588903574</v>
      </c>
      <c r="U139" s="6">
        <f>T139*Index!$H$19</f>
        <v>5.9572986934966812</v>
      </c>
      <c r="W139" s="8">
        <v>131.274361654345</v>
      </c>
      <c r="X139" s="9">
        <f t="shared" si="14"/>
        <v>131.27000000000001</v>
      </c>
      <c r="Y139" s="27"/>
    </row>
    <row r="140" spans="1:25" x14ac:dyDescent="0.25">
      <c r="A140" s="2" t="s">
        <v>380</v>
      </c>
      <c r="B140" s="2" t="s">
        <v>0</v>
      </c>
      <c r="C140" s="2">
        <v>15</v>
      </c>
      <c r="D140" s="2" t="s">
        <v>62</v>
      </c>
      <c r="E140" s="2" t="s">
        <v>55</v>
      </c>
      <c r="F140" s="2" t="s">
        <v>41</v>
      </c>
      <c r="G140" s="39" t="s">
        <v>1561</v>
      </c>
      <c r="H140" s="29">
        <v>16.996863805041102</v>
      </c>
      <c r="I140" s="29">
        <v>18.233959128207299</v>
      </c>
      <c r="J140" s="8">
        <v>2.4867478176086402</v>
      </c>
      <c r="K140" s="32">
        <v>0</v>
      </c>
      <c r="L140" s="28">
        <v>0.99991607194830501</v>
      </c>
      <c r="M140" s="8">
        <v>87.602819090763703</v>
      </c>
      <c r="N140" s="9">
        <f t="shared" si="10"/>
        <v>87.6</v>
      </c>
      <c r="O140" s="6">
        <f t="shared" si="11"/>
        <v>87.961990649035826</v>
      </c>
      <c r="P140" s="6">
        <f t="shared" si="12"/>
        <v>89.325401504095893</v>
      </c>
      <c r="Q140" s="13">
        <f>P140*Index!$D$16</f>
        <v>101.34504606583297</v>
      </c>
      <c r="S140" s="8">
        <v>4.2898806579955799</v>
      </c>
      <c r="T140" s="6">
        <f t="shared" si="13"/>
        <v>4.3563738081945118</v>
      </c>
      <c r="U140" s="6">
        <f>T140*Index!$H$19</f>
        <v>4.5769152322343585</v>
      </c>
      <c r="W140" s="8">
        <v>105.921961298067</v>
      </c>
      <c r="X140" s="9">
        <f t="shared" si="14"/>
        <v>105.92</v>
      </c>
      <c r="Y140" s="27"/>
    </row>
    <row r="141" spans="1:25" x14ac:dyDescent="0.25">
      <c r="A141" s="2" t="s">
        <v>381</v>
      </c>
      <c r="B141" s="2" t="s">
        <v>0</v>
      </c>
      <c r="C141" s="2">
        <v>15</v>
      </c>
      <c r="D141" s="2" t="s">
        <v>62</v>
      </c>
      <c r="E141" s="2" t="s">
        <v>55</v>
      </c>
      <c r="F141" s="2" t="s">
        <v>41</v>
      </c>
      <c r="G141" s="39" t="s">
        <v>1562</v>
      </c>
      <c r="H141" s="29"/>
      <c r="I141" s="29"/>
      <c r="J141" s="8"/>
      <c r="K141" s="32">
        <v>0</v>
      </c>
      <c r="L141" s="28"/>
      <c r="M141" s="8"/>
      <c r="N141" s="9">
        <f t="shared" si="10"/>
        <v>0</v>
      </c>
      <c r="O141" s="6">
        <f t="shared" si="11"/>
        <v>0</v>
      </c>
      <c r="P141" s="6">
        <f t="shared" si="12"/>
        <v>0</v>
      </c>
      <c r="Q141" s="13">
        <f>P141*Index!$D$16</f>
        <v>0</v>
      </c>
      <c r="S141" s="8"/>
      <c r="T141" s="6">
        <f t="shared" si="13"/>
        <v>0</v>
      </c>
      <c r="U141" s="6">
        <f>T141*Index!$H$19</f>
        <v>0</v>
      </c>
      <c r="W141" s="8"/>
      <c r="X141" s="9">
        <f t="shared" si="14"/>
        <v>0</v>
      </c>
      <c r="Y141" s="27"/>
    </row>
    <row r="142" spans="1:25" x14ac:dyDescent="0.25">
      <c r="A142" s="2" t="s">
        <v>382</v>
      </c>
      <c r="B142" s="2" t="s">
        <v>0</v>
      </c>
      <c r="C142" s="2">
        <v>15</v>
      </c>
      <c r="D142" s="2" t="s">
        <v>63</v>
      </c>
      <c r="E142" s="2" t="s">
        <v>55</v>
      </c>
      <c r="F142" s="2" t="s">
        <v>41</v>
      </c>
      <c r="G142" s="39" t="s">
        <v>1560</v>
      </c>
      <c r="H142" s="29">
        <v>16.996863805041102</v>
      </c>
      <c r="I142" s="29">
        <v>27.855805455052899</v>
      </c>
      <c r="J142" s="8">
        <v>2.8369755634428002</v>
      </c>
      <c r="K142" s="32">
        <v>0</v>
      </c>
      <c r="L142" s="28">
        <v>0.99800742577676305</v>
      </c>
      <c r="M142" s="8">
        <v>126.99237969262199</v>
      </c>
      <c r="N142" s="9">
        <f t="shared" si="10"/>
        <v>126.99</v>
      </c>
      <c r="O142" s="6">
        <f t="shared" si="11"/>
        <v>127.51304844936175</v>
      </c>
      <c r="P142" s="6">
        <f t="shared" si="12"/>
        <v>129.48950070032686</v>
      </c>
      <c r="Q142" s="13">
        <f>P142*Index!$D$16</f>
        <v>146.91363478410557</v>
      </c>
      <c r="S142" s="8">
        <v>5.0189842550955603</v>
      </c>
      <c r="T142" s="6">
        <f t="shared" si="13"/>
        <v>5.0967785110495418</v>
      </c>
      <c r="U142" s="6">
        <f>T142*Index!$H$19</f>
        <v>5.354802923171424</v>
      </c>
      <c r="W142" s="8">
        <v>152.268437707277</v>
      </c>
      <c r="X142" s="9">
        <f t="shared" si="14"/>
        <v>152.27000000000001</v>
      </c>
      <c r="Y142" s="27"/>
    </row>
    <row r="143" spans="1:25" x14ac:dyDescent="0.25">
      <c r="A143" s="2" t="s">
        <v>383</v>
      </c>
      <c r="B143" s="2" t="s">
        <v>0</v>
      </c>
      <c r="C143" s="2">
        <v>15</v>
      </c>
      <c r="D143" s="2" t="s">
        <v>64</v>
      </c>
      <c r="E143" s="2" t="s">
        <v>55</v>
      </c>
      <c r="F143" s="2" t="s">
        <v>41</v>
      </c>
      <c r="G143" s="39" t="s">
        <v>1560</v>
      </c>
      <c r="H143" s="29">
        <v>16.996863805041102</v>
      </c>
      <c r="I143" s="29">
        <v>35.793732154641297</v>
      </c>
      <c r="J143" s="8">
        <v>2.8926858618655</v>
      </c>
      <c r="K143" s="32">
        <v>0</v>
      </c>
      <c r="L143" s="28">
        <v>1.0054870921976999</v>
      </c>
      <c r="M143" s="8">
        <v>153.54452582343399</v>
      </c>
      <c r="N143" s="9">
        <f t="shared" si="10"/>
        <v>153.54</v>
      </c>
      <c r="O143" s="6">
        <f t="shared" si="11"/>
        <v>154.17405837931005</v>
      </c>
      <c r="P143" s="6">
        <f t="shared" si="12"/>
        <v>156.56375628418937</v>
      </c>
      <c r="Q143" s="13">
        <f>P143*Index!$D$16</f>
        <v>177.6310078173392</v>
      </c>
      <c r="S143" s="8">
        <v>6.2537369045301396</v>
      </c>
      <c r="T143" s="6">
        <f t="shared" si="13"/>
        <v>6.3506698265503569</v>
      </c>
      <c r="U143" s="6">
        <f>T143*Index!$H$19</f>
        <v>6.672172486519468</v>
      </c>
      <c r="W143" s="8">
        <v>184.30318030385899</v>
      </c>
      <c r="X143" s="9">
        <f t="shared" si="14"/>
        <v>184.3</v>
      </c>
      <c r="Y143" s="27"/>
    </row>
    <row r="144" spans="1:25" x14ac:dyDescent="0.25">
      <c r="A144" s="2" t="s">
        <v>384</v>
      </c>
      <c r="B144" s="2" t="s">
        <v>0</v>
      </c>
      <c r="C144" s="2">
        <v>15</v>
      </c>
      <c r="D144" s="2" t="s">
        <v>65</v>
      </c>
      <c r="E144" s="2" t="s">
        <v>55</v>
      </c>
      <c r="F144" s="2" t="s">
        <v>41</v>
      </c>
      <c r="G144" s="39" t="s">
        <v>1560</v>
      </c>
      <c r="H144" s="29">
        <v>16.996863805041102</v>
      </c>
      <c r="I144" s="29">
        <v>48.315218503936499</v>
      </c>
      <c r="J144" s="8">
        <v>2.8026776005111702</v>
      </c>
      <c r="K144" s="32">
        <v>0</v>
      </c>
      <c r="L144" s="28">
        <v>0.95097075256727603</v>
      </c>
      <c r="M144" s="8">
        <v>174.073969628903</v>
      </c>
      <c r="N144" s="9">
        <f t="shared" si="10"/>
        <v>174.07</v>
      </c>
      <c r="O144" s="6">
        <f t="shared" si="11"/>
        <v>174.78767290438151</v>
      </c>
      <c r="P144" s="6">
        <f t="shared" si="12"/>
        <v>177.49688183439943</v>
      </c>
      <c r="Q144" s="13">
        <f>P144*Index!$D$16</f>
        <v>201.38089908528525</v>
      </c>
      <c r="S144" s="8">
        <v>6.0709250888328796</v>
      </c>
      <c r="T144" s="6">
        <f t="shared" si="13"/>
        <v>6.1650244277097901</v>
      </c>
      <c r="U144" s="6">
        <f>T144*Index!$H$19</f>
        <v>6.4771287893625979</v>
      </c>
      <c r="W144" s="8">
        <v>207.858027874648</v>
      </c>
      <c r="X144" s="9">
        <f t="shared" si="14"/>
        <v>207.86</v>
      </c>
      <c r="Y144" s="27"/>
    </row>
    <row r="145" spans="1:25" x14ac:dyDescent="0.25">
      <c r="A145" s="2" t="s">
        <v>385</v>
      </c>
      <c r="B145" s="2" t="s">
        <v>0</v>
      </c>
      <c r="C145" s="2">
        <v>15</v>
      </c>
      <c r="D145" s="2" t="s">
        <v>42</v>
      </c>
      <c r="E145" s="2" t="s">
        <v>55</v>
      </c>
      <c r="F145" s="2" t="s">
        <v>41</v>
      </c>
      <c r="G145" s="39" t="s">
        <v>1560</v>
      </c>
      <c r="H145" s="29">
        <v>16.996863805041102</v>
      </c>
      <c r="I145" s="29">
        <v>49.150234892514597</v>
      </c>
      <c r="J145" s="8">
        <v>2.8874570457503701</v>
      </c>
      <c r="K145" s="32">
        <v>0</v>
      </c>
      <c r="L145" s="28">
        <v>1.0182692143102301</v>
      </c>
      <c r="M145" s="8">
        <v>194.486269601982</v>
      </c>
      <c r="N145" s="9">
        <f t="shared" si="10"/>
        <v>194.49</v>
      </c>
      <c r="O145" s="6">
        <f t="shared" si="11"/>
        <v>195.28366330735014</v>
      </c>
      <c r="P145" s="6">
        <f t="shared" si="12"/>
        <v>198.31056008861407</v>
      </c>
      <c r="Q145" s="13">
        <f>P145*Index!$D$16</f>
        <v>224.99527020430102</v>
      </c>
      <c r="S145" s="8">
        <v>5.6843789232773601</v>
      </c>
      <c r="T145" s="6">
        <f t="shared" si="13"/>
        <v>5.7724867965881597</v>
      </c>
      <c r="U145" s="6">
        <f>T145*Index!$H$19</f>
        <v>6.0647189406654345</v>
      </c>
      <c r="W145" s="8">
        <v>231.05998914496701</v>
      </c>
      <c r="X145" s="9">
        <f t="shared" si="14"/>
        <v>231.06</v>
      </c>
      <c r="Y145" s="27"/>
    </row>
    <row r="146" spans="1:25" x14ac:dyDescent="0.25">
      <c r="A146" s="2" t="s">
        <v>386</v>
      </c>
      <c r="B146" s="2" t="s">
        <v>0</v>
      </c>
      <c r="C146" s="2">
        <v>15</v>
      </c>
      <c r="D146" s="2" t="s">
        <v>66</v>
      </c>
      <c r="E146" s="2" t="s">
        <v>55</v>
      </c>
      <c r="F146" s="2" t="s">
        <v>222</v>
      </c>
      <c r="G146" s="39" t="s">
        <v>1560</v>
      </c>
      <c r="H146" s="29">
        <v>16.996863805041102</v>
      </c>
      <c r="I146" s="29">
        <v>67.487806973830601</v>
      </c>
      <c r="J146" s="8">
        <v>3.20885257591492</v>
      </c>
      <c r="K146" s="32">
        <v>0</v>
      </c>
      <c r="L146" s="28">
        <v>1.0027028992917899</v>
      </c>
      <c r="M146" s="8">
        <v>271.831606353111</v>
      </c>
      <c r="N146" s="9">
        <f t="shared" si="10"/>
        <v>271.83</v>
      </c>
      <c r="O146" s="6">
        <f t="shared" si="11"/>
        <v>272.94611593915874</v>
      </c>
      <c r="P146" s="6">
        <f t="shared" si="12"/>
        <v>277.17678073621573</v>
      </c>
      <c r="Q146" s="13">
        <f>P146*Index!$D$16</f>
        <v>314.47374586727182</v>
      </c>
      <c r="S146" s="8">
        <v>7.7784115250450299</v>
      </c>
      <c r="T146" s="6">
        <f t="shared" si="13"/>
        <v>7.898976903683228</v>
      </c>
      <c r="U146" s="6">
        <f>T146*Index!$H$19</f>
        <v>8.2988626094321916</v>
      </c>
      <c r="W146" s="8">
        <v>322.77260847670499</v>
      </c>
      <c r="X146" s="9">
        <f t="shared" si="14"/>
        <v>322.77</v>
      </c>
      <c r="Y146" s="27"/>
    </row>
    <row r="147" spans="1:25" x14ac:dyDescent="0.25">
      <c r="A147" s="2" t="s">
        <v>387</v>
      </c>
      <c r="B147" s="2" t="s">
        <v>0</v>
      </c>
      <c r="C147" s="2">
        <v>15</v>
      </c>
      <c r="D147" s="2" t="s">
        <v>1563</v>
      </c>
      <c r="E147" s="2" t="s">
        <v>55</v>
      </c>
      <c r="F147" s="2" t="s">
        <v>222</v>
      </c>
      <c r="G147" s="39" t="s">
        <v>1560</v>
      </c>
      <c r="H147" s="29">
        <v>16.996863805041102</v>
      </c>
      <c r="I147" s="29">
        <v>56.5364005517389</v>
      </c>
      <c r="J147" s="8">
        <v>3.3758526834712099</v>
      </c>
      <c r="K147" s="32">
        <v>0</v>
      </c>
      <c r="L147" s="28">
        <v>0.96611839600642502</v>
      </c>
      <c r="M147" s="8">
        <v>239.826784222757</v>
      </c>
      <c r="N147" s="9">
        <f t="shared" si="10"/>
        <v>239.83</v>
      </c>
      <c r="O147" s="6">
        <f t="shared" si="11"/>
        <v>240.8100740380703</v>
      </c>
      <c r="P147" s="6">
        <f t="shared" si="12"/>
        <v>244.54263018566041</v>
      </c>
      <c r="Q147" s="13">
        <f>P147*Index!$D$16</f>
        <v>277.44833724692876</v>
      </c>
      <c r="S147" s="8">
        <v>7.2015937313802896</v>
      </c>
      <c r="T147" s="6">
        <f t="shared" si="13"/>
        <v>7.3132184342166848</v>
      </c>
      <c r="U147" s="6">
        <f>T147*Index!$H$19</f>
        <v>7.6834501174489036</v>
      </c>
      <c r="W147" s="8">
        <v>285.13178736437698</v>
      </c>
      <c r="X147" s="9">
        <f t="shared" si="14"/>
        <v>285.13</v>
      </c>
      <c r="Y147" s="27"/>
    </row>
    <row r="148" spans="1:25" x14ac:dyDescent="0.25">
      <c r="A148" s="2" t="s">
        <v>388</v>
      </c>
      <c r="B148" s="2" t="s">
        <v>0</v>
      </c>
      <c r="C148" s="2">
        <v>15</v>
      </c>
      <c r="D148" s="2" t="s">
        <v>229</v>
      </c>
      <c r="E148" s="2" t="s">
        <v>55</v>
      </c>
      <c r="F148" s="2" t="s">
        <v>41</v>
      </c>
      <c r="G148" s="39" t="s">
        <v>1560</v>
      </c>
      <c r="H148" s="29">
        <v>16.996863805041102</v>
      </c>
      <c r="I148" s="29">
        <v>40.9405480254742</v>
      </c>
      <c r="J148" s="8">
        <v>3.1825026112555901</v>
      </c>
      <c r="K148" s="32">
        <v>1</v>
      </c>
      <c r="L148" s="28">
        <v>1.01907354926203</v>
      </c>
      <c r="M148" s="8">
        <v>187.902859215978</v>
      </c>
      <c r="N148" s="9">
        <f t="shared" si="10"/>
        <v>187.9</v>
      </c>
      <c r="O148" s="6">
        <f t="shared" si="11"/>
        <v>188.67326093876352</v>
      </c>
      <c r="P148" s="6">
        <f t="shared" si="12"/>
        <v>191.59769648331437</v>
      </c>
      <c r="Q148" s="13">
        <f>P148*Index!$D$16</f>
        <v>217.37912227932856</v>
      </c>
      <c r="S148" s="8">
        <v>5.3786259132637504</v>
      </c>
      <c r="T148" s="6">
        <f t="shared" si="13"/>
        <v>5.4619946149193392</v>
      </c>
      <c r="U148" s="6">
        <f>T148*Index!$H$19</f>
        <v>5.7385080922996305</v>
      </c>
      <c r="W148" s="8">
        <v>223.117630371628</v>
      </c>
      <c r="X148" s="9">
        <f t="shared" si="14"/>
        <v>223.12</v>
      </c>
      <c r="Y148" s="27"/>
    </row>
    <row r="149" spans="1:25" x14ac:dyDescent="0.25">
      <c r="A149" s="2" t="s">
        <v>389</v>
      </c>
      <c r="B149" s="2" t="s">
        <v>0</v>
      </c>
      <c r="C149" s="2">
        <v>15</v>
      </c>
      <c r="D149" s="2" t="s">
        <v>62</v>
      </c>
      <c r="E149" s="2" t="s">
        <v>56</v>
      </c>
      <c r="F149" s="2" t="s">
        <v>41</v>
      </c>
      <c r="G149" s="39" t="s">
        <v>1560</v>
      </c>
      <c r="H149" s="29">
        <v>16.996863805041102</v>
      </c>
      <c r="I149" s="29">
        <v>16.871772187385901</v>
      </c>
      <c r="J149" s="8">
        <v>1.94333232318183</v>
      </c>
      <c r="K149" s="32">
        <v>0</v>
      </c>
      <c r="L149" s="28">
        <v>0.99991607194830501</v>
      </c>
      <c r="M149" s="8">
        <v>65.812491088391894</v>
      </c>
      <c r="N149" s="9">
        <f t="shared" si="10"/>
        <v>65.81</v>
      </c>
      <c r="O149" s="6">
        <f t="shared" si="11"/>
        <v>66.082322301854305</v>
      </c>
      <c r="P149" s="6">
        <f t="shared" si="12"/>
        <v>67.106598297533054</v>
      </c>
      <c r="Q149" s="13">
        <f>P149*Index!$D$16</f>
        <v>76.136476089312509</v>
      </c>
      <c r="S149" s="8">
        <v>3.51022718203305</v>
      </c>
      <c r="T149" s="6">
        <f t="shared" si="13"/>
        <v>3.5646357033545626</v>
      </c>
      <c r="U149" s="6">
        <f>T149*Index!$H$19</f>
        <v>3.7450953858368869</v>
      </c>
      <c r="W149" s="8">
        <v>79.8815714751494</v>
      </c>
      <c r="X149" s="9">
        <f t="shared" si="14"/>
        <v>79.88</v>
      </c>
      <c r="Y149" s="27"/>
    </row>
    <row r="150" spans="1:25" x14ac:dyDescent="0.25">
      <c r="A150" s="2" t="s">
        <v>390</v>
      </c>
      <c r="B150" s="2" t="s">
        <v>0</v>
      </c>
      <c r="C150" s="2">
        <v>15</v>
      </c>
      <c r="D150" s="2" t="s">
        <v>63</v>
      </c>
      <c r="E150" s="2" t="s">
        <v>56</v>
      </c>
      <c r="F150" s="2" t="s">
        <v>41</v>
      </c>
      <c r="G150" s="39" t="s">
        <v>1560</v>
      </c>
      <c r="H150" s="29">
        <v>16.996863805041102</v>
      </c>
      <c r="I150" s="29">
        <v>24.413925685035402</v>
      </c>
      <c r="J150" s="8">
        <v>2.2168202332554601</v>
      </c>
      <c r="K150" s="32">
        <v>0</v>
      </c>
      <c r="L150" s="28">
        <v>0.99800742577676305</v>
      </c>
      <c r="M150" s="8">
        <v>91.617357153007106</v>
      </c>
      <c r="N150" s="9">
        <f t="shared" si="10"/>
        <v>91.62</v>
      </c>
      <c r="O150" s="6">
        <f t="shared" si="11"/>
        <v>91.992988317334436</v>
      </c>
      <c r="P150" s="6">
        <f t="shared" si="12"/>
        <v>93.418879636253124</v>
      </c>
      <c r="Q150" s="13">
        <f>P150*Index!$D$16</f>
        <v>105.9893434648649</v>
      </c>
      <c r="S150" s="8">
        <v>3.8423217400207901</v>
      </c>
      <c r="T150" s="6">
        <f t="shared" si="13"/>
        <v>3.9018777269911125</v>
      </c>
      <c r="U150" s="6">
        <f>T150*Index!$H$19</f>
        <v>4.0994102869200368</v>
      </c>
      <c r="W150" s="8">
        <v>110.08875375178501</v>
      </c>
      <c r="X150" s="9">
        <f t="shared" si="14"/>
        <v>110.09</v>
      </c>
      <c r="Y150" s="27"/>
    </row>
    <row r="151" spans="1:25" x14ac:dyDescent="0.25">
      <c r="A151" s="2" t="s">
        <v>391</v>
      </c>
      <c r="B151" s="2" t="s">
        <v>0</v>
      </c>
      <c r="C151" s="2">
        <v>15</v>
      </c>
      <c r="D151" s="2" t="s">
        <v>64</v>
      </c>
      <c r="E151" s="2" t="s">
        <v>56</v>
      </c>
      <c r="F151" s="2" t="s">
        <v>41</v>
      </c>
      <c r="G151" s="39" t="s">
        <v>1560</v>
      </c>
      <c r="H151" s="29">
        <v>16.996863805041102</v>
      </c>
      <c r="I151" s="29">
        <v>29.742668511621801</v>
      </c>
      <c r="J151" s="8">
        <v>2.2563908629939702</v>
      </c>
      <c r="K151" s="32">
        <v>0</v>
      </c>
      <c r="L151" s="28">
        <v>1.0054870921976999</v>
      </c>
      <c r="M151" s="8">
        <v>106.04133696397599</v>
      </c>
      <c r="N151" s="9">
        <f t="shared" si="10"/>
        <v>106.04</v>
      </c>
      <c r="O151" s="6">
        <f t="shared" si="11"/>
        <v>106.47610644552829</v>
      </c>
      <c r="P151" s="6">
        <f t="shared" si="12"/>
        <v>108.12648609543399</v>
      </c>
      <c r="Q151" s="13">
        <f>P151*Index!$D$16</f>
        <v>122.67600850107502</v>
      </c>
      <c r="S151" s="8">
        <v>4.0611303635956997</v>
      </c>
      <c r="T151" s="6">
        <f t="shared" si="13"/>
        <v>4.1240778842314336</v>
      </c>
      <c r="U151" s="6">
        <f>T151*Index!$H$19</f>
        <v>4.3328593271206497</v>
      </c>
      <c r="W151" s="8">
        <v>127.008867828196</v>
      </c>
      <c r="X151" s="9">
        <f t="shared" si="14"/>
        <v>127.01</v>
      </c>
      <c r="Y151" s="27"/>
    </row>
    <row r="152" spans="1:25" x14ac:dyDescent="0.25">
      <c r="A152" s="2" t="s">
        <v>392</v>
      </c>
      <c r="B152" s="2" t="s">
        <v>0</v>
      </c>
      <c r="C152" s="2">
        <v>15</v>
      </c>
      <c r="D152" s="2" t="s">
        <v>65</v>
      </c>
      <c r="E152" s="2" t="s">
        <v>56</v>
      </c>
      <c r="F152" s="2" t="s">
        <v>41</v>
      </c>
      <c r="G152" s="39" t="s">
        <v>1560</v>
      </c>
      <c r="H152" s="29">
        <v>16.996863805041102</v>
      </c>
      <c r="I152" s="29">
        <v>38.235964132851798</v>
      </c>
      <c r="J152" s="8">
        <v>2.2765614842370598</v>
      </c>
      <c r="K152" s="32">
        <v>0</v>
      </c>
      <c r="L152" s="28">
        <v>0.95097075256727603</v>
      </c>
      <c r="M152" s="8">
        <v>119.575945640849</v>
      </c>
      <c r="N152" s="9">
        <f t="shared" si="10"/>
        <v>119.58</v>
      </c>
      <c r="O152" s="6">
        <f t="shared" si="11"/>
        <v>120.06620701797648</v>
      </c>
      <c r="P152" s="6">
        <f t="shared" si="12"/>
        <v>121.92723322675512</v>
      </c>
      <c r="Q152" s="13">
        <f>P152*Index!$D$16</f>
        <v>138.33378703009197</v>
      </c>
      <c r="S152" s="8">
        <v>4.0694341170429196</v>
      </c>
      <c r="T152" s="6">
        <f t="shared" si="13"/>
        <v>4.1325103458570851</v>
      </c>
      <c r="U152" s="6">
        <f>T152*Index!$H$19</f>
        <v>4.3417186821160998</v>
      </c>
      <c r="W152" s="8">
        <v>142.675505712209</v>
      </c>
      <c r="X152" s="9">
        <f t="shared" si="14"/>
        <v>142.68</v>
      </c>
      <c r="Y152" s="27"/>
    </row>
    <row r="153" spans="1:25" x14ac:dyDescent="0.25">
      <c r="A153" s="2" t="s">
        <v>393</v>
      </c>
      <c r="B153" s="2" t="s">
        <v>0</v>
      </c>
      <c r="C153" s="2">
        <v>15</v>
      </c>
      <c r="D153" s="2" t="s">
        <v>42</v>
      </c>
      <c r="E153" s="2" t="s">
        <v>56</v>
      </c>
      <c r="F153" s="2" t="s">
        <v>41</v>
      </c>
      <c r="G153" s="39" t="s">
        <v>1560</v>
      </c>
      <c r="H153" s="29">
        <v>16.996863805041102</v>
      </c>
      <c r="I153" s="29">
        <v>37.8831059033039</v>
      </c>
      <c r="J153" s="8">
        <v>2.3680020248226299</v>
      </c>
      <c r="K153" s="32">
        <v>0</v>
      </c>
      <c r="L153" s="28">
        <v>1.0182692143102301</v>
      </c>
      <c r="M153" s="8">
        <v>132.33007120304501</v>
      </c>
      <c r="N153" s="9">
        <f t="shared" si="10"/>
        <v>132.33000000000001</v>
      </c>
      <c r="O153" s="6">
        <f t="shared" si="11"/>
        <v>132.87262449497749</v>
      </c>
      <c r="P153" s="6">
        <f t="shared" si="12"/>
        <v>134.93215017464965</v>
      </c>
      <c r="Q153" s="13">
        <f>P153*Index!$D$16</f>
        <v>153.08864830106279</v>
      </c>
      <c r="S153" s="8">
        <v>4.3836608969083999</v>
      </c>
      <c r="T153" s="6">
        <f t="shared" si="13"/>
        <v>4.4516076408104803</v>
      </c>
      <c r="U153" s="6">
        <f>T153*Index!$H$19</f>
        <v>4.676970277626511</v>
      </c>
      <c r="W153" s="8">
        <v>157.76561857868899</v>
      </c>
      <c r="X153" s="9">
        <f t="shared" si="14"/>
        <v>157.77000000000001</v>
      </c>
      <c r="Y153" s="27"/>
    </row>
    <row r="154" spans="1:25" x14ac:dyDescent="0.25">
      <c r="A154" s="2" t="s">
        <v>394</v>
      </c>
      <c r="B154" s="2" t="s">
        <v>0</v>
      </c>
      <c r="C154" s="2">
        <v>15</v>
      </c>
      <c r="D154" s="2" t="s">
        <v>66</v>
      </c>
      <c r="E154" s="2" t="s">
        <v>56</v>
      </c>
      <c r="F154" s="2" t="s">
        <v>222</v>
      </c>
      <c r="G154" s="39" t="s">
        <v>1560</v>
      </c>
      <c r="H154" s="29">
        <v>16.996863805041102</v>
      </c>
      <c r="I154" s="29">
        <v>59.475375760973499</v>
      </c>
      <c r="J154" s="8">
        <v>2.30554937382206</v>
      </c>
      <c r="K154" s="32">
        <v>0</v>
      </c>
      <c r="L154" s="28">
        <v>1.0027028992917899</v>
      </c>
      <c r="M154" s="8">
        <v>176.78707363677501</v>
      </c>
      <c r="N154" s="9">
        <f t="shared" si="10"/>
        <v>176.79</v>
      </c>
      <c r="O154" s="6">
        <f t="shared" si="11"/>
        <v>177.51190063868577</v>
      </c>
      <c r="P154" s="6">
        <f t="shared" si="12"/>
        <v>180.26333509858543</v>
      </c>
      <c r="Q154" s="13">
        <f>P154*Index!$D$16</f>
        <v>204.51960687474926</v>
      </c>
      <c r="S154" s="8">
        <v>6.2232783145233501</v>
      </c>
      <c r="T154" s="6">
        <f t="shared" si="13"/>
        <v>6.3197391283984627</v>
      </c>
      <c r="U154" s="6">
        <f>T154*Index!$H$19</f>
        <v>6.6396759217736347</v>
      </c>
      <c r="W154" s="8">
        <v>211.15928279652201</v>
      </c>
      <c r="X154" s="9">
        <f t="shared" si="14"/>
        <v>211.16</v>
      </c>
      <c r="Y154" s="27"/>
    </row>
    <row r="155" spans="1:25" x14ac:dyDescent="0.25">
      <c r="A155" s="2" t="s">
        <v>395</v>
      </c>
      <c r="B155" s="2" t="s">
        <v>0</v>
      </c>
      <c r="C155" s="2">
        <v>15</v>
      </c>
      <c r="D155" s="2" t="s">
        <v>1563</v>
      </c>
      <c r="E155" s="2" t="s">
        <v>56</v>
      </c>
      <c r="F155" s="2" t="s">
        <v>222</v>
      </c>
      <c r="G155" s="39" t="s">
        <v>1560</v>
      </c>
      <c r="H155" s="29">
        <v>16.996863805041102</v>
      </c>
      <c r="I155" s="29">
        <v>48.766009344012097</v>
      </c>
      <c r="J155" s="8">
        <v>2.4780980218630502</v>
      </c>
      <c r="K155" s="32">
        <v>0</v>
      </c>
      <c r="L155" s="28">
        <v>0.96611839600642502</v>
      </c>
      <c r="M155" s="8">
        <v>157.44526772709801</v>
      </c>
      <c r="N155" s="9">
        <f t="shared" si="10"/>
        <v>157.44999999999999</v>
      </c>
      <c r="O155" s="6">
        <f t="shared" si="11"/>
        <v>158.09079332477913</v>
      </c>
      <c r="P155" s="6">
        <f t="shared" si="12"/>
        <v>160.54120062131321</v>
      </c>
      <c r="Q155" s="13">
        <f>P155*Index!$D$16</f>
        <v>182.14365788980058</v>
      </c>
      <c r="S155" s="8">
        <v>5.4424450868270604</v>
      </c>
      <c r="T155" s="6">
        <f t="shared" si="13"/>
        <v>5.5268029856728802</v>
      </c>
      <c r="U155" s="6">
        <f>T155*Index!$H$19</f>
        <v>5.8065973868225695</v>
      </c>
      <c r="W155" s="8">
        <v>187.95025527662301</v>
      </c>
      <c r="X155" s="9">
        <f t="shared" si="14"/>
        <v>187.95</v>
      </c>
      <c r="Y155" s="27"/>
    </row>
    <row r="156" spans="1:25" x14ac:dyDescent="0.25">
      <c r="A156" s="2" t="s">
        <v>396</v>
      </c>
      <c r="B156" s="2" t="s">
        <v>0</v>
      </c>
      <c r="C156" s="2">
        <v>15</v>
      </c>
      <c r="D156" s="2" t="s">
        <v>229</v>
      </c>
      <c r="E156" s="2" t="s">
        <v>56</v>
      </c>
      <c r="F156" s="2" t="s">
        <v>41</v>
      </c>
      <c r="G156" s="39" t="s">
        <v>1560</v>
      </c>
      <c r="H156" s="29">
        <v>16.996863805041102</v>
      </c>
      <c r="I156" s="29">
        <v>40.501101294052901</v>
      </c>
      <c r="J156" s="8">
        <v>2.58266753031468</v>
      </c>
      <c r="K156" s="32">
        <v>1</v>
      </c>
      <c r="L156" s="28">
        <v>1.01907354926203</v>
      </c>
      <c r="M156" s="8">
        <v>151.33051387117899</v>
      </c>
      <c r="N156" s="9">
        <f t="shared" si="10"/>
        <v>151.33000000000001</v>
      </c>
      <c r="O156" s="6">
        <f t="shared" si="11"/>
        <v>151.95096897805084</v>
      </c>
      <c r="P156" s="6">
        <f t="shared" si="12"/>
        <v>154.30620899721063</v>
      </c>
      <c r="Q156" s="13">
        <f>P156*Index!$D$16</f>
        <v>175.06968449897531</v>
      </c>
      <c r="S156" s="8">
        <v>6.4301738686529104</v>
      </c>
      <c r="T156" s="6">
        <f t="shared" si="13"/>
        <v>6.5298415636170306</v>
      </c>
      <c r="U156" s="6">
        <f>T156*Index!$H$19</f>
        <v>6.860414792775142</v>
      </c>
      <c r="W156" s="8">
        <v>181.93009929175099</v>
      </c>
      <c r="X156" s="9">
        <f t="shared" si="14"/>
        <v>181.93</v>
      </c>
      <c r="Y156" s="27"/>
    </row>
    <row r="157" spans="1:25" x14ac:dyDescent="0.25">
      <c r="A157" s="2" t="s">
        <v>397</v>
      </c>
      <c r="B157" s="2" t="s">
        <v>0</v>
      </c>
      <c r="C157" s="2">
        <v>15</v>
      </c>
      <c r="D157" s="2" t="s">
        <v>62</v>
      </c>
      <c r="E157" s="2" t="s">
        <v>57</v>
      </c>
      <c r="F157" s="2" t="s">
        <v>41</v>
      </c>
      <c r="G157" s="39" t="s">
        <v>1560</v>
      </c>
      <c r="H157" s="29">
        <v>16.996863805041102</v>
      </c>
      <c r="I157" s="29">
        <v>16.248422173502501</v>
      </c>
      <c r="J157" s="8">
        <v>1.3581891414243099</v>
      </c>
      <c r="K157" s="32">
        <v>1</v>
      </c>
      <c r="L157" s="28">
        <v>0.99991607194830501</v>
      </c>
      <c r="M157" s="8">
        <v>45.149596783854001</v>
      </c>
      <c r="N157" s="9">
        <f t="shared" si="10"/>
        <v>45.15</v>
      </c>
      <c r="O157" s="6">
        <f t="shared" si="11"/>
        <v>45.334710130667801</v>
      </c>
      <c r="P157" s="6">
        <f t="shared" si="12"/>
        <v>46.037398137693152</v>
      </c>
      <c r="Q157" s="13">
        <f>P157*Index!$D$16</f>
        <v>52.232199984028824</v>
      </c>
      <c r="S157" s="8">
        <v>3.3560382685439398</v>
      </c>
      <c r="T157" s="6">
        <f t="shared" si="13"/>
        <v>3.4080568617063713</v>
      </c>
      <c r="U157" s="6">
        <f>T157*Index!$H$19</f>
        <v>3.580589740330256</v>
      </c>
      <c r="W157" s="8">
        <v>55.812789724359099</v>
      </c>
      <c r="X157" s="9">
        <f t="shared" si="14"/>
        <v>55.81</v>
      </c>
      <c r="Y157" s="27"/>
    </row>
    <row r="158" spans="1:25" x14ac:dyDescent="0.25">
      <c r="A158" s="2" t="s">
        <v>398</v>
      </c>
      <c r="B158" s="2" t="s">
        <v>0</v>
      </c>
      <c r="C158" s="2">
        <v>15</v>
      </c>
      <c r="D158" s="2" t="s">
        <v>63</v>
      </c>
      <c r="E158" s="2" t="s">
        <v>57</v>
      </c>
      <c r="F158" s="2" t="s">
        <v>41</v>
      </c>
      <c r="G158" s="39" t="s">
        <v>1560</v>
      </c>
      <c r="H158" s="29">
        <v>16.996863805041102</v>
      </c>
      <c r="I158" s="29">
        <v>24.832091970005902</v>
      </c>
      <c r="J158" s="8">
        <v>1.6725182260451099</v>
      </c>
      <c r="K158" s="32">
        <v>0</v>
      </c>
      <c r="L158" s="28">
        <v>0.99800742577676305</v>
      </c>
      <c r="M158" s="8">
        <v>69.820291033427395</v>
      </c>
      <c r="N158" s="9">
        <f t="shared" si="10"/>
        <v>69.819999999999993</v>
      </c>
      <c r="O158" s="6">
        <f t="shared" si="11"/>
        <v>70.106554226664443</v>
      </c>
      <c r="P158" s="6">
        <f t="shared" si="12"/>
        <v>71.193205817177741</v>
      </c>
      <c r="Q158" s="13">
        <f>P158*Index!$D$16</f>
        <v>80.77297836478651</v>
      </c>
      <c r="S158" s="8">
        <v>4.0596981657002198</v>
      </c>
      <c r="T158" s="6">
        <f t="shared" si="13"/>
        <v>4.1226234872685739</v>
      </c>
      <c r="U158" s="6">
        <f>T158*Index!$H$19</f>
        <v>4.3313313013115451</v>
      </c>
      <c r="W158" s="8">
        <v>85.104309666098104</v>
      </c>
      <c r="X158" s="9">
        <f t="shared" si="14"/>
        <v>85.1</v>
      </c>
      <c r="Y158" s="27"/>
    </row>
    <row r="159" spans="1:25" x14ac:dyDescent="0.25">
      <c r="A159" s="2" t="s">
        <v>399</v>
      </c>
      <c r="B159" s="2" t="s">
        <v>0</v>
      </c>
      <c r="C159" s="2">
        <v>15</v>
      </c>
      <c r="D159" s="2" t="s">
        <v>64</v>
      </c>
      <c r="E159" s="2" t="s">
        <v>57</v>
      </c>
      <c r="F159" s="2" t="s">
        <v>41</v>
      </c>
      <c r="G159" s="39" t="s">
        <v>1560</v>
      </c>
      <c r="H159" s="29">
        <v>16.996863805041102</v>
      </c>
      <c r="I159" s="29">
        <v>31.921125050410801</v>
      </c>
      <c r="J159" s="8">
        <v>1.7229947067696101</v>
      </c>
      <c r="K159" s="32">
        <v>0</v>
      </c>
      <c r="L159" s="28">
        <v>1.0054870921976999</v>
      </c>
      <c r="M159" s="8">
        <v>84.7479178212661</v>
      </c>
      <c r="N159" s="9">
        <f t="shared" si="10"/>
        <v>84.75</v>
      </c>
      <c r="O159" s="6">
        <f t="shared" si="11"/>
        <v>85.095384284333292</v>
      </c>
      <c r="P159" s="6">
        <f t="shared" si="12"/>
        <v>86.414362740740458</v>
      </c>
      <c r="Q159" s="13">
        <f>P159*Index!$D$16</f>
        <v>98.042297322429292</v>
      </c>
      <c r="S159" s="8">
        <v>4.7614885365950501</v>
      </c>
      <c r="T159" s="6">
        <f t="shared" si="13"/>
        <v>4.8352916089122742</v>
      </c>
      <c r="U159" s="6">
        <f>T159*Index!$H$19</f>
        <v>5.080078246613458</v>
      </c>
      <c r="W159" s="8">
        <v>103.122375569043</v>
      </c>
      <c r="X159" s="9">
        <f t="shared" si="14"/>
        <v>103.12</v>
      </c>
      <c r="Y159" s="27"/>
    </row>
    <row r="160" spans="1:25" x14ac:dyDescent="0.25">
      <c r="A160" s="2" t="s">
        <v>400</v>
      </c>
      <c r="B160" s="2" t="s">
        <v>0</v>
      </c>
      <c r="C160" s="2">
        <v>15</v>
      </c>
      <c r="D160" s="2" t="s">
        <v>65</v>
      </c>
      <c r="E160" s="2" t="s">
        <v>57</v>
      </c>
      <c r="F160" s="2" t="s">
        <v>41</v>
      </c>
      <c r="G160" s="39" t="s">
        <v>1560</v>
      </c>
      <c r="H160" s="29">
        <v>16.996863805041102</v>
      </c>
      <c r="I160" s="29">
        <v>43.104481328805498</v>
      </c>
      <c r="J160" s="8">
        <v>1.70655210336444</v>
      </c>
      <c r="K160" s="32">
        <v>0</v>
      </c>
      <c r="L160" s="28">
        <v>0.95097075256727603</v>
      </c>
      <c r="M160" s="8">
        <v>97.537339388056196</v>
      </c>
      <c r="N160" s="9">
        <f t="shared" si="10"/>
        <v>97.54</v>
      </c>
      <c r="O160" s="6">
        <f t="shared" si="11"/>
        <v>97.937242479547223</v>
      </c>
      <c r="P160" s="6">
        <f t="shared" si="12"/>
        <v>99.455269737980217</v>
      </c>
      <c r="Q160" s="13">
        <f>P160*Index!$D$16</f>
        <v>112.8379914712533</v>
      </c>
      <c r="S160" s="8">
        <v>4.8081298817741303</v>
      </c>
      <c r="T160" s="6">
        <f t="shared" si="13"/>
        <v>4.8826558949416299</v>
      </c>
      <c r="U160" s="6">
        <f>T160*Index!$H$19</f>
        <v>5.1298403496230494</v>
      </c>
      <c r="W160" s="8">
        <v>117.967831820876</v>
      </c>
      <c r="X160" s="9">
        <f t="shared" si="14"/>
        <v>117.97</v>
      </c>
      <c r="Y160" s="27"/>
    </row>
    <row r="161" spans="1:25" x14ac:dyDescent="0.25">
      <c r="A161" s="2" t="s">
        <v>401</v>
      </c>
      <c r="B161" s="2" t="s">
        <v>0</v>
      </c>
      <c r="C161" s="2">
        <v>15</v>
      </c>
      <c r="D161" s="2" t="s">
        <v>42</v>
      </c>
      <c r="E161" s="2" t="s">
        <v>57</v>
      </c>
      <c r="F161" s="2" t="s">
        <v>41</v>
      </c>
      <c r="G161" s="39" t="s">
        <v>1560</v>
      </c>
      <c r="H161" s="29">
        <v>16.996863805041102</v>
      </c>
      <c r="I161" s="29">
        <v>43.8589381742893</v>
      </c>
      <c r="J161" s="8">
        <v>1.7119047080093801</v>
      </c>
      <c r="K161" s="32">
        <v>0</v>
      </c>
      <c r="L161" s="28">
        <v>1.0182692143102301</v>
      </c>
      <c r="M161" s="8">
        <v>106.08260849614901</v>
      </c>
      <c r="N161" s="9">
        <f t="shared" si="10"/>
        <v>106.08</v>
      </c>
      <c r="O161" s="6">
        <f t="shared" si="11"/>
        <v>106.51754719098322</v>
      </c>
      <c r="P161" s="6">
        <f t="shared" si="12"/>
        <v>108.16856917244347</v>
      </c>
      <c r="Q161" s="13">
        <f>P161*Index!$D$16</f>
        <v>122.72375428565928</v>
      </c>
      <c r="S161" s="8">
        <v>4.9979487501461701</v>
      </c>
      <c r="T161" s="6">
        <f t="shared" si="13"/>
        <v>5.0754169557734361</v>
      </c>
      <c r="U161" s="6">
        <f>T161*Index!$H$19</f>
        <v>5.332359939159466</v>
      </c>
      <c r="W161" s="8">
        <v>128.056114224819</v>
      </c>
      <c r="X161" s="9">
        <f t="shared" si="14"/>
        <v>128.06</v>
      </c>
      <c r="Y161" s="27"/>
    </row>
    <row r="162" spans="1:25" x14ac:dyDescent="0.25">
      <c r="A162" s="2" t="s">
        <v>402</v>
      </c>
      <c r="B162" s="2" t="s">
        <v>0</v>
      </c>
      <c r="C162" s="2">
        <v>15</v>
      </c>
      <c r="D162" s="2" t="s">
        <v>66</v>
      </c>
      <c r="E162" s="2" t="s">
        <v>57</v>
      </c>
      <c r="F162" s="2" t="s">
        <v>222</v>
      </c>
      <c r="G162" s="39" t="s">
        <v>1560</v>
      </c>
      <c r="H162" s="29">
        <v>16.996863805041102</v>
      </c>
      <c r="I162" s="29">
        <v>60.159678070579503</v>
      </c>
      <c r="J162" s="8">
        <v>1.56006330420729</v>
      </c>
      <c r="K162" s="32">
        <v>0</v>
      </c>
      <c r="L162" s="28">
        <v>1.0027028992917899</v>
      </c>
      <c r="M162" s="8">
        <v>120.694435186883</v>
      </c>
      <c r="N162" s="9">
        <f t="shared" si="10"/>
        <v>120.69</v>
      </c>
      <c r="O162" s="6">
        <f t="shared" si="11"/>
        <v>121.18928237114922</v>
      </c>
      <c r="P162" s="6">
        <f t="shared" si="12"/>
        <v>123.06771624790204</v>
      </c>
      <c r="Q162" s="13">
        <f>P162*Index!$D$16</f>
        <v>139.62773368321882</v>
      </c>
      <c r="S162" s="8">
        <v>7.2149132478984503</v>
      </c>
      <c r="T162" s="6">
        <f t="shared" si="13"/>
        <v>7.3267444032408768</v>
      </c>
      <c r="U162" s="6">
        <f>T162*Index!$H$19</f>
        <v>7.6976608386549454</v>
      </c>
      <c r="W162" s="8">
        <v>147.32539452187299</v>
      </c>
      <c r="X162" s="9">
        <f t="shared" si="14"/>
        <v>147.33000000000001</v>
      </c>
      <c r="Y162" s="27"/>
    </row>
    <row r="163" spans="1:25" x14ac:dyDescent="0.25">
      <c r="A163" s="2" t="s">
        <v>403</v>
      </c>
      <c r="B163" s="2" t="s">
        <v>0</v>
      </c>
      <c r="C163" s="2">
        <v>15</v>
      </c>
      <c r="D163" s="2" t="s">
        <v>1563</v>
      </c>
      <c r="E163" s="2" t="s">
        <v>57</v>
      </c>
      <c r="F163" s="2" t="s">
        <v>222</v>
      </c>
      <c r="G163" s="39" t="s">
        <v>1560</v>
      </c>
      <c r="H163" s="29">
        <v>16.996863805041102</v>
      </c>
      <c r="I163" s="29">
        <v>50.405365094959102</v>
      </c>
      <c r="J163" s="8">
        <v>1.6200564135378299</v>
      </c>
      <c r="K163" s="32">
        <v>0</v>
      </c>
      <c r="L163" s="28">
        <v>0.96611839600642502</v>
      </c>
      <c r="M163" s="8">
        <v>105.495697467684</v>
      </c>
      <c r="N163" s="9">
        <f t="shared" si="10"/>
        <v>105.5</v>
      </c>
      <c r="O163" s="6">
        <f t="shared" si="11"/>
        <v>105.92822982730149</v>
      </c>
      <c r="P163" s="6">
        <f t="shared" si="12"/>
        <v>107.57011738962467</v>
      </c>
      <c r="Q163" s="13">
        <f>P163*Index!$D$16</f>
        <v>122.04477470676346</v>
      </c>
      <c r="S163" s="8">
        <v>5.56205380593304</v>
      </c>
      <c r="T163" s="6">
        <f t="shared" si="13"/>
        <v>5.6482656399250022</v>
      </c>
      <c r="U163" s="6">
        <f>T163*Index!$H$19</f>
        <v>5.9342090879462051</v>
      </c>
      <c r="W163" s="8">
        <v>127.97898379471</v>
      </c>
      <c r="X163" s="9">
        <f t="shared" si="14"/>
        <v>127.98</v>
      </c>
      <c r="Y163" s="27"/>
    </row>
    <row r="164" spans="1:25" x14ac:dyDescent="0.25">
      <c r="A164" s="2" t="s">
        <v>404</v>
      </c>
      <c r="B164" s="2" t="s">
        <v>0</v>
      </c>
      <c r="C164" s="2">
        <v>15</v>
      </c>
      <c r="D164" s="2" t="s">
        <v>229</v>
      </c>
      <c r="E164" s="2" t="s">
        <v>57</v>
      </c>
      <c r="F164" s="2" t="s">
        <v>41</v>
      </c>
      <c r="G164" s="39" t="s">
        <v>1560</v>
      </c>
      <c r="H164" s="29">
        <v>16.996863805041102</v>
      </c>
      <c r="I164" s="29">
        <v>36.466139113849202</v>
      </c>
      <c r="J164" s="8">
        <v>1.99133800671578</v>
      </c>
      <c r="K164" s="32">
        <v>1</v>
      </c>
      <c r="L164" s="28">
        <v>1.01907354926203</v>
      </c>
      <c r="M164" s="8">
        <v>108.49353521762799</v>
      </c>
      <c r="N164" s="9">
        <f t="shared" si="10"/>
        <v>108.49</v>
      </c>
      <c r="O164" s="6">
        <f t="shared" si="11"/>
        <v>108.93835871202026</v>
      </c>
      <c r="P164" s="6">
        <f t="shared" si="12"/>
        <v>110.62690327205658</v>
      </c>
      <c r="Q164" s="13">
        <f>P164*Index!$D$16</f>
        <v>125.5128823318296</v>
      </c>
      <c r="S164" s="8">
        <v>4.9851617843382003</v>
      </c>
      <c r="T164" s="6">
        <f t="shared" si="13"/>
        <v>5.0624317919954427</v>
      </c>
      <c r="U164" s="6">
        <f>T164*Index!$H$19</f>
        <v>5.3187174014652117</v>
      </c>
      <c r="W164" s="8">
        <v>130.83159973329401</v>
      </c>
      <c r="X164" s="9">
        <f t="shared" si="14"/>
        <v>130.83000000000001</v>
      </c>
      <c r="Y164" s="27"/>
    </row>
    <row r="165" spans="1:25" x14ac:dyDescent="0.25">
      <c r="A165" s="2" t="s">
        <v>405</v>
      </c>
      <c r="B165" s="2" t="s">
        <v>0</v>
      </c>
      <c r="C165" s="2">
        <v>15</v>
      </c>
      <c r="D165" s="2" t="s">
        <v>62</v>
      </c>
      <c r="E165" s="2" t="s">
        <v>58</v>
      </c>
      <c r="F165" s="2" t="s">
        <v>41</v>
      </c>
      <c r="G165" s="39" t="s">
        <v>1560</v>
      </c>
      <c r="H165" s="29">
        <v>16.996863805041102</v>
      </c>
      <c r="I165" s="29">
        <v>20.807920076920801</v>
      </c>
      <c r="J165" s="8">
        <v>1.3927786463101099</v>
      </c>
      <c r="K165" s="32">
        <v>1</v>
      </c>
      <c r="L165" s="28">
        <v>0.99991607194830501</v>
      </c>
      <c r="M165" s="8">
        <v>52.649276597068798</v>
      </c>
      <c r="N165" s="9">
        <f t="shared" si="10"/>
        <v>52.65</v>
      </c>
      <c r="O165" s="6">
        <f t="shared" si="11"/>
        <v>52.865138631116778</v>
      </c>
      <c r="P165" s="6">
        <f t="shared" si="12"/>
        <v>53.68454827989909</v>
      </c>
      <c r="Q165" s="13">
        <f>P165*Index!$D$16</f>
        <v>60.908352236181486</v>
      </c>
      <c r="S165" s="8">
        <v>3.7505816792053301</v>
      </c>
      <c r="T165" s="6">
        <f t="shared" si="13"/>
        <v>3.8087156952330132</v>
      </c>
      <c r="U165" s="6">
        <f>T165*Index!$H$19</f>
        <v>4.0015319273041845</v>
      </c>
      <c r="W165" s="8">
        <v>64.9098841634857</v>
      </c>
      <c r="X165" s="9">
        <f t="shared" si="14"/>
        <v>64.91</v>
      </c>
      <c r="Y165" s="27"/>
    </row>
    <row r="166" spans="1:25" x14ac:dyDescent="0.25">
      <c r="A166" s="2" t="s">
        <v>406</v>
      </c>
      <c r="B166" s="2" t="s">
        <v>0</v>
      </c>
      <c r="C166" s="2">
        <v>15</v>
      </c>
      <c r="D166" s="2" t="s">
        <v>63</v>
      </c>
      <c r="E166" s="2" t="s">
        <v>58</v>
      </c>
      <c r="F166" s="2" t="s">
        <v>41</v>
      </c>
      <c r="G166" s="39" t="s">
        <v>1560</v>
      </c>
      <c r="H166" s="29">
        <v>16.996863805041102</v>
      </c>
      <c r="I166" s="29">
        <v>31.7378948285671</v>
      </c>
      <c r="J166" s="8">
        <v>1.6765999412671699</v>
      </c>
      <c r="K166" s="32">
        <v>0</v>
      </c>
      <c r="L166" s="28">
        <v>0.99800742577676305</v>
      </c>
      <c r="M166" s="8">
        <v>81.545882826368995</v>
      </c>
      <c r="N166" s="9">
        <f t="shared" si="10"/>
        <v>81.55</v>
      </c>
      <c r="O166" s="6">
        <f t="shared" si="11"/>
        <v>81.880220945957106</v>
      </c>
      <c r="P166" s="6">
        <f t="shared" si="12"/>
        <v>83.149364370619452</v>
      </c>
      <c r="Q166" s="13">
        <f>P166*Index!$D$16</f>
        <v>94.337960094125762</v>
      </c>
      <c r="S166" s="8">
        <v>4.9577624316941602</v>
      </c>
      <c r="T166" s="6">
        <f t="shared" si="13"/>
        <v>5.0346077493854198</v>
      </c>
      <c r="U166" s="6">
        <f>T166*Index!$H$19</f>
        <v>5.289484766698056</v>
      </c>
      <c r="W166" s="8">
        <v>99.6274448608238</v>
      </c>
      <c r="X166" s="9">
        <f t="shared" si="14"/>
        <v>99.63</v>
      </c>
      <c r="Y166" s="27"/>
    </row>
    <row r="167" spans="1:25" x14ac:dyDescent="0.25">
      <c r="A167" s="2" t="s">
        <v>407</v>
      </c>
      <c r="B167" s="2" t="s">
        <v>0</v>
      </c>
      <c r="C167" s="2">
        <v>15</v>
      </c>
      <c r="D167" s="2" t="s">
        <v>64</v>
      </c>
      <c r="E167" s="2" t="s">
        <v>58</v>
      </c>
      <c r="F167" s="2" t="s">
        <v>41</v>
      </c>
      <c r="G167" s="39" t="s">
        <v>1560</v>
      </c>
      <c r="H167" s="29">
        <v>16.996863805041102</v>
      </c>
      <c r="I167" s="29">
        <v>40.715513544563699</v>
      </c>
      <c r="J167" s="8">
        <v>1.7690786992351599</v>
      </c>
      <c r="K167" s="32">
        <v>0</v>
      </c>
      <c r="L167" s="28">
        <v>1.0054870921976999</v>
      </c>
      <c r="M167" s="8">
        <v>102.65795714998001</v>
      </c>
      <c r="N167" s="9">
        <f t="shared" si="10"/>
        <v>102.66</v>
      </c>
      <c r="O167" s="6">
        <f t="shared" si="11"/>
        <v>103.07885477429492</v>
      </c>
      <c r="P167" s="6">
        <f t="shared" si="12"/>
        <v>104.6765770232965</v>
      </c>
      <c r="Q167" s="13">
        <f>P167*Index!$D$16</f>
        <v>118.76187894832202</v>
      </c>
      <c r="S167" s="8">
        <v>6.3820965013707802</v>
      </c>
      <c r="T167" s="6">
        <f t="shared" si="13"/>
        <v>6.4810189971420273</v>
      </c>
      <c r="U167" s="6">
        <f>T167*Index!$H$19</f>
        <v>6.8091205838723416</v>
      </c>
      <c r="W167" s="8">
        <v>125.57099953219399</v>
      </c>
      <c r="X167" s="9">
        <f t="shared" si="14"/>
        <v>125.57</v>
      </c>
      <c r="Y167" s="27"/>
    </row>
    <row r="168" spans="1:25" x14ac:dyDescent="0.25">
      <c r="A168" s="2" t="s">
        <v>408</v>
      </c>
      <c r="B168" s="2" t="s">
        <v>0</v>
      </c>
      <c r="C168" s="2">
        <v>15</v>
      </c>
      <c r="D168" s="2" t="s">
        <v>65</v>
      </c>
      <c r="E168" s="2" t="s">
        <v>58</v>
      </c>
      <c r="F168" s="2" t="s">
        <v>41</v>
      </c>
      <c r="G168" s="39" t="s">
        <v>1560</v>
      </c>
      <c r="H168" s="29">
        <v>16.996863805041102</v>
      </c>
      <c r="I168" s="29">
        <v>54.872496623477403</v>
      </c>
      <c r="J168" s="8">
        <v>1.7742413901752401</v>
      </c>
      <c r="K168" s="32">
        <v>0</v>
      </c>
      <c r="L168" s="28">
        <v>0.95097075256727603</v>
      </c>
      <c r="M168" s="8">
        <v>121.261698408512</v>
      </c>
      <c r="N168" s="9">
        <f t="shared" si="10"/>
        <v>121.26</v>
      </c>
      <c r="O168" s="6">
        <f t="shared" si="11"/>
        <v>121.7588713719869</v>
      </c>
      <c r="P168" s="6">
        <f t="shared" si="12"/>
        <v>123.6461338782527</v>
      </c>
      <c r="Q168" s="13">
        <f>P168*Index!$D$16</f>
        <v>140.28398330993321</v>
      </c>
      <c r="S168" s="8">
        <v>6.2345327467906504</v>
      </c>
      <c r="T168" s="6">
        <f t="shared" si="13"/>
        <v>6.3311680043659058</v>
      </c>
      <c r="U168" s="6">
        <f>T168*Index!$H$19</f>
        <v>6.6516833845869296</v>
      </c>
      <c r="W168" s="8">
        <v>146.93566669452099</v>
      </c>
      <c r="X168" s="9">
        <f t="shared" si="14"/>
        <v>146.94</v>
      </c>
      <c r="Y168" s="27"/>
    </row>
    <row r="169" spans="1:25" x14ac:dyDescent="0.25">
      <c r="A169" s="2" t="s">
        <v>409</v>
      </c>
      <c r="B169" s="2" t="s">
        <v>0</v>
      </c>
      <c r="C169" s="2">
        <v>15</v>
      </c>
      <c r="D169" s="2" t="s">
        <v>42</v>
      </c>
      <c r="E169" s="2" t="s">
        <v>58</v>
      </c>
      <c r="F169" s="2" t="s">
        <v>41</v>
      </c>
      <c r="G169" s="39" t="s">
        <v>1560</v>
      </c>
      <c r="H169" s="29">
        <v>16.996863805041102</v>
      </c>
      <c r="I169" s="29">
        <v>55.7716434745616</v>
      </c>
      <c r="J169" s="8">
        <v>1.7355508106057</v>
      </c>
      <c r="K169" s="32">
        <v>0</v>
      </c>
      <c r="L169" s="28">
        <v>1.0182692143102301</v>
      </c>
      <c r="M169" s="8">
        <v>128.600723749824</v>
      </c>
      <c r="N169" s="9">
        <f t="shared" si="10"/>
        <v>128.6</v>
      </c>
      <c r="O169" s="6">
        <f t="shared" si="11"/>
        <v>129.12798671719827</v>
      </c>
      <c r="P169" s="6">
        <f t="shared" si="12"/>
        <v>131.12947051131485</v>
      </c>
      <c r="Q169" s="13">
        <f>P169*Index!$D$16</f>
        <v>148.77427927315981</v>
      </c>
      <c r="S169" s="8">
        <v>6.5845899345603103</v>
      </c>
      <c r="T169" s="6">
        <f t="shared" si="13"/>
        <v>6.6866510785459958</v>
      </c>
      <c r="U169" s="6">
        <f>T169*Index!$H$19</f>
        <v>7.0251627893973865</v>
      </c>
      <c r="W169" s="8">
        <v>155.79944206255701</v>
      </c>
      <c r="X169" s="9">
        <f t="shared" si="14"/>
        <v>155.80000000000001</v>
      </c>
      <c r="Y169" s="27"/>
    </row>
    <row r="170" spans="1:25" x14ac:dyDescent="0.25">
      <c r="A170" s="2" t="s">
        <v>410</v>
      </c>
      <c r="B170" s="2" t="s">
        <v>0</v>
      </c>
      <c r="C170" s="2">
        <v>15</v>
      </c>
      <c r="D170" s="2" t="s">
        <v>66</v>
      </c>
      <c r="E170" s="2" t="s">
        <v>58</v>
      </c>
      <c r="F170" s="2" t="s">
        <v>222</v>
      </c>
      <c r="G170" s="39" t="s">
        <v>1560</v>
      </c>
      <c r="H170" s="29">
        <v>16.996863805041102</v>
      </c>
      <c r="I170" s="29">
        <v>76.905764321028698</v>
      </c>
      <c r="J170" s="8">
        <v>2.1210623525146102</v>
      </c>
      <c r="K170" s="32">
        <v>0</v>
      </c>
      <c r="L170" s="28">
        <v>1.0027028992917899</v>
      </c>
      <c r="M170" s="8">
        <v>199.71167477114901</v>
      </c>
      <c r="N170" s="9">
        <f t="shared" si="10"/>
        <v>199.71</v>
      </c>
      <c r="O170" s="6">
        <f t="shared" si="11"/>
        <v>200.53049263771072</v>
      </c>
      <c r="P170" s="6">
        <f t="shared" si="12"/>
        <v>203.63871527359524</v>
      </c>
      <c r="Q170" s="13">
        <f>P170*Index!$D$16</f>
        <v>231.04038305658486</v>
      </c>
      <c r="S170" s="8">
        <v>9.5256081528653809</v>
      </c>
      <c r="T170" s="6">
        <f t="shared" si="13"/>
        <v>9.6732550792347958</v>
      </c>
      <c r="U170" s="6">
        <f>T170*Index!$H$19</f>
        <v>10.162963617621056</v>
      </c>
      <c r="W170" s="8">
        <v>241.20334667420599</v>
      </c>
      <c r="X170" s="9">
        <f t="shared" si="14"/>
        <v>241.2</v>
      </c>
      <c r="Y170" s="27"/>
    </row>
    <row r="171" spans="1:25" x14ac:dyDescent="0.25">
      <c r="A171" s="2" t="s">
        <v>411</v>
      </c>
      <c r="B171" s="2" t="s">
        <v>0</v>
      </c>
      <c r="C171" s="2">
        <v>15</v>
      </c>
      <c r="D171" s="2" t="s">
        <v>1563</v>
      </c>
      <c r="E171" s="2" t="s">
        <v>58</v>
      </c>
      <c r="F171" s="2" t="s">
        <v>222</v>
      </c>
      <c r="G171" s="39" t="s">
        <v>1560</v>
      </c>
      <c r="H171" s="29">
        <v>16.996863805041102</v>
      </c>
      <c r="I171" s="29">
        <v>64.384586031223805</v>
      </c>
      <c r="J171" s="8">
        <v>2.1014544104446902</v>
      </c>
      <c r="K171" s="32">
        <v>0</v>
      </c>
      <c r="L171" s="28">
        <v>0.96611839600642502</v>
      </c>
      <c r="M171" s="8">
        <v>165.224994874224</v>
      </c>
      <c r="N171" s="9">
        <f t="shared" si="10"/>
        <v>165.22</v>
      </c>
      <c r="O171" s="6">
        <f t="shared" si="11"/>
        <v>165.90241735320831</v>
      </c>
      <c r="P171" s="6">
        <f t="shared" si="12"/>
        <v>168.47390482218304</v>
      </c>
      <c r="Q171" s="13">
        <f>P171*Index!$D$16</f>
        <v>191.14378841400446</v>
      </c>
      <c r="S171" s="8">
        <v>8.2073339992836605</v>
      </c>
      <c r="T171" s="6">
        <f t="shared" si="13"/>
        <v>8.3345476762725585</v>
      </c>
      <c r="U171" s="6">
        <f>T171*Index!$H$19</f>
        <v>8.756484152383857</v>
      </c>
      <c r="W171" s="8">
        <v>199.900272566388</v>
      </c>
      <c r="X171" s="9">
        <f t="shared" si="14"/>
        <v>199.9</v>
      </c>
      <c r="Y171" s="27"/>
    </row>
    <row r="172" spans="1:25" x14ac:dyDescent="0.25">
      <c r="A172" s="2" t="s">
        <v>412</v>
      </c>
      <c r="B172" s="2" t="s">
        <v>0</v>
      </c>
      <c r="C172" s="2">
        <v>15</v>
      </c>
      <c r="D172" s="2" t="s">
        <v>229</v>
      </c>
      <c r="E172" s="2" t="s">
        <v>58</v>
      </c>
      <c r="F172" s="2" t="s">
        <v>41</v>
      </c>
      <c r="G172" s="39" t="s">
        <v>1560</v>
      </c>
      <c r="H172" s="29">
        <v>16.996863805041102</v>
      </c>
      <c r="I172" s="29">
        <v>46.805589298606698</v>
      </c>
      <c r="J172" s="8">
        <v>2.0259275116015898</v>
      </c>
      <c r="K172" s="32">
        <v>1</v>
      </c>
      <c r="L172" s="28">
        <v>1.01907354926203</v>
      </c>
      <c r="M172" s="8">
        <v>131.724575721035</v>
      </c>
      <c r="N172" s="9">
        <f t="shared" si="10"/>
        <v>131.72</v>
      </c>
      <c r="O172" s="6">
        <f t="shared" si="11"/>
        <v>132.26464648149124</v>
      </c>
      <c r="P172" s="6">
        <f t="shared" si="12"/>
        <v>134.31474850195437</v>
      </c>
      <c r="Q172" s="13">
        <f>P172*Index!$D$16</f>
        <v>152.38816893117655</v>
      </c>
      <c r="S172" s="8">
        <v>5.7559876574078297</v>
      </c>
      <c r="T172" s="6">
        <f t="shared" si="13"/>
        <v>5.8452054660976511</v>
      </c>
      <c r="U172" s="6">
        <f>T172*Index!$H$19</f>
        <v>6.1411189928188445</v>
      </c>
      <c r="W172" s="8">
        <v>158.52928792399601</v>
      </c>
      <c r="X172" s="9">
        <f t="shared" si="14"/>
        <v>158.53</v>
      </c>
      <c r="Y172" s="27"/>
    </row>
    <row r="173" spans="1:25" x14ac:dyDescent="0.25">
      <c r="A173" s="2" t="s">
        <v>413</v>
      </c>
      <c r="B173" s="2" t="s">
        <v>0</v>
      </c>
      <c r="C173" s="2">
        <v>15</v>
      </c>
      <c r="D173" s="2" t="s">
        <v>62</v>
      </c>
      <c r="E173" s="2" t="s">
        <v>59</v>
      </c>
      <c r="F173" s="2" t="s">
        <v>41</v>
      </c>
      <c r="G173" s="39" t="s">
        <v>1560</v>
      </c>
      <c r="H173" s="29">
        <v>16.996863805041102</v>
      </c>
      <c r="I173" s="29">
        <v>16.106775390844799</v>
      </c>
      <c r="J173" s="8">
        <v>1.48559801368311</v>
      </c>
      <c r="K173" s="32">
        <v>0</v>
      </c>
      <c r="L173" s="28">
        <v>0.99991607194830501</v>
      </c>
      <c r="M173" s="8">
        <v>49.174573162561003</v>
      </c>
      <c r="N173" s="9">
        <f t="shared" si="10"/>
        <v>49.17</v>
      </c>
      <c r="O173" s="6">
        <f t="shared" si="11"/>
        <v>49.376188912527503</v>
      </c>
      <c r="P173" s="6">
        <f t="shared" si="12"/>
        <v>50.141519840671684</v>
      </c>
      <c r="Q173" s="13">
        <f>P173*Index!$D$16</f>
        <v>56.888573154980342</v>
      </c>
      <c r="S173" s="8">
        <v>3.2891840171717002</v>
      </c>
      <c r="T173" s="6">
        <f t="shared" si="13"/>
        <v>3.3401663694378616</v>
      </c>
      <c r="U173" s="6">
        <f>T173*Index!$H$19</f>
        <v>3.5092622918906531</v>
      </c>
      <c r="W173" s="8">
        <v>60.397835446870999</v>
      </c>
      <c r="X173" s="9">
        <f t="shared" si="14"/>
        <v>60.4</v>
      </c>
      <c r="Y173" s="27"/>
    </row>
    <row r="174" spans="1:25" x14ac:dyDescent="0.25">
      <c r="A174" s="2" t="s">
        <v>414</v>
      </c>
      <c r="B174" s="2" t="s">
        <v>0</v>
      </c>
      <c r="C174" s="2">
        <v>15</v>
      </c>
      <c r="D174" s="2" t="s">
        <v>63</v>
      </c>
      <c r="E174" s="2" t="s">
        <v>59</v>
      </c>
      <c r="F174" s="2" t="s">
        <v>41</v>
      </c>
      <c r="G174" s="39" t="s">
        <v>1560</v>
      </c>
      <c r="H174" s="29">
        <v>16.996863805041102</v>
      </c>
      <c r="I174" s="29">
        <v>23.7143534649712</v>
      </c>
      <c r="J174" s="8">
        <v>1.7709843626166499</v>
      </c>
      <c r="K174" s="32">
        <v>0</v>
      </c>
      <c r="L174" s="28">
        <v>0.99800742577676305</v>
      </c>
      <c r="M174" s="8">
        <v>71.955266700496907</v>
      </c>
      <c r="N174" s="9">
        <f t="shared" si="10"/>
        <v>71.959999999999994</v>
      </c>
      <c r="O174" s="6">
        <f t="shared" si="11"/>
        <v>72.250283293968948</v>
      </c>
      <c r="P174" s="6">
        <f t="shared" si="12"/>
        <v>73.370162685025477</v>
      </c>
      <c r="Q174" s="13">
        <f>P174*Index!$D$16</f>
        <v>83.242867000498322</v>
      </c>
      <c r="S174" s="8">
        <v>3.88694666390812</v>
      </c>
      <c r="T174" s="6">
        <f t="shared" si="13"/>
        <v>3.9471943371986962</v>
      </c>
      <c r="U174" s="6">
        <f>T174*Index!$H$19</f>
        <v>4.1470210505193794</v>
      </c>
      <c r="W174" s="8">
        <v>87.389888051017707</v>
      </c>
      <c r="X174" s="9">
        <f t="shared" si="14"/>
        <v>87.39</v>
      </c>
      <c r="Y174" s="27"/>
    </row>
    <row r="175" spans="1:25" x14ac:dyDescent="0.25">
      <c r="A175" s="2" t="s">
        <v>415</v>
      </c>
      <c r="B175" s="2" t="s">
        <v>0</v>
      </c>
      <c r="C175" s="2">
        <v>15</v>
      </c>
      <c r="D175" s="2" t="s">
        <v>64</v>
      </c>
      <c r="E175" s="2" t="s">
        <v>59</v>
      </c>
      <c r="F175" s="2" t="s">
        <v>41</v>
      </c>
      <c r="G175" s="39" t="s">
        <v>1560</v>
      </c>
      <c r="H175" s="29">
        <v>16.996863805041102</v>
      </c>
      <c r="I175" s="29">
        <v>29.3684347175246</v>
      </c>
      <c r="J175" s="8">
        <v>1.8399128800986899</v>
      </c>
      <c r="K175" s="32">
        <v>0</v>
      </c>
      <c r="L175" s="28">
        <v>1.0054870921976999</v>
      </c>
      <c r="M175" s="8">
        <v>85.776203405748902</v>
      </c>
      <c r="N175" s="9">
        <f t="shared" si="10"/>
        <v>85.78</v>
      </c>
      <c r="O175" s="6">
        <f t="shared" si="11"/>
        <v>86.127885839712476</v>
      </c>
      <c r="P175" s="6">
        <f t="shared" si="12"/>
        <v>87.462868070228026</v>
      </c>
      <c r="Q175" s="13">
        <f>P175*Index!$D$16</f>
        <v>99.231889746621391</v>
      </c>
      <c r="S175" s="8">
        <v>4.1574440489193103</v>
      </c>
      <c r="T175" s="6">
        <f t="shared" si="13"/>
        <v>4.2218844316775597</v>
      </c>
      <c r="U175" s="6">
        <f>T175*Index!$H$19</f>
        <v>4.4356173310312359</v>
      </c>
      <c r="W175" s="8">
        <v>103.667507077653</v>
      </c>
      <c r="X175" s="9">
        <f t="shared" si="14"/>
        <v>103.67</v>
      </c>
      <c r="Y175" s="27"/>
    </row>
    <row r="176" spans="1:25" x14ac:dyDescent="0.25">
      <c r="A176" s="2" t="s">
        <v>416</v>
      </c>
      <c r="B176" s="2" t="s">
        <v>0</v>
      </c>
      <c r="C176" s="2">
        <v>15</v>
      </c>
      <c r="D176" s="2" t="s">
        <v>65</v>
      </c>
      <c r="E176" s="2" t="s">
        <v>59</v>
      </c>
      <c r="F176" s="2" t="s">
        <v>41</v>
      </c>
      <c r="G176" s="39" t="s">
        <v>1560</v>
      </c>
      <c r="H176" s="29">
        <v>16.996863805041102</v>
      </c>
      <c r="I176" s="29">
        <v>38.306038863179403</v>
      </c>
      <c r="J176" s="8">
        <v>1.83070828910626</v>
      </c>
      <c r="K176" s="32">
        <v>0</v>
      </c>
      <c r="L176" s="28">
        <v>0.95097075256727603</v>
      </c>
      <c r="M176" s="8">
        <v>96.279590580418599</v>
      </c>
      <c r="N176" s="9">
        <f t="shared" si="10"/>
        <v>96.28</v>
      </c>
      <c r="O176" s="6">
        <f t="shared" si="11"/>
        <v>96.674336901798313</v>
      </c>
      <c r="P176" s="6">
        <f t="shared" si="12"/>
        <v>98.172789123776198</v>
      </c>
      <c r="Q176" s="13">
        <f>P176*Index!$D$16</f>
        <v>111.3829399994826</v>
      </c>
      <c r="S176" s="8">
        <v>4.2638945859660202</v>
      </c>
      <c r="T176" s="6">
        <f t="shared" si="13"/>
        <v>4.3299849520484939</v>
      </c>
      <c r="U176" s="6">
        <f>T176*Index!$H$19</f>
        <v>4.5491904402459484</v>
      </c>
      <c r="W176" s="8">
        <v>115.93213043972899</v>
      </c>
      <c r="X176" s="9">
        <f t="shared" si="14"/>
        <v>115.93</v>
      </c>
      <c r="Y176" s="27"/>
    </row>
    <row r="177" spans="1:25" x14ac:dyDescent="0.25">
      <c r="A177" s="2" t="s">
        <v>417</v>
      </c>
      <c r="B177" s="2" t="s">
        <v>0</v>
      </c>
      <c r="C177" s="2">
        <v>15</v>
      </c>
      <c r="D177" s="2" t="s">
        <v>42</v>
      </c>
      <c r="E177" s="2" t="s">
        <v>59</v>
      </c>
      <c r="F177" s="2" t="s">
        <v>41</v>
      </c>
      <c r="G177" s="39" t="s">
        <v>1560</v>
      </c>
      <c r="H177" s="29">
        <v>16.996863805041102</v>
      </c>
      <c r="I177" s="29">
        <v>38.243595418101698</v>
      </c>
      <c r="J177" s="8">
        <v>1.84981867699285</v>
      </c>
      <c r="K177" s="32">
        <v>0</v>
      </c>
      <c r="L177" s="28">
        <v>1.0182692143102301</v>
      </c>
      <c r="M177" s="8">
        <v>104.051669813556</v>
      </c>
      <c r="N177" s="9">
        <f t="shared" si="10"/>
        <v>104.05</v>
      </c>
      <c r="O177" s="6">
        <f t="shared" si="11"/>
        <v>104.47828165979158</v>
      </c>
      <c r="P177" s="6">
        <f t="shared" si="12"/>
        <v>106.09769502551835</v>
      </c>
      <c r="Q177" s="13">
        <f>P177*Index!$D$16</f>
        <v>120.37422288380999</v>
      </c>
      <c r="S177" s="8">
        <v>4.4804404982480204</v>
      </c>
      <c r="T177" s="6">
        <f t="shared" si="13"/>
        <v>4.5498873259708654</v>
      </c>
      <c r="U177" s="6">
        <f>T177*Index!$H$19</f>
        <v>4.7802253718481404</v>
      </c>
      <c r="W177" s="8">
        <v>125.154448255658</v>
      </c>
      <c r="X177" s="9">
        <f t="shared" si="14"/>
        <v>125.15</v>
      </c>
      <c r="Y177" s="27"/>
    </row>
    <row r="178" spans="1:25" x14ac:dyDescent="0.25">
      <c r="A178" s="2" t="s">
        <v>418</v>
      </c>
      <c r="B178" s="2" t="s">
        <v>0</v>
      </c>
      <c r="C178" s="2">
        <v>15</v>
      </c>
      <c r="D178" s="2" t="s">
        <v>66</v>
      </c>
      <c r="E178" s="2" t="s">
        <v>59</v>
      </c>
      <c r="F178" s="2" t="s">
        <v>222</v>
      </c>
      <c r="G178" s="39" t="s">
        <v>1560</v>
      </c>
      <c r="H178" s="29">
        <v>16.996863805041102</v>
      </c>
      <c r="I178" s="29">
        <v>57.671333336064897</v>
      </c>
      <c r="J178" s="8">
        <v>1.85727732829262</v>
      </c>
      <c r="K178" s="32">
        <v>0</v>
      </c>
      <c r="L178" s="28">
        <v>1.0027028992917899</v>
      </c>
      <c r="M178" s="8">
        <v>139.05438655131499</v>
      </c>
      <c r="N178" s="9">
        <f t="shared" si="10"/>
        <v>139.05000000000001</v>
      </c>
      <c r="O178" s="6">
        <f t="shared" si="11"/>
        <v>139.6245095361754</v>
      </c>
      <c r="P178" s="6">
        <f t="shared" si="12"/>
        <v>141.78868943398612</v>
      </c>
      <c r="Q178" s="13">
        <f>P178*Index!$D$16</f>
        <v>160.86780490589243</v>
      </c>
      <c r="S178" s="8">
        <v>5.9695335173047601</v>
      </c>
      <c r="T178" s="6">
        <f t="shared" si="13"/>
        <v>6.062061286822984</v>
      </c>
      <c r="U178" s="6">
        <f>T178*Index!$H$19</f>
        <v>6.3689531394683971</v>
      </c>
      <c r="W178" s="8">
        <v>167.236758045361</v>
      </c>
      <c r="X178" s="9">
        <f t="shared" si="14"/>
        <v>167.24</v>
      </c>
      <c r="Y178" s="27"/>
    </row>
    <row r="179" spans="1:25" x14ac:dyDescent="0.25">
      <c r="A179" s="2" t="s">
        <v>419</v>
      </c>
      <c r="B179" s="2" t="s">
        <v>0</v>
      </c>
      <c r="C179" s="2">
        <v>15</v>
      </c>
      <c r="D179" s="2" t="s">
        <v>1563</v>
      </c>
      <c r="E179" s="2" t="s">
        <v>59</v>
      </c>
      <c r="F179" s="2" t="s">
        <v>222</v>
      </c>
      <c r="G179" s="39" t="s">
        <v>1560</v>
      </c>
      <c r="H179" s="29">
        <v>16.996863805041102</v>
      </c>
      <c r="I179" s="29">
        <v>47.605049051872001</v>
      </c>
      <c r="J179" s="8">
        <v>1.7613989791887501</v>
      </c>
      <c r="K179" s="32">
        <v>0</v>
      </c>
      <c r="L179" s="28">
        <v>0.96611839600642502</v>
      </c>
      <c r="M179" s="8">
        <v>109.93436433676</v>
      </c>
      <c r="N179" s="9">
        <f t="shared" si="10"/>
        <v>109.93</v>
      </c>
      <c r="O179" s="6">
        <f t="shared" si="11"/>
        <v>110.38509523054071</v>
      </c>
      <c r="P179" s="6">
        <f t="shared" si="12"/>
        <v>112.0960642066141</v>
      </c>
      <c r="Q179" s="13">
        <f>P179*Index!$D$16</f>
        <v>127.17973386659743</v>
      </c>
      <c r="S179" s="8">
        <v>5.6343814509910199</v>
      </c>
      <c r="T179" s="6">
        <f t="shared" si="13"/>
        <v>5.7217143634813814</v>
      </c>
      <c r="U179" s="6">
        <f>T179*Index!$H$19</f>
        <v>6.011376153132626</v>
      </c>
      <c r="W179" s="8">
        <v>133.19111001972999</v>
      </c>
      <c r="X179" s="9">
        <f t="shared" si="14"/>
        <v>133.19</v>
      </c>
      <c r="Y179" s="27"/>
    </row>
    <row r="180" spans="1:25" x14ac:dyDescent="0.25">
      <c r="A180" s="2" t="s">
        <v>420</v>
      </c>
      <c r="B180" s="2" t="s">
        <v>0</v>
      </c>
      <c r="C180" s="2">
        <v>15</v>
      </c>
      <c r="D180" s="2" t="s">
        <v>229</v>
      </c>
      <c r="E180" s="2" t="s">
        <v>59</v>
      </c>
      <c r="F180" s="2" t="s">
        <v>41</v>
      </c>
      <c r="G180" s="39" t="s">
        <v>1560</v>
      </c>
      <c r="H180" s="29">
        <v>16.996863805041102</v>
      </c>
      <c r="I180" s="29">
        <v>37.814060978883901</v>
      </c>
      <c r="J180" s="8">
        <v>2.0761598666162202</v>
      </c>
      <c r="K180" s="32">
        <v>1</v>
      </c>
      <c r="L180" s="28">
        <v>1.01907354926203</v>
      </c>
      <c r="M180" s="8">
        <v>115.966740521628</v>
      </c>
      <c r="N180" s="9">
        <f t="shared" si="10"/>
        <v>115.97</v>
      </c>
      <c r="O180" s="6">
        <f t="shared" si="11"/>
        <v>116.44220415776667</v>
      </c>
      <c r="P180" s="6">
        <f t="shared" si="12"/>
        <v>118.24705832221206</v>
      </c>
      <c r="Q180" s="13">
        <f>P180*Index!$D$16</f>
        <v>134.1584070267439</v>
      </c>
      <c r="S180" s="8">
        <v>5.4248909119021196</v>
      </c>
      <c r="T180" s="6">
        <f t="shared" si="13"/>
        <v>5.5089767210366025</v>
      </c>
      <c r="U180" s="6">
        <f>T180*Index!$H$19</f>
        <v>5.7878686675390805</v>
      </c>
      <c r="W180" s="8">
        <v>139.946275694283</v>
      </c>
      <c r="X180" s="9">
        <f t="shared" si="14"/>
        <v>139.94999999999999</v>
      </c>
      <c r="Y180" s="27"/>
    </row>
    <row r="181" spans="1:25" x14ac:dyDescent="0.25">
      <c r="A181" s="2" t="s">
        <v>421</v>
      </c>
      <c r="B181" s="2" t="s">
        <v>0</v>
      </c>
      <c r="C181" s="2">
        <v>15</v>
      </c>
      <c r="D181" s="2" t="s">
        <v>62</v>
      </c>
      <c r="E181" s="2" t="s">
        <v>60</v>
      </c>
      <c r="F181" s="2" t="s">
        <v>41</v>
      </c>
      <c r="G181" s="39" t="s">
        <v>1560</v>
      </c>
      <c r="H181" s="29">
        <v>16.996863805041102</v>
      </c>
      <c r="I181" s="29">
        <v>14.092505470640599</v>
      </c>
      <c r="J181" s="8">
        <v>1.75553943463849</v>
      </c>
      <c r="K181" s="32">
        <v>0</v>
      </c>
      <c r="L181" s="28">
        <v>0.99991607194830501</v>
      </c>
      <c r="M181" s="8">
        <v>54.574033084780098</v>
      </c>
      <c r="N181" s="9">
        <f t="shared" si="10"/>
        <v>54.57</v>
      </c>
      <c r="O181" s="6">
        <f t="shared" si="11"/>
        <v>54.797786620427694</v>
      </c>
      <c r="P181" s="6">
        <f t="shared" si="12"/>
        <v>55.647152313044323</v>
      </c>
      <c r="Q181" s="13">
        <f>P181*Index!$D$16</f>
        <v>63.135044675274216</v>
      </c>
      <c r="S181" s="8">
        <v>3.2447636281057801</v>
      </c>
      <c r="T181" s="6">
        <f t="shared" si="13"/>
        <v>3.2950574643414199</v>
      </c>
      <c r="U181" s="6">
        <f>T181*Index!$H$19</f>
        <v>3.461869748473704</v>
      </c>
      <c r="W181" s="8">
        <v>66.596914423747904</v>
      </c>
      <c r="X181" s="9">
        <f t="shared" si="14"/>
        <v>66.599999999999994</v>
      </c>
      <c r="Y181" s="27"/>
    </row>
    <row r="182" spans="1:25" x14ac:dyDescent="0.25">
      <c r="A182" s="2" t="s">
        <v>422</v>
      </c>
      <c r="B182" s="2" t="s">
        <v>0</v>
      </c>
      <c r="C182" s="2">
        <v>15</v>
      </c>
      <c r="D182" s="2" t="s">
        <v>63</v>
      </c>
      <c r="E182" s="2" t="s">
        <v>60</v>
      </c>
      <c r="F182" s="2" t="s">
        <v>41</v>
      </c>
      <c r="G182" s="39" t="s">
        <v>1560</v>
      </c>
      <c r="H182" s="29">
        <v>16.996863805041102</v>
      </c>
      <c r="I182" s="29">
        <v>20.015048202398901</v>
      </c>
      <c r="J182" s="8">
        <v>2.0868393004615902</v>
      </c>
      <c r="K182" s="32">
        <v>0</v>
      </c>
      <c r="L182" s="28">
        <v>0.99800742577676305</v>
      </c>
      <c r="M182" s="8">
        <v>77.084010288723704</v>
      </c>
      <c r="N182" s="9">
        <f t="shared" si="10"/>
        <v>77.08</v>
      </c>
      <c r="O182" s="6">
        <f t="shared" si="11"/>
        <v>77.40005473090747</v>
      </c>
      <c r="P182" s="6">
        <f t="shared" si="12"/>
        <v>78.599755579236543</v>
      </c>
      <c r="Q182" s="13">
        <f>P182*Index!$D$16</f>
        <v>89.176154999713987</v>
      </c>
      <c r="S182" s="8">
        <v>3.5317524343468598</v>
      </c>
      <c r="T182" s="6">
        <f t="shared" si="13"/>
        <v>3.5864945970792363</v>
      </c>
      <c r="U182" s="6">
        <f>T182*Index!$H$19</f>
        <v>3.7680608860563725</v>
      </c>
      <c r="W182" s="8">
        <v>92.944215885770404</v>
      </c>
      <c r="X182" s="9">
        <f t="shared" si="14"/>
        <v>92.94</v>
      </c>
      <c r="Y182" s="27"/>
    </row>
    <row r="183" spans="1:25" x14ac:dyDescent="0.25">
      <c r="A183" s="2" t="s">
        <v>423</v>
      </c>
      <c r="B183" s="2" t="s">
        <v>0</v>
      </c>
      <c r="C183" s="2">
        <v>15</v>
      </c>
      <c r="D183" s="2" t="s">
        <v>64</v>
      </c>
      <c r="E183" s="2" t="s">
        <v>60</v>
      </c>
      <c r="F183" s="2" t="s">
        <v>41</v>
      </c>
      <c r="G183" s="39" t="s">
        <v>1560</v>
      </c>
      <c r="H183" s="29">
        <v>16.996863805041102</v>
      </c>
      <c r="I183" s="29">
        <v>23.9707769386476</v>
      </c>
      <c r="J183" s="8">
        <v>2.0729016768489701</v>
      </c>
      <c r="K183" s="32">
        <v>0</v>
      </c>
      <c r="L183" s="28">
        <v>1.0054870921976999</v>
      </c>
      <c r="M183" s="8">
        <v>85.387865440723999</v>
      </c>
      <c r="N183" s="9">
        <f t="shared" si="10"/>
        <v>85.39</v>
      </c>
      <c r="O183" s="6">
        <f t="shared" si="11"/>
        <v>85.737955689030969</v>
      </c>
      <c r="P183" s="6">
        <f t="shared" si="12"/>
        <v>87.066894002210958</v>
      </c>
      <c r="Q183" s="13">
        <f>P183*Index!$D$16</f>
        <v>98.782633325845879</v>
      </c>
      <c r="S183" s="8">
        <v>3.6885290874502701</v>
      </c>
      <c r="T183" s="6">
        <f t="shared" si="13"/>
        <v>3.7457012883057494</v>
      </c>
      <c r="U183" s="6">
        <f>T183*Index!$H$19</f>
        <v>3.9353274160262277</v>
      </c>
      <c r="W183" s="8">
        <v>102.71796074187201</v>
      </c>
      <c r="X183" s="9">
        <f t="shared" si="14"/>
        <v>102.72</v>
      </c>
      <c r="Y183" s="27"/>
    </row>
    <row r="184" spans="1:25" x14ac:dyDescent="0.25">
      <c r="A184" s="2" t="s">
        <v>424</v>
      </c>
      <c r="B184" s="2" t="s">
        <v>0</v>
      </c>
      <c r="C184" s="2">
        <v>15</v>
      </c>
      <c r="D184" s="2" t="s">
        <v>65</v>
      </c>
      <c r="E184" s="2" t="s">
        <v>60</v>
      </c>
      <c r="F184" s="2" t="s">
        <v>41</v>
      </c>
      <c r="G184" s="39" t="s">
        <v>1560</v>
      </c>
      <c r="H184" s="29">
        <v>16.996863805041102</v>
      </c>
      <c r="I184" s="29">
        <v>30.368681445036302</v>
      </c>
      <c r="J184" s="8">
        <v>1.99552825961406</v>
      </c>
      <c r="K184" s="32">
        <v>0</v>
      </c>
      <c r="L184" s="28">
        <v>0.95097075256727603</v>
      </c>
      <c r="M184" s="8">
        <v>89.885074712306604</v>
      </c>
      <c r="N184" s="9">
        <f t="shared" si="10"/>
        <v>89.89</v>
      </c>
      <c r="O184" s="6">
        <f t="shared" si="11"/>
        <v>90.25360351862706</v>
      </c>
      <c r="P184" s="6">
        <f t="shared" si="12"/>
        <v>91.652534373165778</v>
      </c>
      <c r="Q184" s="13">
        <f>P184*Index!$D$16</f>
        <v>103.98531841665344</v>
      </c>
      <c r="S184" s="8">
        <v>3.6479712454072502</v>
      </c>
      <c r="T184" s="6">
        <f t="shared" si="13"/>
        <v>3.7045147997110628</v>
      </c>
      <c r="U184" s="6">
        <f>T184*Index!$H$19</f>
        <v>3.8920558614464351</v>
      </c>
      <c r="W184" s="8">
        <v>107.87737427810001</v>
      </c>
      <c r="X184" s="9">
        <f t="shared" si="14"/>
        <v>107.88</v>
      </c>
      <c r="Y184" s="27"/>
    </row>
    <row r="185" spans="1:25" x14ac:dyDescent="0.25">
      <c r="A185" s="2" t="s">
        <v>425</v>
      </c>
      <c r="B185" s="2" t="s">
        <v>0</v>
      </c>
      <c r="C185" s="2">
        <v>15</v>
      </c>
      <c r="D185" s="2" t="s">
        <v>42</v>
      </c>
      <c r="E185" s="2" t="s">
        <v>60</v>
      </c>
      <c r="F185" s="2" t="s">
        <v>41</v>
      </c>
      <c r="G185" s="39" t="s">
        <v>1560</v>
      </c>
      <c r="H185" s="29">
        <v>16.996863805041102</v>
      </c>
      <c r="I185" s="29">
        <v>29.8625144607938</v>
      </c>
      <c r="J185" s="8">
        <v>2.0034102058051202</v>
      </c>
      <c r="K185" s="32">
        <v>0</v>
      </c>
      <c r="L185" s="28">
        <v>1.0182692143102301</v>
      </c>
      <c r="M185" s="8">
        <v>95.593644126130002</v>
      </c>
      <c r="N185" s="9">
        <f t="shared" si="10"/>
        <v>95.59</v>
      </c>
      <c r="O185" s="6">
        <f t="shared" si="11"/>
        <v>95.985578067047129</v>
      </c>
      <c r="P185" s="6">
        <f t="shared" si="12"/>
        <v>97.473354527086371</v>
      </c>
      <c r="Q185" s="13">
        <f>P185*Index!$D$16</f>
        <v>110.58938933832697</v>
      </c>
      <c r="S185" s="8">
        <v>3.8887498569961898</v>
      </c>
      <c r="T185" s="6">
        <f t="shared" si="13"/>
        <v>3.9490254797796309</v>
      </c>
      <c r="U185" s="6">
        <f>T185*Index!$H$19</f>
        <v>4.1489448946934742</v>
      </c>
      <c r="W185" s="8">
        <v>114.73833423302101</v>
      </c>
      <c r="X185" s="9">
        <f t="shared" si="14"/>
        <v>114.74</v>
      </c>
      <c r="Y185" s="27"/>
    </row>
    <row r="186" spans="1:25" x14ac:dyDescent="0.25">
      <c r="A186" s="2" t="s">
        <v>426</v>
      </c>
      <c r="B186" s="2" t="s">
        <v>0</v>
      </c>
      <c r="C186" s="2">
        <v>15</v>
      </c>
      <c r="D186" s="2" t="s">
        <v>66</v>
      </c>
      <c r="E186" s="2" t="s">
        <v>60</v>
      </c>
      <c r="F186" s="2" t="s">
        <v>222</v>
      </c>
      <c r="G186" s="39" t="s">
        <v>1560</v>
      </c>
      <c r="H186" s="29">
        <v>16.996863805041102</v>
      </c>
      <c r="I186" s="29">
        <v>48.848610587802497</v>
      </c>
      <c r="J186" s="8">
        <v>2.1057845375761901</v>
      </c>
      <c r="K186" s="32">
        <v>0</v>
      </c>
      <c r="L186" s="28">
        <v>1.0027028992917899</v>
      </c>
      <c r="M186" s="8">
        <v>139.03115608211201</v>
      </c>
      <c r="N186" s="9">
        <f t="shared" si="10"/>
        <v>139.03</v>
      </c>
      <c r="O186" s="6">
        <f t="shared" si="11"/>
        <v>139.60118382204865</v>
      </c>
      <c r="P186" s="6">
        <f t="shared" si="12"/>
        <v>141.7650021712904</v>
      </c>
      <c r="Q186" s="13">
        <f>P186*Index!$D$16</f>
        <v>160.8409302802132</v>
      </c>
      <c r="S186" s="8">
        <v>8.6870580864129305</v>
      </c>
      <c r="T186" s="6">
        <f t="shared" si="13"/>
        <v>8.8217074867523309</v>
      </c>
      <c r="U186" s="6">
        <f>T186*Index!$H$19</f>
        <v>9.2683064282691667</v>
      </c>
      <c r="W186" s="8">
        <v>170.109236708482</v>
      </c>
      <c r="X186" s="9">
        <f t="shared" si="14"/>
        <v>170.11</v>
      </c>
      <c r="Y186" s="27"/>
    </row>
    <row r="187" spans="1:25" x14ac:dyDescent="0.25">
      <c r="A187" s="2" t="s">
        <v>427</v>
      </c>
      <c r="B187" s="2" t="s">
        <v>0</v>
      </c>
      <c r="C187" s="2">
        <v>15</v>
      </c>
      <c r="D187" s="2" t="s">
        <v>1563</v>
      </c>
      <c r="E187" s="2" t="s">
        <v>60</v>
      </c>
      <c r="F187" s="2" t="s">
        <v>222</v>
      </c>
      <c r="G187" s="39" t="s">
        <v>1560</v>
      </c>
      <c r="H187" s="29">
        <v>16.996863805041102</v>
      </c>
      <c r="I187" s="29">
        <v>39.770395624365001</v>
      </c>
      <c r="J187" s="8">
        <v>2.2513947823820701</v>
      </c>
      <c r="K187" s="32">
        <v>0</v>
      </c>
      <c r="L187" s="28">
        <v>0.96611839600642502</v>
      </c>
      <c r="M187" s="8">
        <v>123.475255954234</v>
      </c>
      <c r="N187" s="9">
        <f t="shared" si="10"/>
        <v>123.48</v>
      </c>
      <c r="O187" s="6">
        <f t="shared" si="11"/>
        <v>123.98150450364636</v>
      </c>
      <c r="P187" s="6">
        <f t="shared" si="12"/>
        <v>125.90321782345289</v>
      </c>
      <c r="Q187" s="13">
        <f>P187*Index!$D$16</f>
        <v>142.84478093915268</v>
      </c>
      <c r="S187" s="8">
        <v>5.0662048175118599</v>
      </c>
      <c r="T187" s="6">
        <f t="shared" si="13"/>
        <v>5.1447309921832938</v>
      </c>
      <c r="U187" s="6">
        <f>T187*Index!$H$19</f>
        <v>5.405182998662573</v>
      </c>
      <c r="W187" s="8">
        <v>148.24996393781601</v>
      </c>
      <c r="X187" s="9">
        <f t="shared" si="14"/>
        <v>148.25</v>
      </c>
      <c r="Y187" s="27"/>
    </row>
    <row r="188" spans="1:25" x14ac:dyDescent="0.25">
      <c r="A188" s="2" t="s">
        <v>428</v>
      </c>
      <c r="B188" s="2" t="s">
        <v>0</v>
      </c>
      <c r="C188" s="2">
        <v>15</v>
      </c>
      <c r="D188" s="2" t="s">
        <v>229</v>
      </c>
      <c r="E188" s="2" t="s">
        <v>60</v>
      </c>
      <c r="F188" s="2" t="s">
        <v>41</v>
      </c>
      <c r="G188" s="39" t="s">
        <v>1560</v>
      </c>
      <c r="H188" s="29">
        <v>16.996863805041102</v>
      </c>
      <c r="I188" s="29">
        <v>34.685354766556898</v>
      </c>
      <c r="J188" s="8">
        <v>2.36002207093525</v>
      </c>
      <c r="K188" s="32">
        <v>1</v>
      </c>
      <c r="L188" s="28">
        <v>1.01907354926203</v>
      </c>
      <c r="M188" s="8">
        <v>124.297599747465</v>
      </c>
      <c r="N188" s="9">
        <f t="shared" si="10"/>
        <v>124.3</v>
      </c>
      <c r="O188" s="6">
        <f t="shared" si="11"/>
        <v>124.80721990642961</v>
      </c>
      <c r="P188" s="6">
        <f t="shared" si="12"/>
        <v>126.74173181497927</v>
      </c>
      <c r="Q188" s="13">
        <f>P188*Index!$D$16</f>
        <v>143.79612554737355</v>
      </c>
      <c r="S188" s="8">
        <v>5.0737467848433901</v>
      </c>
      <c r="T188" s="6">
        <f t="shared" si="13"/>
        <v>5.152389860008463</v>
      </c>
      <c r="U188" s="6">
        <f>T188*Index!$H$19</f>
        <v>5.4132295966713908</v>
      </c>
      <c r="W188" s="8">
        <v>149.20935514404499</v>
      </c>
      <c r="X188" s="9">
        <f t="shared" si="14"/>
        <v>149.21</v>
      </c>
      <c r="Y188" s="27"/>
    </row>
    <row r="189" spans="1:25" x14ac:dyDescent="0.25">
      <c r="A189" s="2" t="s">
        <v>429</v>
      </c>
      <c r="B189" s="2" t="s">
        <v>0</v>
      </c>
      <c r="C189" s="2">
        <v>15</v>
      </c>
      <c r="D189" s="2" t="s">
        <v>62</v>
      </c>
      <c r="E189" s="2" t="s">
        <v>61</v>
      </c>
      <c r="F189" s="2" t="s">
        <v>41</v>
      </c>
      <c r="G189" s="39" t="s">
        <v>1560</v>
      </c>
      <c r="H189" s="29">
        <v>16.996863805041102</v>
      </c>
      <c r="I189" s="29">
        <v>15.4366908312438</v>
      </c>
      <c r="J189" s="8">
        <v>1.26528181782531</v>
      </c>
      <c r="K189" s="32">
        <v>1</v>
      </c>
      <c r="L189" s="28">
        <v>0.99991607194830501</v>
      </c>
      <c r="M189" s="8">
        <v>41.034142764014398</v>
      </c>
      <c r="N189" s="9">
        <f t="shared" si="10"/>
        <v>41.03</v>
      </c>
      <c r="O189" s="6">
        <f t="shared" si="11"/>
        <v>41.202382749346853</v>
      </c>
      <c r="P189" s="6">
        <f t="shared" si="12"/>
        <v>41.841019681961733</v>
      </c>
      <c r="Q189" s="13">
        <f>P189*Index!$D$16</f>
        <v>47.471155972530383</v>
      </c>
      <c r="S189" s="8">
        <v>3.3858891113123399</v>
      </c>
      <c r="T189" s="6">
        <f t="shared" si="13"/>
        <v>3.4383703925376814</v>
      </c>
      <c r="U189" s="6">
        <f>T189*Index!$H$19</f>
        <v>3.6124378936599011</v>
      </c>
      <c r="W189" s="8">
        <v>51.083593866190299</v>
      </c>
      <c r="X189" s="9">
        <f t="shared" si="14"/>
        <v>51.08</v>
      </c>
      <c r="Y189" s="27"/>
    </row>
    <row r="190" spans="1:25" x14ac:dyDescent="0.25">
      <c r="A190" s="2" t="s">
        <v>430</v>
      </c>
      <c r="B190" s="2" t="s">
        <v>0</v>
      </c>
      <c r="C190" s="2">
        <v>15</v>
      </c>
      <c r="D190" s="2" t="s">
        <v>63</v>
      </c>
      <c r="E190" s="2" t="s">
        <v>61</v>
      </c>
      <c r="F190" s="2" t="s">
        <v>41</v>
      </c>
      <c r="G190" s="39" t="s">
        <v>1560</v>
      </c>
      <c r="H190" s="29">
        <v>16.996863805041102</v>
      </c>
      <c r="I190" s="29">
        <v>22.5092754077777</v>
      </c>
      <c r="J190" s="8">
        <v>1.51298337965926</v>
      </c>
      <c r="K190" s="32">
        <v>0</v>
      </c>
      <c r="L190" s="28">
        <v>0.99800742577676305</v>
      </c>
      <c r="M190" s="8">
        <v>59.6530316139619</v>
      </c>
      <c r="N190" s="9">
        <f t="shared" si="10"/>
        <v>59.65</v>
      </c>
      <c r="O190" s="6">
        <f t="shared" si="11"/>
        <v>59.897609043579145</v>
      </c>
      <c r="P190" s="6">
        <f t="shared" si="12"/>
        <v>60.826021983754629</v>
      </c>
      <c r="Q190" s="13">
        <f>P190*Index!$D$16</f>
        <v>69.010784123509609</v>
      </c>
      <c r="S190" s="8">
        <v>4.0631093530087599</v>
      </c>
      <c r="T190" s="6">
        <f t="shared" si="13"/>
        <v>4.1260875479803962</v>
      </c>
      <c r="U190" s="6">
        <f>T190*Index!$H$19</f>
        <v>4.3349707300969031</v>
      </c>
      <c r="W190" s="8">
        <v>73.345754853606493</v>
      </c>
      <c r="X190" s="9">
        <f t="shared" si="14"/>
        <v>73.349999999999994</v>
      </c>
      <c r="Y190" s="27"/>
    </row>
    <row r="191" spans="1:25" x14ac:dyDescent="0.25">
      <c r="A191" s="2" t="s">
        <v>431</v>
      </c>
      <c r="B191" s="2" t="s">
        <v>0</v>
      </c>
      <c r="C191" s="2">
        <v>15</v>
      </c>
      <c r="D191" s="2" t="s">
        <v>64</v>
      </c>
      <c r="E191" s="2" t="s">
        <v>61</v>
      </c>
      <c r="F191" s="2" t="s">
        <v>41</v>
      </c>
      <c r="G191" s="39" t="s">
        <v>1560</v>
      </c>
      <c r="H191" s="29">
        <v>16.996863805041102</v>
      </c>
      <c r="I191" s="29">
        <v>27.620288312489599</v>
      </c>
      <c r="J191" s="8">
        <v>1.6002074704548701</v>
      </c>
      <c r="K191" s="32">
        <v>0</v>
      </c>
      <c r="L191" s="28">
        <v>1.0054870921976999</v>
      </c>
      <c r="M191" s="8">
        <v>71.788460405112801</v>
      </c>
      <c r="N191" s="9">
        <f t="shared" si="10"/>
        <v>71.790000000000006</v>
      </c>
      <c r="O191" s="6">
        <f t="shared" si="11"/>
        <v>72.08279309277377</v>
      </c>
      <c r="P191" s="6">
        <f t="shared" si="12"/>
        <v>73.200076385711768</v>
      </c>
      <c r="Q191" s="13">
        <f>P191*Index!$D$16</f>
        <v>83.04989385345543</v>
      </c>
      <c r="S191" s="8">
        <v>4.0918845550742198</v>
      </c>
      <c r="T191" s="6">
        <f t="shared" si="13"/>
        <v>4.1553087656778702</v>
      </c>
      <c r="U191" s="6">
        <f>T191*Index!$H$19</f>
        <v>4.3656712719403119</v>
      </c>
      <c r="W191" s="8">
        <v>87.415565125395702</v>
      </c>
      <c r="X191" s="9">
        <f t="shared" si="14"/>
        <v>87.42</v>
      </c>
      <c r="Y191" s="27"/>
    </row>
    <row r="192" spans="1:25" x14ac:dyDescent="0.25">
      <c r="A192" s="2" t="s">
        <v>432</v>
      </c>
      <c r="B192" s="2" t="s">
        <v>0</v>
      </c>
      <c r="C192" s="2">
        <v>15</v>
      </c>
      <c r="D192" s="2" t="s">
        <v>65</v>
      </c>
      <c r="E192" s="2" t="s">
        <v>61</v>
      </c>
      <c r="F192" s="2" t="s">
        <v>41</v>
      </c>
      <c r="G192" s="39" t="s">
        <v>1560</v>
      </c>
      <c r="H192" s="29">
        <v>16.996863805041102</v>
      </c>
      <c r="I192" s="29">
        <v>35.731863928371403</v>
      </c>
      <c r="J192" s="8">
        <v>1.6096378596352401</v>
      </c>
      <c r="K192" s="32">
        <v>0</v>
      </c>
      <c r="L192" s="28">
        <v>0.95097075256727603</v>
      </c>
      <c r="M192" s="8">
        <v>80.712840432863899</v>
      </c>
      <c r="N192" s="9">
        <f t="shared" si="10"/>
        <v>80.709999999999994</v>
      </c>
      <c r="O192" s="6">
        <f t="shared" si="11"/>
        <v>81.043763078638634</v>
      </c>
      <c r="P192" s="6">
        <f t="shared" si="12"/>
        <v>82.299941406357533</v>
      </c>
      <c r="Q192" s="13">
        <f>P192*Index!$D$16</f>
        <v>93.374238599534408</v>
      </c>
      <c r="S192" s="8">
        <v>4.3949810092620298</v>
      </c>
      <c r="T192" s="6">
        <f t="shared" si="13"/>
        <v>4.4631032149055914</v>
      </c>
      <c r="U192" s="6">
        <f>T192*Index!$H$19</f>
        <v>4.6890478151601869</v>
      </c>
      <c r="W192" s="8">
        <v>98.063286414694602</v>
      </c>
      <c r="X192" s="9">
        <f t="shared" si="14"/>
        <v>98.06</v>
      </c>
      <c r="Y192" s="27"/>
    </row>
    <row r="193" spans="1:25" x14ac:dyDescent="0.25">
      <c r="A193" s="2" t="s">
        <v>433</v>
      </c>
      <c r="B193" s="2" t="s">
        <v>0</v>
      </c>
      <c r="C193" s="2">
        <v>15</v>
      </c>
      <c r="D193" s="2" t="s">
        <v>42</v>
      </c>
      <c r="E193" s="2" t="s">
        <v>61</v>
      </c>
      <c r="F193" s="2" t="s">
        <v>41</v>
      </c>
      <c r="G193" s="39" t="s">
        <v>1560</v>
      </c>
      <c r="H193" s="29">
        <v>16.996863805041102</v>
      </c>
      <c r="I193" s="29">
        <v>35.519110021063497</v>
      </c>
      <c r="J193" s="8">
        <v>1.6196494900296601</v>
      </c>
      <c r="K193" s="32">
        <v>0</v>
      </c>
      <c r="L193" s="28">
        <v>1.0182692143102301</v>
      </c>
      <c r="M193" s="8">
        <v>86.611403378103802</v>
      </c>
      <c r="N193" s="9">
        <f t="shared" si="10"/>
        <v>86.61</v>
      </c>
      <c r="O193" s="6">
        <f t="shared" si="11"/>
        <v>86.966510131954024</v>
      </c>
      <c r="P193" s="6">
        <f t="shared" si="12"/>
        <v>88.314491038999321</v>
      </c>
      <c r="Q193" s="13">
        <f>P193*Index!$D$16</f>
        <v>100.19810727878541</v>
      </c>
      <c r="S193" s="8">
        <v>4.1006964798222603</v>
      </c>
      <c r="T193" s="6">
        <f t="shared" si="13"/>
        <v>4.164257275259506</v>
      </c>
      <c r="U193" s="6">
        <f>T193*Index!$H$19</f>
        <v>4.3750727998195185</v>
      </c>
      <c r="W193" s="8">
        <v>104.57318007860501</v>
      </c>
      <c r="X193" s="9">
        <f t="shared" si="14"/>
        <v>104.57</v>
      </c>
      <c r="Y193" s="27"/>
    </row>
    <row r="194" spans="1:25" x14ac:dyDescent="0.25">
      <c r="A194" s="2" t="s">
        <v>434</v>
      </c>
      <c r="B194" s="2" t="s">
        <v>0</v>
      </c>
      <c r="C194" s="2">
        <v>15</v>
      </c>
      <c r="D194" s="2" t="s">
        <v>66</v>
      </c>
      <c r="E194" s="2" t="s">
        <v>61</v>
      </c>
      <c r="F194" s="2" t="s">
        <v>222</v>
      </c>
      <c r="G194" s="39" t="s">
        <v>1560</v>
      </c>
      <c r="H194" s="29">
        <v>16.996863805041102</v>
      </c>
      <c r="I194" s="29">
        <v>54.793652424668601</v>
      </c>
      <c r="J194" s="8">
        <v>1.5536127643984099</v>
      </c>
      <c r="K194" s="32">
        <v>0</v>
      </c>
      <c r="L194" s="28">
        <v>1.0027028992917899</v>
      </c>
      <c r="M194" s="8">
        <v>111.836129337177</v>
      </c>
      <c r="N194" s="9">
        <f t="shared" si="10"/>
        <v>111.84</v>
      </c>
      <c r="O194" s="6">
        <f t="shared" si="11"/>
        <v>112.29465746745943</v>
      </c>
      <c r="P194" s="6">
        <f t="shared" si="12"/>
        <v>114.03522465820505</v>
      </c>
      <c r="Q194" s="13">
        <f>P194*Index!$D$16</f>
        <v>129.3798281509373</v>
      </c>
      <c r="S194" s="8">
        <v>6.28290901033112</v>
      </c>
      <c r="T194" s="6">
        <f t="shared" si="13"/>
        <v>6.3802940999912527</v>
      </c>
      <c r="U194" s="6">
        <f>T194*Index!$H$19</f>
        <v>6.7032964888033097</v>
      </c>
      <c r="W194" s="8">
        <v>136.08312463974099</v>
      </c>
      <c r="X194" s="9">
        <f t="shared" si="14"/>
        <v>136.08000000000001</v>
      </c>
      <c r="Y194" s="27"/>
    </row>
    <row r="195" spans="1:25" x14ac:dyDescent="0.25">
      <c r="A195" s="2" t="s">
        <v>435</v>
      </c>
      <c r="B195" s="2" t="s">
        <v>0</v>
      </c>
      <c r="C195" s="2">
        <v>15</v>
      </c>
      <c r="D195" s="2" t="s">
        <v>1563</v>
      </c>
      <c r="E195" s="2" t="s">
        <v>61</v>
      </c>
      <c r="F195" s="2" t="s">
        <v>222</v>
      </c>
      <c r="G195" s="39" t="s">
        <v>1560</v>
      </c>
      <c r="H195" s="29">
        <v>16.996863805041102</v>
      </c>
      <c r="I195" s="29">
        <v>45.0600821377814</v>
      </c>
      <c r="J195" s="8">
        <v>1.61245480810728</v>
      </c>
      <c r="K195" s="32">
        <v>0</v>
      </c>
      <c r="L195" s="28">
        <v>0.96611839600642502</v>
      </c>
      <c r="M195" s="8">
        <v>96.673691333107797</v>
      </c>
      <c r="N195" s="9">
        <f t="shared" ref="N195:N258" si="15">ROUND(J195*SUM(H195:I195)*L195,2)</f>
        <v>96.67</v>
      </c>
      <c r="O195" s="6">
        <f t="shared" ref="O195:O258" si="16">M195*(1.0041)</f>
        <v>97.070053467573544</v>
      </c>
      <c r="P195" s="6">
        <f t="shared" ref="P195:P258" si="17">O195*(1.0155)</f>
        <v>98.574639296320939</v>
      </c>
      <c r="Q195" s="13">
        <f>P195*Index!$D$16</f>
        <v>111.83886321463034</v>
      </c>
      <c r="S195" s="8">
        <v>5.4043047465218796</v>
      </c>
      <c r="T195" s="6">
        <f t="shared" ref="T195:T258" si="18">S195*(1.0155)</f>
        <v>5.4880714700929696</v>
      </c>
      <c r="U195" s="6">
        <f>T195*Index!$H$19</f>
        <v>5.7659050882664253</v>
      </c>
      <c r="W195" s="8">
        <v>117.604768302897</v>
      </c>
      <c r="X195" s="9">
        <f t="shared" ref="X195:X258" si="19">ROUND(Q195+U195,2)</f>
        <v>117.6</v>
      </c>
      <c r="Y195" s="27"/>
    </row>
    <row r="196" spans="1:25" x14ac:dyDescent="0.25">
      <c r="A196" s="2" t="s">
        <v>436</v>
      </c>
      <c r="B196" s="2" t="s">
        <v>0</v>
      </c>
      <c r="C196" s="2">
        <v>15</v>
      </c>
      <c r="D196" s="2" t="s">
        <v>229</v>
      </c>
      <c r="E196" s="2" t="s">
        <v>61</v>
      </c>
      <c r="F196" s="2" t="s">
        <v>41</v>
      </c>
      <c r="G196" s="39" t="s">
        <v>1560</v>
      </c>
      <c r="H196" s="29">
        <v>16.996863805041102</v>
      </c>
      <c r="I196" s="29">
        <v>36.689148891619297</v>
      </c>
      <c r="J196" s="8">
        <v>1.8984306831167901</v>
      </c>
      <c r="K196" s="32">
        <v>1</v>
      </c>
      <c r="L196" s="28">
        <v>1.01907354926203</v>
      </c>
      <c r="M196" s="8">
        <v>103.863134138947</v>
      </c>
      <c r="N196" s="9">
        <f t="shared" si="15"/>
        <v>103.86</v>
      </c>
      <c r="O196" s="6">
        <f t="shared" si="16"/>
        <v>104.28897298891668</v>
      </c>
      <c r="P196" s="6">
        <f t="shared" si="17"/>
        <v>105.90545207024491</v>
      </c>
      <c r="Q196" s="13">
        <f>P196*Index!$D$16</f>
        <v>120.15611167658385</v>
      </c>
      <c r="S196" s="8">
        <v>4.9645961865626198</v>
      </c>
      <c r="T196" s="6">
        <f t="shared" si="18"/>
        <v>5.0415474274543408</v>
      </c>
      <c r="U196" s="6">
        <f>T196*Index!$H$19</f>
        <v>5.2967757659692163</v>
      </c>
      <c r="W196" s="8">
        <v>125.45288744255301</v>
      </c>
      <c r="X196" s="9">
        <f t="shared" si="19"/>
        <v>125.45</v>
      </c>
      <c r="Y196" s="27"/>
    </row>
    <row r="197" spans="1:25" x14ac:dyDescent="0.25">
      <c r="A197" s="2" t="s">
        <v>437</v>
      </c>
      <c r="B197" s="2" t="s">
        <v>53</v>
      </c>
      <c r="C197" s="2">
        <v>15</v>
      </c>
      <c r="D197" s="2" t="s">
        <v>62</v>
      </c>
      <c r="E197" s="2" t="s">
        <v>54</v>
      </c>
      <c r="F197" s="2" t="s">
        <v>41</v>
      </c>
      <c r="G197" s="39" t="s">
        <v>1560</v>
      </c>
      <c r="H197" s="29">
        <v>16.996863805041102</v>
      </c>
      <c r="I197" s="29">
        <v>10.2969893680713</v>
      </c>
      <c r="J197" s="8">
        <v>1.25774349245994</v>
      </c>
      <c r="K197" s="32">
        <v>1</v>
      </c>
      <c r="L197" s="28">
        <v>0.99991607194830501</v>
      </c>
      <c r="M197" s="8">
        <v>34.325785074566497</v>
      </c>
      <c r="N197" s="9">
        <f t="shared" si="15"/>
        <v>34.33</v>
      </c>
      <c r="O197" s="6">
        <f t="shared" si="16"/>
        <v>34.466520793372219</v>
      </c>
      <c r="P197" s="6">
        <f t="shared" si="17"/>
        <v>35.000751865669493</v>
      </c>
      <c r="Q197" s="13">
        <f>P197*Index!$D$16</f>
        <v>39.710460299497392</v>
      </c>
      <c r="S197" s="8">
        <v>2.9320412411612802</v>
      </c>
      <c r="T197" s="6">
        <f t="shared" si="18"/>
        <v>2.9774878803992801</v>
      </c>
      <c r="U197" s="6">
        <f>T197*Index!$H$19</f>
        <v>3.1282232043444935</v>
      </c>
      <c r="W197" s="8">
        <v>42.838683503841899</v>
      </c>
      <c r="X197" s="9">
        <f t="shared" si="19"/>
        <v>42.84</v>
      </c>
      <c r="Y197" s="27"/>
    </row>
    <row r="198" spans="1:25" x14ac:dyDescent="0.25">
      <c r="A198" s="2" t="s">
        <v>438</v>
      </c>
      <c r="B198" s="2" t="s">
        <v>53</v>
      </c>
      <c r="C198" s="2">
        <v>15</v>
      </c>
      <c r="D198" s="2" t="s">
        <v>63</v>
      </c>
      <c r="E198" s="2" t="s">
        <v>54</v>
      </c>
      <c r="F198" s="2" t="s">
        <v>41</v>
      </c>
      <c r="G198" s="39" t="s">
        <v>1560</v>
      </c>
      <c r="H198" s="29">
        <v>16.996863805041102</v>
      </c>
      <c r="I198" s="29">
        <v>15.239364286127101</v>
      </c>
      <c r="J198" s="8">
        <v>1.53433189369148</v>
      </c>
      <c r="K198" s="32">
        <v>0</v>
      </c>
      <c r="L198" s="28">
        <v>0.99800742577676305</v>
      </c>
      <c r="M198" s="8">
        <v>49.362518033693</v>
      </c>
      <c r="N198" s="9">
        <f t="shared" si="15"/>
        <v>49.36</v>
      </c>
      <c r="O198" s="6">
        <f t="shared" si="16"/>
        <v>49.564904357631143</v>
      </c>
      <c r="P198" s="6">
        <f t="shared" si="17"/>
        <v>50.33316037517443</v>
      </c>
      <c r="Q198" s="13">
        <f>P198*Index!$D$16</f>
        <v>57.10600087957188</v>
      </c>
      <c r="S198" s="8">
        <v>3.09893765555814</v>
      </c>
      <c r="T198" s="6">
        <f t="shared" si="18"/>
        <v>3.1469711892192915</v>
      </c>
      <c r="U198" s="6">
        <f>T198*Index!$H$19</f>
        <v>3.3062866056735181</v>
      </c>
      <c r="W198" s="8">
        <v>60.4122874852454</v>
      </c>
      <c r="X198" s="9">
        <f t="shared" si="19"/>
        <v>60.41</v>
      </c>
      <c r="Y198" s="27"/>
    </row>
    <row r="199" spans="1:25" x14ac:dyDescent="0.25">
      <c r="A199" s="2" t="s">
        <v>439</v>
      </c>
      <c r="B199" s="2" t="s">
        <v>53</v>
      </c>
      <c r="C199" s="2">
        <v>15</v>
      </c>
      <c r="D199" s="2" t="s">
        <v>64</v>
      </c>
      <c r="E199" s="2" t="s">
        <v>54</v>
      </c>
      <c r="F199" s="2" t="s">
        <v>41</v>
      </c>
      <c r="G199" s="39" t="s">
        <v>1560</v>
      </c>
      <c r="H199" s="29">
        <v>16.996863805041102</v>
      </c>
      <c r="I199" s="29">
        <v>18.967859329399399</v>
      </c>
      <c r="J199" s="8">
        <v>1.63951392367451</v>
      </c>
      <c r="K199" s="32">
        <v>0</v>
      </c>
      <c r="L199" s="28">
        <v>1.0054870921976999</v>
      </c>
      <c r="M199" s="8">
        <v>59.288208889653902</v>
      </c>
      <c r="N199" s="9">
        <f t="shared" si="15"/>
        <v>59.29</v>
      </c>
      <c r="O199" s="6">
        <f t="shared" si="16"/>
        <v>59.531290546101481</v>
      </c>
      <c r="P199" s="6">
        <f t="shared" si="17"/>
        <v>60.454025549566055</v>
      </c>
      <c r="Q199" s="13">
        <f>P199*Index!$D$16</f>
        <v>68.588731771946001</v>
      </c>
      <c r="S199" s="8">
        <v>3.4070100077191099</v>
      </c>
      <c r="T199" s="6">
        <f t="shared" si="18"/>
        <v>3.4598186628387562</v>
      </c>
      <c r="U199" s="6">
        <f>T199*Index!$H$19</f>
        <v>3.6349719826449678</v>
      </c>
      <c r="W199" s="8">
        <v>72.223703754591</v>
      </c>
      <c r="X199" s="9">
        <f t="shared" si="19"/>
        <v>72.22</v>
      </c>
      <c r="Y199" s="27"/>
    </row>
    <row r="200" spans="1:25" x14ac:dyDescent="0.25">
      <c r="A200" s="2" t="s">
        <v>440</v>
      </c>
      <c r="B200" s="2" t="s">
        <v>53</v>
      </c>
      <c r="C200" s="2">
        <v>15</v>
      </c>
      <c r="D200" s="2" t="s">
        <v>65</v>
      </c>
      <c r="E200" s="2" t="s">
        <v>54</v>
      </c>
      <c r="F200" s="2" t="s">
        <v>41</v>
      </c>
      <c r="G200" s="39" t="s">
        <v>1560</v>
      </c>
      <c r="H200" s="29">
        <v>16.996863805041102</v>
      </c>
      <c r="I200" s="29">
        <v>24.8525591360997</v>
      </c>
      <c r="J200" s="8">
        <v>1.7161292197850699</v>
      </c>
      <c r="K200" s="32">
        <v>0</v>
      </c>
      <c r="L200" s="28">
        <v>0.95097075256727603</v>
      </c>
      <c r="M200" s="8">
        <v>68.297785159070401</v>
      </c>
      <c r="N200" s="9">
        <f t="shared" si="15"/>
        <v>68.3</v>
      </c>
      <c r="O200" s="6">
        <f t="shared" si="16"/>
        <v>68.577806078222594</v>
      </c>
      <c r="P200" s="6">
        <f t="shared" si="17"/>
        <v>69.640762072435052</v>
      </c>
      <c r="Q200" s="13">
        <f>P200*Index!$D$16</f>
        <v>79.011637467613525</v>
      </c>
      <c r="S200" s="8">
        <v>3.4021716143319001</v>
      </c>
      <c r="T200" s="6">
        <f t="shared" si="18"/>
        <v>3.4549052743540449</v>
      </c>
      <c r="U200" s="6">
        <f>T200*Index!$H$19</f>
        <v>3.6298098538682182</v>
      </c>
      <c r="W200" s="8">
        <v>82.641447321481706</v>
      </c>
      <c r="X200" s="9">
        <f t="shared" si="19"/>
        <v>82.64</v>
      </c>
      <c r="Y200" s="27"/>
    </row>
    <row r="201" spans="1:25" x14ac:dyDescent="0.25">
      <c r="A201" s="2" t="s">
        <v>441</v>
      </c>
      <c r="B201" s="2" t="s">
        <v>53</v>
      </c>
      <c r="C201" s="2">
        <v>15</v>
      </c>
      <c r="D201" s="2" t="s">
        <v>42</v>
      </c>
      <c r="E201" s="2" t="s">
        <v>54</v>
      </c>
      <c r="F201" s="2" t="s">
        <v>41</v>
      </c>
      <c r="G201" s="39" t="s">
        <v>1560</v>
      </c>
      <c r="H201" s="29">
        <v>16.996863805041102</v>
      </c>
      <c r="I201" s="29">
        <v>24.8722049266234</v>
      </c>
      <c r="J201" s="8">
        <v>1.72056859027514</v>
      </c>
      <c r="K201" s="32">
        <v>0</v>
      </c>
      <c r="L201" s="28">
        <v>1.0182692143102301</v>
      </c>
      <c r="M201" s="8">
        <v>73.354693269158602</v>
      </c>
      <c r="N201" s="9">
        <f t="shared" si="15"/>
        <v>73.349999999999994</v>
      </c>
      <c r="O201" s="6">
        <f t="shared" si="16"/>
        <v>73.655447511562159</v>
      </c>
      <c r="P201" s="6">
        <f t="shared" si="17"/>
        <v>74.797106947991381</v>
      </c>
      <c r="Q201" s="13">
        <f>P201*Index!$D$16</f>
        <v>84.861821179585036</v>
      </c>
      <c r="S201" s="8">
        <v>3.67968143056207</v>
      </c>
      <c r="T201" s="6">
        <f t="shared" si="18"/>
        <v>3.7367164927357823</v>
      </c>
      <c r="U201" s="6">
        <f>T201*Index!$H$19</f>
        <v>3.9258877651805308</v>
      </c>
      <c r="W201" s="8">
        <v>88.787708944765498</v>
      </c>
      <c r="X201" s="9">
        <f t="shared" si="19"/>
        <v>88.79</v>
      </c>
      <c r="Y201" s="27"/>
    </row>
    <row r="202" spans="1:25" x14ac:dyDescent="0.25">
      <c r="A202" s="2" t="s">
        <v>442</v>
      </c>
      <c r="B202" s="2" t="s">
        <v>53</v>
      </c>
      <c r="C202" s="2">
        <v>15</v>
      </c>
      <c r="D202" s="2" t="s">
        <v>66</v>
      </c>
      <c r="E202" s="2" t="s">
        <v>54</v>
      </c>
      <c r="F202" s="2" t="s">
        <v>222</v>
      </c>
      <c r="G202" s="39" t="s">
        <v>1560</v>
      </c>
      <c r="H202" s="29">
        <v>16.996863805041102</v>
      </c>
      <c r="I202" s="29">
        <v>37.041484780192498</v>
      </c>
      <c r="J202" s="8">
        <v>1.7255378965547099</v>
      </c>
      <c r="K202" s="32">
        <v>0</v>
      </c>
      <c r="L202" s="28">
        <v>1.0027028992917899</v>
      </c>
      <c r="M202" s="8">
        <v>93.497250785697503</v>
      </c>
      <c r="N202" s="9">
        <f t="shared" si="15"/>
        <v>93.5</v>
      </c>
      <c r="O202" s="6">
        <f t="shared" si="16"/>
        <v>93.880589513918864</v>
      </c>
      <c r="P202" s="6">
        <f t="shared" si="17"/>
        <v>95.335738651384617</v>
      </c>
      <c r="Q202" s="13">
        <f>P202*Index!$D$16</f>
        <v>108.16413542682771</v>
      </c>
      <c r="S202" s="8">
        <v>4.7478493140626998</v>
      </c>
      <c r="T202" s="6">
        <f t="shared" si="18"/>
        <v>4.8214409784306724</v>
      </c>
      <c r="U202" s="6">
        <f>T202*Index!$H$19</f>
        <v>5.0655264279637251</v>
      </c>
      <c r="W202" s="8">
        <v>113.229661854791</v>
      </c>
      <c r="X202" s="9">
        <f t="shared" si="19"/>
        <v>113.23</v>
      </c>
      <c r="Y202" s="27"/>
    </row>
    <row r="203" spans="1:25" x14ac:dyDescent="0.25">
      <c r="A203" s="2" t="s">
        <v>443</v>
      </c>
      <c r="B203" s="2" t="s">
        <v>53</v>
      </c>
      <c r="C203" s="2">
        <v>15</v>
      </c>
      <c r="D203" s="2" t="s">
        <v>1563</v>
      </c>
      <c r="E203" s="2" t="s">
        <v>54</v>
      </c>
      <c r="F203" s="2" t="s">
        <v>222</v>
      </c>
      <c r="G203" s="39" t="s">
        <v>1560</v>
      </c>
      <c r="H203" s="29">
        <v>16.996863805041102</v>
      </c>
      <c r="I203" s="29">
        <v>30.6383639593294</v>
      </c>
      <c r="J203" s="8">
        <v>1.7481377294181899</v>
      </c>
      <c r="K203" s="32">
        <v>0</v>
      </c>
      <c r="L203" s="28">
        <v>0.96611839600642502</v>
      </c>
      <c r="M203" s="8">
        <v>80.451518164987604</v>
      </c>
      <c r="N203" s="9">
        <f t="shared" si="15"/>
        <v>80.45</v>
      </c>
      <c r="O203" s="6">
        <f t="shared" si="16"/>
        <v>80.781369389464047</v>
      </c>
      <c r="P203" s="6">
        <f t="shared" si="17"/>
        <v>82.033480615000741</v>
      </c>
      <c r="Q203" s="13">
        <f>P203*Index!$D$16</f>
        <v>93.071922788801061</v>
      </c>
      <c r="S203" s="8">
        <v>4.20685246709058</v>
      </c>
      <c r="T203" s="6">
        <f t="shared" si="18"/>
        <v>4.2720586803304847</v>
      </c>
      <c r="U203" s="6">
        <f>T203*Index!$H$19</f>
        <v>4.4883316510222153</v>
      </c>
      <c r="W203" s="8">
        <v>97.560254439823296</v>
      </c>
      <c r="X203" s="9">
        <f t="shared" si="19"/>
        <v>97.56</v>
      </c>
      <c r="Y203" s="27"/>
    </row>
    <row r="204" spans="1:25" x14ac:dyDescent="0.25">
      <c r="A204" s="2" t="s">
        <v>444</v>
      </c>
      <c r="B204" s="2" t="s">
        <v>53</v>
      </c>
      <c r="C204" s="2">
        <v>15</v>
      </c>
      <c r="D204" s="2" t="s">
        <v>229</v>
      </c>
      <c r="E204" s="2" t="s">
        <v>54</v>
      </c>
      <c r="F204" s="2" t="s">
        <v>41</v>
      </c>
      <c r="G204" s="39" t="s">
        <v>1560</v>
      </c>
      <c r="H204" s="29">
        <v>16.996863805041102</v>
      </c>
      <c r="I204" s="29">
        <v>24.0178800830443</v>
      </c>
      <c r="J204" s="8">
        <v>1.8908923577514101</v>
      </c>
      <c r="K204" s="32">
        <v>1</v>
      </c>
      <c r="L204" s="28">
        <v>1.01907354926203</v>
      </c>
      <c r="M204" s="8">
        <v>79.033704696525902</v>
      </c>
      <c r="N204" s="9">
        <f t="shared" si="15"/>
        <v>79.03</v>
      </c>
      <c r="O204" s="6">
        <f t="shared" si="16"/>
        <v>79.357742885781661</v>
      </c>
      <c r="P204" s="6">
        <f t="shared" si="17"/>
        <v>80.587787900511287</v>
      </c>
      <c r="Q204" s="13">
        <f>P204*Index!$D$16</f>
        <v>91.4316973626634</v>
      </c>
      <c r="S204" s="8">
        <v>4.0738805565049896</v>
      </c>
      <c r="T204" s="6">
        <f t="shared" si="18"/>
        <v>4.1370257051308172</v>
      </c>
      <c r="U204" s="6">
        <f>T204*Index!$H$19</f>
        <v>4.3464626314530648</v>
      </c>
      <c r="W204" s="8">
        <v>95.778159994116393</v>
      </c>
      <c r="X204" s="9">
        <f t="shared" si="19"/>
        <v>95.78</v>
      </c>
      <c r="Y204" s="27"/>
    </row>
    <row r="205" spans="1:25" x14ac:dyDescent="0.25">
      <c r="A205" s="2" t="s">
        <v>445</v>
      </c>
      <c r="B205" s="2" t="s">
        <v>53</v>
      </c>
      <c r="C205" s="2">
        <v>15</v>
      </c>
      <c r="D205" s="2" t="s">
        <v>62</v>
      </c>
      <c r="E205" s="2" t="s">
        <v>55</v>
      </c>
      <c r="F205" s="2" t="s">
        <v>41</v>
      </c>
      <c r="G205" s="39" t="s">
        <v>1561</v>
      </c>
      <c r="H205" s="29">
        <v>16.996863805041102</v>
      </c>
      <c r="I205" s="29">
        <v>11.1688745290655</v>
      </c>
      <c r="J205" s="8">
        <v>2.4867478176086402</v>
      </c>
      <c r="K205" s="32">
        <v>0</v>
      </c>
      <c r="L205" s="28">
        <v>0.99991607194830501</v>
      </c>
      <c r="M205" s="8">
        <v>70.035209921593193</v>
      </c>
      <c r="N205" s="9">
        <f t="shared" si="15"/>
        <v>70.040000000000006</v>
      </c>
      <c r="O205" s="6">
        <f t="shared" si="16"/>
        <v>70.322354282271718</v>
      </c>
      <c r="P205" s="6">
        <f t="shared" si="17"/>
        <v>71.412350773646935</v>
      </c>
      <c r="Q205" s="13">
        <f>P205*Index!$D$16</f>
        <v>81.021611512071587</v>
      </c>
      <c r="S205" s="8">
        <v>3.4296007313419898</v>
      </c>
      <c r="T205" s="6">
        <f t="shared" si="18"/>
        <v>3.4827595426777909</v>
      </c>
      <c r="U205" s="6">
        <f>T205*Index!$H$19</f>
        <v>3.6590742445258537</v>
      </c>
      <c r="W205" s="8">
        <v>84.680685756597398</v>
      </c>
      <c r="X205" s="9">
        <f t="shared" si="19"/>
        <v>84.68</v>
      </c>
      <c r="Y205" s="27"/>
    </row>
    <row r="206" spans="1:25" x14ac:dyDescent="0.25">
      <c r="A206" s="2" t="s">
        <v>446</v>
      </c>
      <c r="B206" s="2" t="s">
        <v>53</v>
      </c>
      <c r="C206" s="2">
        <v>15</v>
      </c>
      <c r="D206" s="2" t="s">
        <v>62</v>
      </c>
      <c r="E206" s="2" t="s">
        <v>55</v>
      </c>
      <c r="F206" s="2" t="s">
        <v>41</v>
      </c>
      <c r="G206" s="39" t="s">
        <v>1562</v>
      </c>
      <c r="H206" s="29"/>
      <c r="I206" s="29"/>
      <c r="J206" s="8"/>
      <c r="K206" s="32">
        <v>0</v>
      </c>
      <c r="L206" s="28"/>
      <c r="M206" s="8"/>
      <c r="N206" s="9">
        <f t="shared" si="15"/>
        <v>0</v>
      </c>
      <c r="O206" s="6">
        <f t="shared" si="16"/>
        <v>0</v>
      </c>
      <c r="P206" s="6">
        <f t="shared" si="17"/>
        <v>0</v>
      </c>
      <c r="Q206" s="13">
        <f>P206*Index!$D$16</f>
        <v>0</v>
      </c>
      <c r="S206" s="8"/>
      <c r="T206" s="6">
        <f t="shared" si="18"/>
        <v>0</v>
      </c>
      <c r="U206" s="6">
        <f>T206*Index!$H$19</f>
        <v>0</v>
      </c>
      <c r="W206" s="8"/>
      <c r="X206" s="9">
        <f t="shared" si="19"/>
        <v>0</v>
      </c>
      <c r="Y206" s="27"/>
    </row>
    <row r="207" spans="1:25" x14ac:dyDescent="0.25">
      <c r="A207" s="2" t="s">
        <v>447</v>
      </c>
      <c r="B207" s="2" t="s">
        <v>53</v>
      </c>
      <c r="C207" s="2">
        <v>15</v>
      </c>
      <c r="D207" s="2" t="s">
        <v>63</v>
      </c>
      <c r="E207" s="2" t="s">
        <v>55</v>
      </c>
      <c r="F207" s="2" t="s">
        <v>41</v>
      </c>
      <c r="G207" s="39" t="s">
        <v>1560</v>
      </c>
      <c r="H207" s="29">
        <v>16.996863805041102</v>
      </c>
      <c r="I207" s="29">
        <v>17.070204344702901</v>
      </c>
      <c r="J207" s="8">
        <v>2.8369755634428002</v>
      </c>
      <c r="K207" s="32">
        <v>0</v>
      </c>
      <c r="L207" s="28">
        <v>0.99800742577676305</v>
      </c>
      <c r="M207" s="8">
        <v>96.454862661559304</v>
      </c>
      <c r="N207" s="9">
        <f t="shared" si="15"/>
        <v>96.45</v>
      </c>
      <c r="O207" s="6">
        <f t="shared" si="16"/>
        <v>96.850327598471694</v>
      </c>
      <c r="P207" s="6">
        <f t="shared" si="17"/>
        <v>98.351507676248005</v>
      </c>
      <c r="Q207" s="13">
        <f>P207*Index!$D$16</f>
        <v>111.58570695745976</v>
      </c>
      <c r="S207" s="8">
        <v>3.81208256902912</v>
      </c>
      <c r="T207" s="6">
        <f t="shared" si="18"/>
        <v>3.8711698488490716</v>
      </c>
      <c r="U207" s="6">
        <f>T207*Index!$H$19</f>
        <v>4.0671478224470556</v>
      </c>
      <c r="W207" s="8">
        <v>115.652854779907</v>
      </c>
      <c r="X207" s="9">
        <f t="shared" si="19"/>
        <v>115.65</v>
      </c>
      <c r="Y207" s="27"/>
    </row>
    <row r="208" spans="1:25" x14ac:dyDescent="0.25">
      <c r="A208" s="2" t="s">
        <v>448</v>
      </c>
      <c r="B208" s="2" t="s">
        <v>53</v>
      </c>
      <c r="C208" s="2">
        <v>15</v>
      </c>
      <c r="D208" s="2" t="s">
        <v>64</v>
      </c>
      <c r="E208" s="2" t="s">
        <v>55</v>
      </c>
      <c r="F208" s="2" t="s">
        <v>41</v>
      </c>
      <c r="G208" s="39" t="s">
        <v>1560</v>
      </c>
      <c r="H208" s="29">
        <v>16.996863805041102</v>
      </c>
      <c r="I208" s="29">
        <v>21.9448099477912</v>
      </c>
      <c r="J208" s="8">
        <v>2.8926858618655</v>
      </c>
      <c r="K208" s="32">
        <v>0</v>
      </c>
      <c r="L208" s="28">
        <v>1.0054870921976999</v>
      </c>
      <c r="M208" s="8">
        <v>113.26412824958599</v>
      </c>
      <c r="N208" s="9">
        <f t="shared" si="15"/>
        <v>113.26</v>
      </c>
      <c r="O208" s="6">
        <f t="shared" si="16"/>
        <v>113.7285111754093</v>
      </c>
      <c r="P208" s="6">
        <f t="shared" si="17"/>
        <v>115.49130309862815</v>
      </c>
      <c r="Q208" s="13">
        <f>P208*Index!$D$16</f>
        <v>131.03183680844532</v>
      </c>
      <c r="S208" s="8">
        <v>4.6131508433481399</v>
      </c>
      <c r="T208" s="6">
        <f t="shared" si="18"/>
        <v>4.684654681420036</v>
      </c>
      <c r="U208" s="6">
        <f>T208*Index!$H$19</f>
        <v>4.921815324666925</v>
      </c>
      <c r="W208" s="8">
        <v>135.953652133112</v>
      </c>
      <c r="X208" s="9">
        <f t="shared" si="19"/>
        <v>135.94999999999999</v>
      </c>
      <c r="Y208" s="27"/>
    </row>
    <row r="209" spans="1:25" x14ac:dyDescent="0.25">
      <c r="A209" s="2" t="s">
        <v>449</v>
      </c>
      <c r="B209" s="2" t="s">
        <v>53</v>
      </c>
      <c r="C209" s="2">
        <v>15</v>
      </c>
      <c r="D209" s="2" t="s">
        <v>65</v>
      </c>
      <c r="E209" s="2" t="s">
        <v>55</v>
      </c>
      <c r="F209" s="2" t="s">
        <v>41</v>
      </c>
      <c r="G209" s="39" t="s">
        <v>1560</v>
      </c>
      <c r="H209" s="29">
        <v>16.996863805041102</v>
      </c>
      <c r="I209" s="29">
        <v>29.634886015139202</v>
      </c>
      <c r="J209" s="8">
        <v>2.8026776005111702</v>
      </c>
      <c r="K209" s="32">
        <v>0</v>
      </c>
      <c r="L209" s="28">
        <v>0.95097075256727603</v>
      </c>
      <c r="M209" s="8">
        <v>124.285943962697</v>
      </c>
      <c r="N209" s="9">
        <f t="shared" si="15"/>
        <v>124.29</v>
      </c>
      <c r="O209" s="6">
        <f t="shared" si="16"/>
        <v>124.79551633294406</v>
      </c>
      <c r="P209" s="6">
        <f t="shared" si="17"/>
        <v>126.7298468361047</v>
      </c>
      <c r="Q209" s="13">
        <f>P209*Index!$D$16</f>
        <v>143.78264132327544</v>
      </c>
      <c r="S209" s="8">
        <v>4.3345404083158003</v>
      </c>
      <c r="T209" s="6">
        <f t="shared" si="18"/>
        <v>4.4017257846446958</v>
      </c>
      <c r="U209" s="6">
        <f>T209*Index!$H$19</f>
        <v>4.6245631524923327</v>
      </c>
      <c r="W209" s="8">
        <v>148.407204475768</v>
      </c>
      <c r="X209" s="9">
        <f t="shared" si="19"/>
        <v>148.41</v>
      </c>
      <c r="Y209" s="27"/>
    </row>
    <row r="210" spans="1:25" x14ac:dyDescent="0.25">
      <c r="A210" s="2" t="s">
        <v>450</v>
      </c>
      <c r="B210" s="2" t="s">
        <v>53</v>
      </c>
      <c r="C210" s="2">
        <v>15</v>
      </c>
      <c r="D210" s="2" t="s">
        <v>42</v>
      </c>
      <c r="E210" s="2" t="s">
        <v>55</v>
      </c>
      <c r="F210" s="2" t="s">
        <v>41</v>
      </c>
      <c r="G210" s="39" t="s">
        <v>1560</v>
      </c>
      <c r="H210" s="29">
        <v>16.996863805041102</v>
      </c>
      <c r="I210" s="29">
        <v>30.154647057611498</v>
      </c>
      <c r="J210" s="8">
        <v>2.8874570457503701</v>
      </c>
      <c r="K210" s="32">
        <v>0</v>
      </c>
      <c r="L210" s="28">
        <v>1.0182692143102301</v>
      </c>
      <c r="M210" s="8">
        <v>138.63527855853599</v>
      </c>
      <c r="N210" s="9">
        <f t="shared" si="15"/>
        <v>138.63999999999999</v>
      </c>
      <c r="O210" s="6">
        <f t="shared" si="16"/>
        <v>139.20368320062599</v>
      </c>
      <c r="P210" s="6">
        <f t="shared" si="17"/>
        <v>141.36134029023569</v>
      </c>
      <c r="Q210" s="13">
        <f>P210*Index!$D$16</f>
        <v>160.38295157268246</v>
      </c>
      <c r="S210" s="8">
        <v>4.0519850428186599</v>
      </c>
      <c r="T210" s="6">
        <f t="shared" si="18"/>
        <v>4.114790810982349</v>
      </c>
      <c r="U210" s="6">
        <f>T210*Index!$H$19</f>
        <v>4.3231020957883297</v>
      </c>
      <c r="W210" s="8">
        <v>164.70605366847099</v>
      </c>
      <c r="X210" s="9">
        <f t="shared" si="19"/>
        <v>164.71</v>
      </c>
      <c r="Y210" s="27"/>
    </row>
    <row r="211" spans="1:25" x14ac:dyDescent="0.25">
      <c r="A211" s="2" t="s">
        <v>451</v>
      </c>
      <c r="B211" s="2" t="s">
        <v>53</v>
      </c>
      <c r="C211" s="2">
        <v>15</v>
      </c>
      <c r="D211" s="2" t="s">
        <v>66</v>
      </c>
      <c r="E211" s="2" t="s">
        <v>55</v>
      </c>
      <c r="F211" s="2" t="s">
        <v>222</v>
      </c>
      <c r="G211" s="39" t="s">
        <v>1560</v>
      </c>
      <c r="H211" s="29">
        <v>16.996863805041102</v>
      </c>
      <c r="I211" s="29">
        <v>41.355005967349797</v>
      </c>
      <c r="J211" s="8">
        <v>3.20885257591492</v>
      </c>
      <c r="K211" s="32">
        <v>0</v>
      </c>
      <c r="L211" s="28">
        <v>1.0027028992917899</v>
      </c>
      <c r="M211" s="8">
        <v>187.748645377966</v>
      </c>
      <c r="N211" s="9">
        <f t="shared" si="15"/>
        <v>187.75</v>
      </c>
      <c r="O211" s="6">
        <f t="shared" si="16"/>
        <v>188.51841482401565</v>
      </c>
      <c r="P211" s="6">
        <f t="shared" si="17"/>
        <v>191.4404502537879</v>
      </c>
      <c r="Q211" s="13">
        <f>P211*Index!$D$16</f>
        <v>217.20071696452783</v>
      </c>
      <c r="S211" s="8">
        <v>5.37239302894936</v>
      </c>
      <c r="T211" s="6">
        <f t="shared" si="18"/>
        <v>5.4556651208980753</v>
      </c>
      <c r="U211" s="6">
        <f>T211*Index!$H$19</f>
        <v>5.7318581676435398</v>
      </c>
      <c r="W211" s="8">
        <v>222.932575132171</v>
      </c>
      <c r="X211" s="9">
        <f t="shared" si="19"/>
        <v>222.93</v>
      </c>
      <c r="Y211" s="27"/>
    </row>
    <row r="212" spans="1:25" x14ac:dyDescent="0.25">
      <c r="A212" s="2" t="s">
        <v>452</v>
      </c>
      <c r="B212" s="2" t="s">
        <v>53</v>
      </c>
      <c r="C212" s="2">
        <v>15</v>
      </c>
      <c r="D212" s="2" t="s">
        <v>1563</v>
      </c>
      <c r="E212" s="2" t="s">
        <v>55</v>
      </c>
      <c r="F212" s="2" t="s">
        <v>222</v>
      </c>
      <c r="G212" s="39" t="s">
        <v>1560</v>
      </c>
      <c r="H212" s="29">
        <v>16.996863805041102</v>
      </c>
      <c r="I212" s="29">
        <v>34.650576872249303</v>
      </c>
      <c r="J212" s="8">
        <v>3.3758526834712099</v>
      </c>
      <c r="K212" s="32">
        <v>0</v>
      </c>
      <c r="L212" s="28">
        <v>0.96611839600642502</v>
      </c>
      <c r="M212" s="8">
        <v>168.44675289909199</v>
      </c>
      <c r="N212" s="9">
        <f t="shared" si="15"/>
        <v>168.45</v>
      </c>
      <c r="O212" s="6">
        <f t="shared" si="16"/>
        <v>169.13738458597825</v>
      </c>
      <c r="P212" s="6">
        <f t="shared" si="17"/>
        <v>171.75901404706093</v>
      </c>
      <c r="Q212" s="13">
        <f>P212*Index!$D$16</f>
        <v>194.87094261785404</v>
      </c>
      <c r="S212" s="8">
        <v>5.0581718121305697</v>
      </c>
      <c r="T212" s="6">
        <f t="shared" si="18"/>
        <v>5.1365734752185936</v>
      </c>
      <c r="U212" s="6">
        <f>T212*Index!$H$19</f>
        <v>5.3966125074015343</v>
      </c>
      <c r="W212" s="8">
        <v>200.267555125256</v>
      </c>
      <c r="X212" s="9">
        <f t="shared" si="19"/>
        <v>200.27</v>
      </c>
      <c r="Y212" s="27"/>
    </row>
    <row r="213" spans="1:25" x14ac:dyDescent="0.25">
      <c r="A213" s="2" t="s">
        <v>453</v>
      </c>
      <c r="B213" s="2" t="s">
        <v>53</v>
      </c>
      <c r="C213" s="2">
        <v>15</v>
      </c>
      <c r="D213" s="2" t="s">
        <v>229</v>
      </c>
      <c r="E213" s="2" t="s">
        <v>55</v>
      </c>
      <c r="F213" s="2" t="s">
        <v>41</v>
      </c>
      <c r="G213" s="39" t="s">
        <v>1560</v>
      </c>
      <c r="H213" s="29">
        <v>16.996863805041102</v>
      </c>
      <c r="I213" s="29">
        <v>25.064352058559301</v>
      </c>
      <c r="J213" s="8">
        <v>3.1825026112555901</v>
      </c>
      <c r="K213" s="32">
        <v>1</v>
      </c>
      <c r="L213" s="28">
        <v>1.01907354926203</v>
      </c>
      <c r="M213" s="8">
        <v>136.413113274561</v>
      </c>
      <c r="N213" s="9">
        <f t="shared" si="15"/>
        <v>136.41</v>
      </c>
      <c r="O213" s="6">
        <f t="shared" si="16"/>
        <v>136.97240703898669</v>
      </c>
      <c r="P213" s="6">
        <f t="shared" si="17"/>
        <v>139.095479348091</v>
      </c>
      <c r="Q213" s="13">
        <f>P213*Index!$D$16</f>
        <v>157.81219591198837</v>
      </c>
      <c r="S213" s="8">
        <v>3.9047575381713302</v>
      </c>
      <c r="T213" s="6">
        <f t="shared" si="18"/>
        <v>3.9652812800129862</v>
      </c>
      <c r="U213" s="6">
        <f>T213*Index!$H$19</f>
        <v>4.1660236448136434</v>
      </c>
      <c r="W213" s="8">
        <v>161.978219556802</v>
      </c>
      <c r="X213" s="9">
        <f t="shared" si="19"/>
        <v>161.97999999999999</v>
      </c>
      <c r="Y213" s="27"/>
    </row>
    <row r="214" spans="1:25" x14ac:dyDescent="0.25">
      <c r="A214" s="2" t="s">
        <v>454</v>
      </c>
      <c r="B214" s="2" t="s">
        <v>53</v>
      </c>
      <c r="C214" s="2">
        <v>15</v>
      </c>
      <c r="D214" s="2" t="s">
        <v>62</v>
      </c>
      <c r="E214" s="2" t="s">
        <v>56</v>
      </c>
      <c r="F214" s="2" t="s">
        <v>41</v>
      </c>
      <c r="G214" s="39" t="s">
        <v>1560</v>
      </c>
      <c r="H214" s="29">
        <v>16.996863805041102</v>
      </c>
      <c r="I214" s="29">
        <v>10.355223589106799</v>
      </c>
      <c r="J214" s="8">
        <v>1.94333232318183</v>
      </c>
      <c r="K214" s="32">
        <v>0</v>
      </c>
      <c r="L214" s="28">
        <v>0.99991607194830501</v>
      </c>
      <c r="M214" s="8">
        <v>53.149734411470803</v>
      </c>
      <c r="N214" s="9">
        <f t="shared" si="15"/>
        <v>53.15</v>
      </c>
      <c r="O214" s="6">
        <f t="shared" si="16"/>
        <v>53.367648322557834</v>
      </c>
      <c r="P214" s="6">
        <f t="shared" si="17"/>
        <v>54.19484687155748</v>
      </c>
      <c r="Q214" s="13">
        <f>P214*Index!$D$16</f>
        <v>61.487316712222238</v>
      </c>
      <c r="S214" s="8">
        <v>2.8348363564966101</v>
      </c>
      <c r="T214" s="6">
        <f t="shared" si="18"/>
        <v>2.878776320022308</v>
      </c>
      <c r="U214" s="6">
        <f>T214*Index!$H$19</f>
        <v>3.0245143712234372</v>
      </c>
      <c r="W214" s="8">
        <v>64.511831083445799</v>
      </c>
      <c r="X214" s="9">
        <f t="shared" si="19"/>
        <v>64.510000000000005</v>
      </c>
      <c r="Y214" s="27"/>
    </row>
    <row r="215" spans="1:25" x14ac:dyDescent="0.25">
      <c r="A215" s="2" t="s">
        <v>455</v>
      </c>
      <c r="B215" s="2" t="s">
        <v>53</v>
      </c>
      <c r="C215" s="2">
        <v>15</v>
      </c>
      <c r="D215" s="2" t="s">
        <v>63</v>
      </c>
      <c r="E215" s="2" t="s">
        <v>56</v>
      </c>
      <c r="F215" s="2" t="s">
        <v>41</v>
      </c>
      <c r="G215" s="39" t="s">
        <v>1560</v>
      </c>
      <c r="H215" s="29">
        <v>16.996863805041102</v>
      </c>
      <c r="I215" s="29">
        <v>15.0067576308762</v>
      </c>
      <c r="J215" s="8">
        <v>2.2168202332554601</v>
      </c>
      <c r="K215" s="32">
        <v>0</v>
      </c>
      <c r="L215" s="28">
        <v>0.99800742577676305</v>
      </c>
      <c r="M215" s="8">
        <v>70.804909816720595</v>
      </c>
      <c r="N215" s="9">
        <f t="shared" si="15"/>
        <v>70.8</v>
      </c>
      <c r="O215" s="6">
        <f t="shared" si="16"/>
        <v>71.095209946969149</v>
      </c>
      <c r="P215" s="6">
        <f t="shared" si="17"/>
        <v>72.197185701147177</v>
      </c>
      <c r="Q215" s="13">
        <f>P215*Index!$D$16</f>
        <v>81.912053990272355</v>
      </c>
      <c r="S215" s="8">
        <v>2.9694727368597502</v>
      </c>
      <c r="T215" s="6">
        <f t="shared" si="18"/>
        <v>3.0154995642810767</v>
      </c>
      <c r="U215" s="6">
        <f>T215*Index!$H$19</f>
        <v>3.1681592297228058</v>
      </c>
      <c r="W215" s="8">
        <v>85.080213219995201</v>
      </c>
      <c r="X215" s="9">
        <f t="shared" si="19"/>
        <v>85.08</v>
      </c>
      <c r="Y215" s="27"/>
    </row>
    <row r="216" spans="1:25" x14ac:dyDescent="0.25">
      <c r="A216" s="2" t="s">
        <v>456</v>
      </c>
      <c r="B216" s="2" t="s">
        <v>53</v>
      </c>
      <c r="C216" s="2">
        <v>15</v>
      </c>
      <c r="D216" s="2" t="s">
        <v>64</v>
      </c>
      <c r="E216" s="2" t="s">
        <v>56</v>
      </c>
      <c r="F216" s="2" t="s">
        <v>41</v>
      </c>
      <c r="G216" s="39" t="s">
        <v>1560</v>
      </c>
      <c r="H216" s="29">
        <v>16.996863805041102</v>
      </c>
      <c r="I216" s="29">
        <v>18.307783798887002</v>
      </c>
      <c r="J216" s="8">
        <v>2.2563908629939702</v>
      </c>
      <c r="K216" s="32">
        <v>0</v>
      </c>
      <c r="L216" s="28">
        <v>1.0054870921976999</v>
      </c>
      <c r="M216" s="8">
        <v>80.098191988709601</v>
      </c>
      <c r="N216" s="9">
        <f t="shared" si="15"/>
        <v>80.099999999999994</v>
      </c>
      <c r="O216" s="6">
        <f t="shared" si="16"/>
        <v>80.426594575863305</v>
      </c>
      <c r="P216" s="6">
        <f t="shared" si="17"/>
        <v>81.673206791789198</v>
      </c>
      <c r="Q216" s="13">
        <f>P216*Index!$D$16</f>
        <v>92.663170445180043</v>
      </c>
      <c r="S216" s="8">
        <v>3.0675697691832502</v>
      </c>
      <c r="T216" s="6">
        <f t="shared" si="18"/>
        <v>3.1151171006055907</v>
      </c>
      <c r="U216" s="6">
        <f>T216*Index!$H$19</f>
        <v>3.2728199038237484</v>
      </c>
      <c r="W216" s="8">
        <v>95.935990349003802</v>
      </c>
      <c r="X216" s="9">
        <f t="shared" si="19"/>
        <v>95.94</v>
      </c>
      <c r="Y216" s="27"/>
    </row>
    <row r="217" spans="1:25" x14ac:dyDescent="0.25">
      <c r="A217" s="2" t="s">
        <v>457</v>
      </c>
      <c r="B217" s="2" t="s">
        <v>53</v>
      </c>
      <c r="C217" s="2">
        <v>15</v>
      </c>
      <c r="D217" s="2" t="s">
        <v>65</v>
      </c>
      <c r="E217" s="2" t="s">
        <v>56</v>
      </c>
      <c r="F217" s="2" t="s">
        <v>41</v>
      </c>
      <c r="G217" s="39" t="s">
        <v>1560</v>
      </c>
      <c r="H217" s="29">
        <v>16.996863805041102</v>
      </c>
      <c r="I217" s="29">
        <v>23.564382995243101</v>
      </c>
      <c r="J217" s="8">
        <v>2.2765614842370598</v>
      </c>
      <c r="K217" s="32">
        <v>0</v>
      </c>
      <c r="L217" s="28">
        <v>0.95097075256727603</v>
      </c>
      <c r="M217" s="8">
        <v>87.812803066496201</v>
      </c>
      <c r="N217" s="9">
        <f t="shared" si="15"/>
        <v>87.81</v>
      </c>
      <c r="O217" s="6">
        <f t="shared" si="16"/>
        <v>88.17283555906883</v>
      </c>
      <c r="P217" s="6">
        <f t="shared" si="17"/>
        <v>89.539514510234397</v>
      </c>
      <c r="Q217" s="13">
        <f>P217*Index!$D$16</f>
        <v>101.58797016250671</v>
      </c>
      <c r="S217" s="8">
        <v>2.9884640660528801</v>
      </c>
      <c r="T217" s="6">
        <f t="shared" si="18"/>
        <v>3.0347852590766999</v>
      </c>
      <c r="U217" s="6">
        <f>T217*Index!$H$19</f>
        <v>3.1884212628174575</v>
      </c>
      <c r="W217" s="8">
        <v>104.77639142532399</v>
      </c>
      <c r="X217" s="9">
        <f t="shared" si="19"/>
        <v>104.78</v>
      </c>
      <c r="Y217" s="27"/>
    </row>
    <row r="218" spans="1:25" x14ac:dyDescent="0.25">
      <c r="A218" s="2" t="s">
        <v>458</v>
      </c>
      <c r="B218" s="2" t="s">
        <v>53</v>
      </c>
      <c r="C218" s="2">
        <v>15</v>
      </c>
      <c r="D218" s="2" t="s">
        <v>42</v>
      </c>
      <c r="E218" s="2" t="s">
        <v>56</v>
      </c>
      <c r="F218" s="2" t="s">
        <v>41</v>
      </c>
      <c r="G218" s="39" t="s">
        <v>1560</v>
      </c>
      <c r="H218" s="29">
        <v>16.996863805041102</v>
      </c>
      <c r="I218" s="29">
        <v>23.361741603240102</v>
      </c>
      <c r="J218" s="8">
        <v>2.3680020248226299</v>
      </c>
      <c r="K218" s="32">
        <v>0</v>
      </c>
      <c r="L218" s="28">
        <v>1.0182692143102301</v>
      </c>
      <c r="M218" s="8">
        <v>97.315234605921106</v>
      </c>
      <c r="N218" s="9">
        <f t="shared" si="15"/>
        <v>97.32</v>
      </c>
      <c r="O218" s="6">
        <f t="shared" si="16"/>
        <v>97.714227067805382</v>
      </c>
      <c r="P218" s="6">
        <f t="shared" si="17"/>
        <v>99.228797587356368</v>
      </c>
      <c r="Q218" s="13">
        <f>P218*Index!$D$16</f>
        <v>112.58104518104771</v>
      </c>
      <c r="S218" s="8">
        <v>3.2237342936276399</v>
      </c>
      <c r="T218" s="6">
        <f t="shared" si="18"/>
        <v>3.2737021751788684</v>
      </c>
      <c r="U218" s="6">
        <f>T218*Index!$H$19</f>
        <v>3.4394333477972983</v>
      </c>
      <c r="W218" s="8">
        <v>116.020478528845</v>
      </c>
      <c r="X218" s="9">
        <f t="shared" si="19"/>
        <v>116.02</v>
      </c>
      <c r="Y218" s="27"/>
    </row>
    <row r="219" spans="1:25" x14ac:dyDescent="0.25">
      <c r="A219" s="2" t="s">
        <v>459</v>
      </c>
      <c r="B219" s="2" t="s">
        <v>53</v>
      </c>
      <c r="C219" s="2">
        <v>15</v>
      </c>
      <c r="D219" s="2" t="s">
        <v>66</v>
      </c>
      <c r="E219" s="2" t="s">
        <v>56</v>
      </c>
      <c r="F219" s="2" t="s">
        <v>222</v>
      </c>
      <c r="G219" s="39" t="s">
        <v>1560</v>
      </c>
      <c r="H219" s="29">
        <v>16.996863805041102</v>
      </c>
      <c r="I219" s="29">
        <v>36.552914146382903</v>
      </c>
      <c r="J219" s="8">
        <v>2.30554937382206</v>
      </c>
      <c r="K219" s="32">
        <v>0</v>
      </c>
      <c r="L219" s="28">
        <v>1.0027028992917899</v>
      </c>
      <c r="M219" s="8">
        <v>123.79536144954901</v>
      </c>
      <c r="N219" s="9">
        <f t="shared" si="15"/>
        <v>123.8</v>
      </c>
      <c r="O219" s="6">
        <f t="shared" si="16"/>
        <v>124.30292243149215</v>
      </c>
      <c r="P219" s="6">
        <f t="shared" si="17"/>
        <v>126.22961772918029</v>
      </c>
      <c r="Q219" s="13">
        <f>P219*Index!$D$16</f>
        <v>143.21510128392393</v>
      </c>
      <c r="S219" s="8">
        <v>4.3578581425610698</v>
      </c>
      <c r="T219" s="6">
        <f t="shared" si="18"/>
        <v>4.4254049437707668</v>
      </c>
      <c r="U219" s="6">
        <f>T219*Index!$H$19</f>
        <v>4.6494410690491614</v>
      </c>
      <c r="W219" s="8">
        <v>147.86454235297401</v>
      </c>
      <c r="X219" s="9">
        <f t="shared" si="19"/>
        <v>147.86000000000001</v>
      </c>
      <c r="Y219" s="27"/>
    </row>
    <row r="220" spans="1:25" x14ac:dyDescent="0.25">
      <c r="A220" s="2" t="s">
        <v>460</v>
      </c>
      <c r="B220" s="2" t="s">
        <v>53</v>
      </c>
      <c r="C220" s="2">
        <v>15</v>
      </c>
      <c r="D220" s="2" t="s">
        <v>1563</v>
      </c>
      <c r="E220" s="2" t="s">
        <v>56</v>
      </c>
      <c r="F220" s="2" t="s">
        <v>222</v>
      </c>
      <c r="G220" s="39" t="s">
        <v>1560</v>
      </c>
      <c r="H220" s="29">
        <v>16.996863805041102</v>
      </c>
      <c r="I220" s="29">
        <v>29.988272542731</v>
      </c>
      <c r="J220" s="8">
        <v>2.4780980218630502</v>
      </c>
      <c r="K220" s="32">
        <v>0</v>
      </c>
      <c r="L220" s="28">
        <v>0.96611839600642502</v>
      </c>
      <c r="M220" s="8">
        <v>112.488810437195</v>
      </c>
      <c r="N220" s="9">
        <f t="shared" si="15"/>
        <v>112.49</v>
      </c>
      <c r="O220" s="6">
        <f t="shared" si="16"/>
        <v>112.95001455998749</v>
      </c>
      <c r="P220" s="6">
        <f t="shared" si="17"/>
        <v>114.70073978566731</v>
      </c>
      <c r="Q220" s="13">
        <f>P220*Index!$D$16</f>
        <v>130.13489513204769</v>
      </c>
      <c r="S220" s="8">
        <v>3.8884253717177102</v>
      </c>
      <c r="T220" s="6">
        <f t="shared" si="18"/>
        <v>3.9486959649793349</v>
      </c>
      <c r="U220" s="6">
        <f>T220*Index!$H$19</f>
        <v>4.1485986982064134</v>
      </c>
      <c r="W220" s="8">
        <v>134.283493830255</v>
      </c>
      <c r="X220" s="9">
        <f t="shared" si="19"/>
        <v>134.28</v>
      </c>
      <c r="Y220" s="27"/>
    </row>
    <row r="221" spans="1:25" x14ac:dyDescent="0.25">
      <c r="A221" s="2" t="s">
        <v>461</v>
      </c>
      <c r="B221" s="2" t="s">
        <v>53</v>
      </c>
      <c r="C221" s="2">
        <v>15</v>
      </c>
      <c r="D221" s="2" t="s">
        <v>229</v>
      </c>
      <c r="E221" s="2" t="s">
        <v>56</v>
      </c>
      <c r="F221" s="2" t="s">
        <v>41</v>
      </c>
      <c r="G221" s="39" t="s">
        <v>1560</v>
      </c>
      <c r="H221" s="29">
        <v>16.996863805041102</v>
      </c>
      <c r="I221" s="29">
        <v>24.809346475953099</v>
      </c>
      <c r="J221" s="8">
        <v>2.58266753031468</v>
      </c>
      <c r="K221" s="32">
        <v>1</v>
      </c>
      <c r="L221" s="28">
        <v>1.01907354926203</v>
      </c>
      <c r="M221" s="8">
        <v>110.030942380761</v>
      </c>
      <c r="N221" s="9">
        <f t="shared" si="15"/>
        <v>110.03</v>
      </c>
      <c r="O221" s="6">
        <f t="shared" si="16"/>
        <v>110.48206924452212</v>
      </c>
      <c r="P221" s="6">
        <f t="shared" si="17"/>
        <v>112.19454131781222</v>
      </c>
      <c r="Q221" s="13">
        <f>P221*Index!$D$16</f>
        <v>127.29146207831273</v>
      </c>
      <c r="S221" s="8">
        <v>4.6753167774365902</v>
      </c>
      <c r="T221" s="6">
        <f t="shared" si="18"/>
        <v>4.7477841874868574</v>
      </c>
      <c r="U221" s="6">
        <f>T221*Index!$H$19</f>
        <v>4.9881407619783795</v>
      </c>
      <c r="W221" s="8">
        <v>132.27960284029101</v>
      </c>
      <c r="X221" s="9">
        <f t="shared" si="19"/>
        <v>132.28</v>
      </c>
      <c r="Y221" s="27"/>
    </row>
    <row r="222" spans="1:25" x14ac:dyDescent="0.25">
      <c r="A222" s="2" t="s">
        <v>462</v>
      </c>
      <c r="B222" s="2" t="s">
        <v>53</v>
      </c>
      <c r="C222" s="2">
        <v>15</v>
      </c>
      <c r="D222" s="2" t="s">
        <v>62</v>
      </c>
      <c r="E222" s="2" t="s">
        <v>57</v>
      </c>
      <c r="F222" s="2" t="s">
        <v>41</v>
      </c>
      <c r="G222" s="39" t="s">
        <v>1560</v>
      </c>
      <c r="H222" s="29">
        <v>16.996863805041102</v>
      </c>
      <c r="I222" s="29">
        <v>9.9525328481983699</v>
      </c>
      <c r="J222" s="8">
        <v>1.3581891414243099</v>
      </c>
      <c r="K222" s="32">
        <v>1</v>
      </c>
      <c r="L222" s="28">
        <v>0.99991607194830501</v>
      </c>
      <c r="M222" s="8">
        <v>36.599305936101601</v>
      </c>
      <c r="N222" s="9">
        <f t="shared" si="15"/>
        <v>36.6</v>
      </c>
      <c r="O222" s="6">
        <f t="shared" si="16"/>
        <v>36.749363090439616</v>
      </c>
      <c r="P222" s="6">
        <f t="shared" si="17"/>
        <v>37.318978218341435</v>
      </c>
      <c r="Q222" s="13">
        <f>P222*Index!$D$16</f>
        <v>42.34062767122527</v>
      </c>
      <c r="S222" s="8">
        <v>2.7204821321378798</v>
      </c>
      <c r="T222" s="6">
        <f t="shared" si="18"/>
        <v>2.762649605186017</v>
      </c>
      <c r="U222" s="6">
        <f>T222*Index!$H$19</f>
        <v>2.9025087414485591</v>
      </c>
      <c r="W222" s="8">
        <v>45.243136412673898</v>
      </c>
      <c r="X222" s="9">
        <f t="shared" si="19"/>
        <v>45.24</v>
      </c>
      <c r="Y222" s="27"/>
    </row>
    <row r="223" spans="1:25" x14ac:dyDescent="0.25">
      <c r="A223" s="2" t="s">
        <v>463</v>
      </c>
      <c r="B223" s="2" t="s">
        <v>53</v>
      </c>
      <c r="C223" s="2">
        <v>15</v>
      </c>
      <c r="D223" s="2" t="s">
        <v>63</v>
      </c>
      <c r="E223" s="2" t="s">
        <v>57</v>
      </c>
      <c r="F223" s="2" t="s">
        <v>41</v>
      </c>
      <c r="G223" s="39" t="s">
        <v>1560</v>
      </c>
      <c r="H223" s="29">
        <v>16.996863805041102</v>
      </c>
      <c r="I223" s="29">
        <v>15.2169158872309</v>
      </c>
      <c r="J223" s="8">
        <v>1.6725182260451099</v>
      </c>
      <c r="K223" s="32">
        <v>0</v>
      </c>
      <c r="L223" s="28">
        <v>0.99800742577676305</v>
      </c>
      <c r="M223" s="8">
        <v>53.770777484789399</v>
      </c>
      <c r="N223" s="9">
        <f t="shared" si="15"/>
        <v>53.77</v>
      </c>
      <c r="O223" s="6">
        <f t="shared" si="16"/>
        <v>53.991237672477034</v>
      </c>
      <c r="P223" s="6">
        <f t="shared" si="17"/>
        <v>54.82810185640043</v>
      </c>
      <c r="Q223" s="13">
        <f>P223*Index!$D$16</f>
        <v>62.205782619228373</v>
      </c>
      <c r="S223" s="8">
        <v>3.12649981104724</v>
      </c>
      <c r="T223" s="6">
        <f t="shared" si="18"/>
        <v>3.1749605581184723</v>
      </c>
      <c r="U223" s="6">
        <f>T223*Index!$H$19</f>
        <v>3.3356929363732197</v>
      </c>
      <c r="W223" s="8">
        <v>65.541475555601593</v>
      </c>
      <c r="X223" s="9">
        <f t="shared" si="19"/>
        <v>65.540000000000006</v>
      </c>
      <c r="Y223" s="27"/>
    </row>
    <row r="224" spans="1:25" x14ac:dyDescent="0.25">
      <c r="A224" s="2" t="s">
        <v>464</v>
      </c>
      <c r="B224" s="2" t="s">
        <v>53</v>
      </c>
      <c r="C224" s="2">
        <v>15</v>
      </c>
      <c r="D224" s="2" t="s">
        <v>64</v>
      </c>
      <c r="E224" s="2" t="s">
        <v>57</v>
      </c>
      <c r="F224" s="2" t="s">
        <v>41</v>
      </c>
      <c r="G224" s="39" t="s">
        <v>1560</v>
      </c>
      <c r="H224" s="29">
        <v>16.996863805041102</v>
      </c>
      <c r="I224" s="29">
        <v>19.569950266912901</v>
      </c>
      <c r="J224" s="8">
        <v>1.7229947067696101</v>
      </c>
      <c r="K224" s="32">
        <v>0</v>
      </c>
      <c r="L224" s="28">
        <v>1.0054870921976999</v>
      </c>
      <c r="M224" s="8">
        <v>63.350138189707998</v>
      </c>
      <c r="N224" s="9">
        <f t="shared" si="15"/>
        <v>63.35</v>
      </c>
      <c r="O224" s="6">
        <f t="shared" si="16"/>
        <v>63.609873756285801</v>
      </c>
      <c r="P224" s="6">
        <f t="shared" si="17"/>
        <v>64.595826799508231</v>
      </c>
      <c r="Q224" s="13">
        <f>P224*Index!$D$16</f>
        <v>73.287854657519233</v>
      </c>
      <c r="S224" s="8">
        <v>3.55927277668544</v>
      </c>
      <c r="T224" s="6">
        <f t="shared" si="18"/>
        <v>3.6144415047240646</v>
      </c>
      <c r="U224" s="6">
        <f>T224*Index!$H$19</f>
        <v>3.7974226059007199</v>
      </c>
      <c r="W224" s="8">
        <v>77.085277263419997</v>
      </c>
      <c r="X224" s="9">
        <f t="shared" si="19"/>
        <v>77.09</v>
      </c>
      <c r="Y224" s="27"/>
    </row>
    <row r="225" spans="1:25" x14ac:dyDescent="0.25">
      <c r="A225" s="2" t="s">
        <v>465</v>
      </c>
      <c r="B225" s="2" t="s">
        <v>53</v>
      </c>
      <c r="C225" s="2">
        <v>15</v>
      </c>
      <c r="D225" s="2" t="s">
        <v>65</v>
      </c>
      <c r="E225" s="2" t="s">
        <v>57</v>
      </c>
      <c r="F225" s="2" t="s">
        <v>41</v>
      </c>
      <c r="G225" s="39" t="s">
        <v>1560</v>
      </c>
      <c r="H225" s="29">
        <v>16.996863805041102</v>
      </c>
      <c r="I225" s="29">
        <v>26.437785233655099</v>
      </c>
      <c r="J225" s="8">
        <v>1.70655210336444</v>
      </c>
      <c r="K225" s="32">
        <v>0</v>
      </c>
      <c r="L225" s="28">
        <v>0.95097075256727603</v>
      </c>
      <c r="M225" s="8">
        <v>70.489272661928993</v>
      </c>
      <c r="N225" s="9">
        <f t="shared" si="15"/>
        <v>70.489999999999995</v>
      </c>
      <c r="O225" s="6">
        <f t="shared" si="16"/>
        <v>70.778278679842899</v>
      </c>
      <c r="P225" s="6">
        <f t="shared" si="17"/>
        <v>71.875341999380467</v>
      </c>
      <c r="Q225" s="13">
        <f>P225*Index!$D$16</f>
        <v>81.546902933212181</v>
      </c>
      <c r="S225" s="8">
        <v>3.4747880181756101</v>
      </c>
      <c r="T225" s="6">
        <f t="shared" si="18"/>
        <v>3.5286472324573324</v>
      </c>
      <c r="U225" s="6">
        <f>T225*Index!$H$19</f>
        <v>3.7072849986004845</v>
      </c>
      <c r="W225" s="8">
        <v>85.254187931812695</v>
      </c>
      <c r="X225" s="9">
        <f t="shared" si="19"/>
        <v>85.25</v>
      </c>
      <c r="Y225" s="27"/>
    </row>
    <row r="226" spans="1:25" x14ac:dyDescent="0.25">
      <c r="A226" s="2" t="s">
        <v>466</v>
      </c>
      <c r="B226" s="2" t="s">
        <v>53</v>
      </c>
      <c r="C226" s="2">
        <v>15</v>
      </c>
      <c r="D226" s="2" t="s">
        <v>42</v>
      </c>
      <c r="E226" s="2" t="s">
        <v>57</v>
      </c>
      <c r="F226" s="2" t="s">
        <v>41</v>
      </c>
      <c r="G226" s="39" t="s">
        <v>1560</v>
      </c>
      <c r="H226" s="29">
        <v>16.996863805041102</v>
      </c>
      <c r="I226" s="29">
        <v>26.907185584063601</v>
      </c>
      <c r="J226" s="8">
        <v>1.7119047080093801</v>
      </c>
      <c r="K226" s="32">
        <v>0</v>
      </c>
      <c r="L226" s="28">
        <v>1.0182692143102301</v>
      </c>
      <c r="M226" s="8">
        <v>76.532654755283602</v>
      </c>
      <c r="N226" s="9">
        <f t="shared" si="15"/>
        <v>76.53</v>
      </c>
      <c r="O226" s="6">
        <f t="shared" si="16"/>
        <v>76.84643863978026</v>
      </c>
      <c r="P226" s="6">
        <f t="shared" si="17"/>
        <v>78.037558438696863</v>
      </c>
      <c r="Q226" s="13">
        <f>P226*Index!$D$16</f>
        <v>88.538308495285335</v>
      </c>
      <c r="S226" s="8">
        <v>3.6057398248594401</v>
      </c>
      <c r="T226" s="6">
        <f t="shared" si="18"/>
        <v>3.6616287921447617</v>
      </c>
      <c r="U226" s="6">
        <f>T226*Index!$H$19</f>
        <v>3.8469987497470899</v>
      </c>
      <c r="W226" s="8">
        <v>92.385307245032394</v>
      </c>
      <c r="X226" s="9">
        <f t="shared" si="19"/>
        <v>92.39</v>
      </c>
      <c r="Y226" s="27"/>
    </row>
    <row r="227" spans="1:25" x14ac:dyDescent="0.25">
      <c r="A227" s="2" t="s">
        <v>467</v>
      </c>
      <c r="B227" s="2" t="s">
        <v>53</v>
      </c>
      <c r="C227" s="2">
        <v>15</v>
      </c>
      <c r="D227" s="2" t="s">
        <v>66</v>
      </c>
      <c r="E227" s="2" t="s">
        <v>57</v>
      </c>
      <c r="F227" s="2" t="s">
        <v>222</v>
      </c>
      <c r="G227" s="39" t="s">
        <v>1560</v>
      </c>
      <c r="H227" s="29">
        <v>16.996863805041102</v>
      </c>
      <c r="I227" s="29">
        <v>36.863704961895699</v>
      </c>
      <c r="J227" s="8">
        <v>1.56006330420729</v>
      </c>
      <c r="K227" s="32">
        <v>0</v>
      </c>
      <c r="L227" s="28">
        <v>1.0027028992917899</v>
      </c>
      <c r="M227" s="8">
        <v>84.253010414191806</v>
      </c>
      <c r="N227" s="9">
        <f t="shared" si="15"/>
        <v>84.25</v>
      </c>
      <c r="O227" s="6">
        <f t="shared" si="16"/>
        <v>84.598447756889996</v>
      </c>
      <c r="P227" s="6">
        <f t="shared" si="17"/>
        <v>85.909723697121791</v>
      </c>
      <c r="Q227" s="13">
        <f>P227*Index!$D$16</f>
        <v>97.469753944386866</v>
      </c>
      <c r="S227" s="8">
        <v>5.0365052876832497</v>
      </c>
      <c r="T227" s="6">
        <f t="shared" si="18"/>
        <v>5.1145711196423402</v>
      </c>
      <c r="U227" s="6">
        <f>T227*Index!$H$19</f>
        <v>5.3734962825742336</v>
      </c>
      <c r="W227" s="8">
        <v>102.843250226961</v>
      </c>
      <c r="X227" s="9">
        <f t="shared" si="19"/>
        <v>102.84</v>
      </c>
      <c r="Y227" s="27"/>
    </row>
    <row r="228" spans="1:25" x14ac:dyDescent="0.25">
      <c r="A228" s="2" t="s">
        <v>468</v>
      </c>
      <c r="B228" s="2" t="s">
        <v>53</v>
      </c>
      <c r="C228" s="2">
        <v>15</v>
      </c>
      <c r="D228" s="2" t="s">
        <v>1563</v>
      </c>
      <c r="E228" s="2" t="s">
        <v>57</v>
      </c>
      <c r="F228" s="2" t="s">
        <v>222</v>
      </c>
      <c r="G228" s="39" t="s">
        <v>1560</v>
      </c>
      <c r="H228" s="29">
        <v>16.996863805041102</v>
      </c>
      <c r="I228" s="29">
        <v>30.892163547687101</v>
      </c>
      <c r="J228" s="8">
        <v>1.6200564135378299</v>
      </c>
      <c r="K228" s="32">
        <v>0</v>
      </c>
      <c r="L228" s="28">
        <v>0.96611839600642502</v>
      </c>
      <c r="M228" s="8">
        <v>74.954291928839396</v>
      </c>
      <c r="N228" s="9">
        <f t="shared" si="15"/>
        <v>74.95</v>
      </c>
      <c r="O228" s="6">
        <f t="shared" si="16"/>
        <v>75.261604525747643</v>
      </c>
      <c r="P228" s="6">
        <f t="shared" si="17"/>
        <v>76.428159395896742</v>
      </c>
      <c r="Q228" s="13">
        <f>P228*Index!$D$16</f>
        <v>86.712348383329868</v>
      </c>
      <c r="S228" s="8">
        <v>3.95181808074706</v>
      </c>
      <c r="T228" s="6">
        <f t="shared" si="18"/>
        <v>4.0130712609986396</v>
      </c>
      <c r="U228" s="6">
        <f>T228*Index!$H$19</f>
        <v>4.2162329935866953</v>
      </c>
      <c r="W228" s="8">
        <v>90.928581376916597</v>
      </c>
      <c r="X228" s="9">
        <f t="shared" si="19"/>
        <v>90.93</v>
      </c>
      <c r="Y228" s="27"/>
    </row>
    <row r="229" spans="1:25" x14ac:dyDescent="0.25">
      <c r="A229" s="2" t="s">
        <v>469</v>
      </c>
      <c r="B229" s="2" t="s">
        <v>53</v>
      </c>
      <c r="C229" s="2">
        <v>15</v>
      </c>
      <c r="D229" s="2" t="s">
        <v>229</v>
      </c>
      <c r="E229" s="2" t="s">
        <v>57</v>
      </c>
      <c r="F229" s="2" t="s">
        <v>41</v>
      </c>
      <c r="G229" s="39" t="s">
        <v>1560</v>
      </c>
      <c r="H229" s="29">
        <v>16.996863805041102</v>
      </c>
      <c r="I229" s="29">
        <v>22.3249773841174</v>
      </c>
      <c r="J229" s="8">
        <v>1.99133800671578</v>
      </c>
      <c r="K229" s="32">
        <v>1</v>
      </c>
      <c r="L229" s="28">
        <v>1.01907354926203</v>
      </c>
      <c r="M229" s="8">
        <v>79.796594447756803</v>
      </c>
      <c r="N229" s="9">
        <f t="shared" si="15"/>
        <v>79.8</v>
      </c>
      <c r="O229" s="6">
        <f t="shared" si="16"/>
        <v>80.123760484992602</v>
      </c>
      <c r="P229" s="6">
        <f t="shared" si="17"/>
        <v>81.365678772509995</v>
      </c>
      <c r="Q229" s="13">
        <f>P229*Index!$D$16</f>
        <v>92.314261391813446</v>
      </c>
      <c r="S229" s="8">
        <v>3.6665680804238199</v>
      </c>
      <c r="T229" s="6">
        <f t="shared" si="18"/>
        <v>3.7233998856703892</v>
      </c>
      <c r="U229" s="6">
        <f>T229*Index!$H$19</f>
        <v>3.9118970048824524</v>
      </c>
      <c r="W229" s="8">
        <v>96.226158396695894</v>
      </c>
      <c r="X229" s="9">
        <f t="shared" si="19"/>
        <v>96.23</v>
      </c>
      <c r="Y229" s="27"/>
    </row>
    <row r="230" spans="1:25" x14ac:dyDescent="0.25">
      <c r="A230" s="2" t="s">
        <v>470</v>
      </c>
      <c r="B230" s="2" t="s">
        <v>53</v>
      </c>
      <c r="C230" s="2">
        <v>15</v>
      </c>
      <c r="D230" s="2" t="s">
        <v>62</v>
      </c>
      <c r="E230" s="2" t="s">
        <v>58</v>
      </c>
      <c r="F230" s="2" t="s">
        <v>41</v>
      </c>
      <c r="G230" s="39" t="s">
        <v>1560</v>
      </c>
      <c r="H230" s="29">
        <v>16.996863805041102</v>
      </c>
      <c r="I230" s="29">
        <v>12.746229665900399</v>
      </c>
      <c r="J230" s="8">
        <v>1.3927786463101099</v>
      </c>
      <c r="K230" s="32">
        <v>1</v>
      </c>
      <c r="L230" s="28">
        <v>0.99991607194830501</v>
      </c>
      <c r="M230" s="8">
        <v>41.422068696211902</v>
      </c>
      <c r="N230" s="9">
        <f t="shared" si="15"/>
        <v>41.42</v>
      </c>
      <c r="O230" s="6">
        <f t="shared" si="16"/>
        <v>41.591899177866374</v>
      </c>
      <c r="P230" s="6">
        <f t="shared" si="17"/>
        <v>42.236573615123305</v>
      </c>
      <c r="Q230" s="13">
        <f>P230*Index!$D$16</f>
        <v>47.919935725017055</v>
      </c>
      <c r="S230" s="8">
        <v>2.9507879691446002</v>
      </c>
      <c r="T230" s="6">
        <f t="shared" si="18"/>
        <v>2.9965251826663417</v>
      </c>
      <c r="U230" s="6">
        <f>T230*Index!$H$19</f>
        <v>3.148224270038825</v>
      </c>
      <c r="W230" s="8">
        <v>51.0681599950559</v>
      </c>
      <c r="X230" s="9">
        <f t="shared" si="19"/>
        <v>51.07</v>
      </c>
      <c r="Y230" s="27"/>
    </row>
    <row r="231" spans="1:25" x14ac:dyDescent="0.25">
      <c r="A231" s="2" t="s">
        <v>471</v>
      </c>
      <c r="B231" s="2" t="s">
        <v>53</v>
      </c>
      <c r="C231" s="2">
        <v>15</v>
      </c>
      <c r="D231" s="2" t="s">
        <v>63</v>
      </c>
      <c r="E231" s="2" t="s">
        <v>58</v>
      </c>
      <c r="F231" s="2" t="s">
        <v>41</v>
      </c>
      <c r="G231" s="39" t="s">
        <v>1560</v>
      </c>
      <c r="H231" s="29">
        <v>16.996863805041102</v>
      </c>
      <c r="I231" s="29">
        <v>19.450943066906198</v>
      </c>
      <c r="J231" s="8">
        <v>1.6765999412671699</v>
      </c>
      <c r="K231" s="32">
        <v>0</v>
      </c>
      <c r="L231" s="28">
        <v>0.99800742577676305</v>
      </c>
      <c r="M231" s="8">
        <v>60.9866278563713</v>
      </c>
      <c r="N231" s="9">
        <f t="shared" si="15"/>
        <v>60.99</v>
      </c>
      <c r="O231" s="6">
        <f t="shared" si="16"/>
        <v>61.236673030582423</v>
      </c>
      <c r="P231" s="6">
        <f t="shared" si="17"/>
        <v>62.185841462556454</v>
      </c>
      <c r="Q231" s="13">
        <f>P231*Index!$D$16</f>
        <v>70.553581193546506</v>
      </c>
      <c r="S231" s="8">
        <v>3.7078170220539799</v>
      </c>
      <c r="T231" s="6">
        <f t="shared" si="18"/>
        <v>3.7652881858958169</v>
      </c>
      <c r="U231" s="6">
        <f>T231*Index!$H$19</f>
        <v>3.9559059003067922</v>
      </c>
      <c r="W231" s="8">
        <v>74.509487093853295</v>
      </c>
      <c r="X231" s="9">
        <f t="shared" si="19"/>
        <v>74.510000000000005</v>
      </c>
      <c r="Y231" s="27"/>
    </row>
    <row r="232" spans="1:25" x14ac:dyDescent="0.25">
      <c r="A232" s="2" t="s">
        <v>472</v>
      </c>
      <c r="B232" s="2" t="s">
        <v>53</v>
      </c>
      <c r="C232" s="2">
        <v>15</v>
      </c>
      <c r="D232" s="2" t="s">
        <v>64</v>
      </c>
      <c r="E232" s="2" t="s">
        <v>58</v>
      </c>
      <c r="F232" s="2" t="s">
        <v>41</v>
      </c>
      <c r="G232" s="39" t="s">
        <v>1560</v>
      </c>
      <c r="H232" s="29">
        <v>16.996863805041102</v>
      </c>
      <c r="I232" s="29">
        <v>24.965431996002501</v>
      </c>
      <c r="J232" s="8">
        <v>1.7690786992351599</v>
      </c>
      <c r="K232" s="32">
        <v>0</v>
      </c>
      <c r="L232" s="28">
        <v>1.0054870921976999</v>
      </c>
      <c r="M232" s="8">
        <v>74.641935787242502</v>
      </c>
      <c r="N232" s="9">
        <f t="shared" si="15"/>
        <v>74.64</v>
      </c>
      <c r="O232" s="6">
        <f t="shared" si="16"/>
        <v>74.947967723970194</v>
      </c>
      <c r="P232" s="6">
        <f t="shared" si="17"/>
        <v>76.109661223691731</v>
      </c>
      <c r="Q232" s="13">
        <f>P232*Index!$D$16</f>
        <v>86.350993030983417</v>
      </c>
      <c r="S232" s="8">
        <v>4.6403810329806099</v>
      </c>
      <c r="T232" s="6">
        <f t="shared" si="18"/>
        <v>4.7123069389918095</v>
      </c>
      <c r="U232" s="6">
        <f>T232*Index!$H$19</f>
        <v>4.9508674777782691</v>
      </c>
      <c r="W232" s="8">
        <v>91.301860508761706</v>
      </c>
      <c r="X232" s="9">
        <f t="shared" si="19"/>
        <v>91.3</v>
      </c>
      <c r="Y232" s="27"/>
    </row>
    <row r="233" spans="1:25" x14ac:dyDescent="0.25">
      <c r="A233" s="2" t="s">
        <v>473</v>
      </c>
      <c r="B233" s="2" t="s">
        <v>53</v>
      </c>
      <c r="C233" s="2">
        <v>15</v>
      </c>
      <c r="D233" s="2" t="s">
        <v>65</v>
      </c>
      <c r="E233" s="2" t="s">
        <v>58</v>
      </c>
      <c r="F233" s="2" t="s">
        <v>41</v>
      </c>
      <c r="G233" s="39" t="s">
        <v>1560</v>
      </c>
      <c r="H233" s="29">
        <v>16.996863805041102</v>
      </c>
      <c r="I233" s="29">
        <v>33.662157160598298</v>
      </c>
      <c r="J233" s="8">
        <v>1.7742413901752401</v>
      </c>
      <c r="K233" s="32">
        <v>0</v>
      </c>
      <c r="L233" s="28">
        <v>0.95097075256727603</v>
      </c>
      <c r="M233" s="8">
        <v>85.474517727421699</v>
      </c>
      <c r="N233" s="9">
        <f t="shared" si="15"/>
        <v>85.47</v>
      </c>
      <c r="O233" s="6">
        <f t="shared" si="16"/>
        <v>85.824963250104133</v>
      </c>
      <c r="P233" s="6">
        <f t="shared" si="17"/>
        <v>87.155250180480749</v>
      </c>
      <c r="Q233" s="13">
        <f>P233*Index!$D$16</f>
        <v>98.882878729797881</v>
      </c>
      <c r="S233" s="8">
        <v>4.3945754247356001</v>
      </c>
      <c r="T233" s="6">
        <f t="shared" si="18"/>
        <v>4.4626913438190021</v>
      </c>
      <c r="U233" s="6">
        <f>T233*Index!$H$19</f>
        <v>4.6886150930998385</v>
      </c>
      <c r="W233" s="8">
        <v>103.57149382289801</v>
      </c>
      <c r="X233" s="9">
        <f t="shared" si="19"/>
        <v>103.57</v>
      </c>
      <c r="Y233" s="27"/>
    </row>
    <row r="234" spans="1:25" x14ac:dyDescent="0.25">
      <c r="A234" s="2" t="s">
        <v>474</v>
      </c>
      <c r="B234" s="2" t="s">
        <v>53</v>
      </c>
      <c r="C234" s="2">
        <v>15</v>
      </c>
      <c r="D234" s="2" t="s">
        <v>42</v>
      </c>
      <c r="E234" s="2" t="s">
        <v>58</v>
      </c>
      <c r="F234" s="2" t="s">
        <v>41</v>
      </c>
      <c r="G234" s="39" t="s">
        <v>1560</v>
      </c>
      <c r="H234" s="29">
        <v>16.996863805041102</v>
      </c>
      <c r="I234" s="29">
        <v>34.222943173274302</v>
      </c>
      <c r="J234" s="8">
        <v>1.7355508106057</v>
      </c>
      <c r="K234" s="32">
        <v>0</v>
      </c>
      <c r="L234" s="28">
        <v>1.0182692143102301</v>
      </c>
      <c r="M234" s="8">
        <v>90.518611608018503</v>
      </c>
      <c r="N234" s="9">
        <f t="shared" si="15"/>
        <v>90.52</v>
      </c>
      <c r="O234" s="6">
        <f t="shared" si="16"/>
        <v>90.889737915611377</v>
      </c>
      <c r="P234" s="6">
        <f t="shared" si="17"/>
        <v>92.298528853303367</v>
      </c>
      <c r="Q234" s="13">
        <f>P234*Index!$D$16</f>
        <v>104.71823804808456</v>
      </c>
      <c r="S234" s="8">
        <v>4.6347168313300502</v>
      </c>
      <c r="T234" s="6">
        <f t="shared" si="18"/>
        <v>4.7065549422156661</v>
      </c>
      <c r="U234" s="6">
        <f>T234*Index!$H$19</f>
        <v>4.9448242861653338</v>
      </c>
      <c r="W234" s="8">
        <v>109.66306233425</v>
      </c>
      <c r="X234" s="9">
        <f t="shared" si="19"/>
        <v>109.66</v>
      </c>
      <c r="Y234" s="27"/>
    </row>
    <row r="235" spans="1:25" x14ac:dyDescent="0.25">
      <c r="A235" s="2" t="s">
        <v>475</v>
      </c>
      <c r="B235" s="2" t="s">
        <v>53</v>
      </c>
      <c r="C235" s="2">
        <v>15</v>
      </c>
      <c r="D235" s="2" t="s">
        <v>66</v>
      </c>
      <c r="E235" s="2" t="s">
        <v>58</v>
      </c>
      <c r="F235" s="2" t="s">
        <v>222</v>
      </c>
      <c r="G235" s="39" t="s">
        <v>1560</v>
      </c>
      <c r="H235" s="29">
        <v>16.996863805041102</v>
      </c>
      <c r="I235" s="29">
        <v>47.130244339613597</v>
      </c>
      <c r="J235" s="8">
        <v>2.1210623525146102</v>
      </c>
      <c r="K235" s="32">
        <v>0</v>
      </c>
      <c r="L235" s="28">
        <v>1.0027028992917899</v>
      </c>
      <c r="M235" s="8">
        <v>136.385236722081</v>
      </c>
      <c r="N235" s="9">
        <f t="shared" si="15"/>
        <v>136.38999999999999</v>
      </c>
      <c r="O235" s="6">
        <f t="shared" si="16"/>
        <v>136.94441619264154</v>
      </c>
      <c r="P235" s="6">
        <f t="shared" si="17"/>
        <v>139.0670546436275</v>
      </c>
      <c r="Q235" s="13">
        <f>P235*Index!$D$16</f>
        <v>157.77994637339404</v>
      </c>
      <c r="S235" s="8">
        <v>6.5051395935617604</v>
      </c>
      <c r="T235" s="6">
        <f t="shared" si="18"/>
        <v>6.6059692572619682</v>
      </c>
      <c r="U235" s="6">
        <f>T235*Index!$H$19</f>
        <v>6.9403964509108551</v>
      </c>
      <c r="W235" s="8">
        <v>164.72034282430499</v>
      </c>
      <c r="X235" s="9">
        <f t="shared" si="19"/>
        <v>164.72</v>
      </c>
      <c r="Y235" s="27"/>
    </row>
    <row r="236" spans="1:25" x14ac:dyDescent="0.25">
      <c r="A236" s="2" t="s">
        <v>476</v>
      </c>
      <c r="B236" s="2" t="s">
        <v>53</v>
      </c>
      <c r="C236" s="2">
        <v>15</v>
      </c>
      <c r="D236" s="2" t="s">
        <v>1563</v>
      </c>
      <c r="E236" s="2" t="s">
        <v>58</v>
      </c>
      <c r="F236" s="2" t="s">
        <v>222</v>
      </c>
      <c r="G236" s="39" t="s">
        <v>1560</v>
      </c>
      <c r="H236" s="29">
        <v>16.996863805041102</v>
      </c>
      <c r="I236" s="29">
        <v>39.464643587591702</v>
      </c>
      <c r="J236" s="8">
        <v>2.1014544104446902</v>
      </c>
      <c r="K236" s="32">
        <v>0</v>
      </c>
      <c r="L236" s="28">
        <v>0.96611839600642502</v>
      </c>
      <c r="M236" s="8">
        <v>114.63118792191401</v>
      </c>
      <c r="N236" s="9">
        <f t="shared" si="15"/>
        <v>114.63</v>
      </c>
      <c r="O236" s="6">
        <f t="shared" si="16"/>
        <v>115.10117579239385</v>
      </c>
      <c r="P236" s="6">
        <f t="shared" si="17"/>
        <v>116.88524401717596</v>
      </c>
      <c r="Q236" s="13">
        <f>P236*Index!$D$16</f>
        <v>132.61334670624075</v>
      </c>
      <c r="S236" s="8">
        <v>5.6941532770268104</v>
      </c>
      <c r="T236" s="6">
        <f t="shared" si="18"/>
        <v>5.7824126528207263</v>
      </c>
      <c r="U236" s="6">
        <f>T236*Index!$H$19</f>
        <v>6.075147293369775</v>
      </c>
      <c r="W236" s="8">
        <v>138.68849399960999</v>
      </c>
      <c r="X236" s="9">
        <f t="shared" si="19"/>
        <v>138.69</v>
      </c>
      <c r="Y236" s="27"/>
    </row>
    <row r="237" spans="1:25" x14ac:dyDescent="0.25">
      <c r="A237" s="2" t="s">
        <v>477</v>
      </c>
      <c r="B237" s="2" t="s">
        <v>53</v>
      </c>
      <c r="C237" s="2">
        <v>15</v>
      </c>
      <c r="D237" s="2" t="s">
        <v>229</v>
      </c>
      <c r="E237" s="2" t="s">
        <v>58</v>
      </c>
      <c r="F237" s="2" t="s">
        <v>41</v>
      </c>
      <c r="G237" s="39" t="s">
        <v>1560</v>
      </c>
      <c r="H237" s="29">
        <v>16.996863805041102</v>
      </c>
      <c r="I237" s="29">
        <v>28.655439095268701</v>
      </c>
      <c r="J237" s="8">
        <v>2.0259275116015898</v>
      </c>
      <c r="K237" s="32">
        <v>1</v>
      </c>
      <c r="L237" s="28">
        <v>1.01907354926203</v>
      </c>
      <c r="M237" s="8">
        <v>94.252335728572305</v>
      </c>
      <c r="N237" s="9">
        <f t="shared" si="15"/>
        <v>94.25</v>
      </c>
      <c r="O237" s="6">
        <f t="shared" si="16"/>
        <v>94.638770305059452</v>
      </c>
      <c r="P237" s="6">
        <f t="shared" si="17"/>
        <v>96.105671244787885</v>
      </c>
      <c r="Q237" s="13">
        <f>P237*Index!$D$16</f>
        <v>109.03767030976313</v>
      </c>
      <c r="S237" s="8">
        <v>4.1185578178247804</v>
      </c>
      <c r="T237" s="6">
        <f t="shared" si="18"/>
        <v>4.1823954640010648</v>
      </c>
      <c r="U237" s="6">
        <f>T237*Index!$H$19</f>
        <v>4.394129234366118</v>
      </c>
      <c r="W237" s="8">
        <v>113.43179954412901</v>
      </c>
      <c r="X237" s="9">
        <f t="shared" si="19"/>
        <v>113.43</v>
      </c>
      <c r="Y237" s="27"/>
    </row>
    <row r="238" spans="1:25" x14ac:dyDescent="0.25">
      <c r="A238" s="2" t="s">
        <v>478</v>
      </c>
      <c r="B238" s="2" t="s">
        <v>53</v>
      </c>
      <c r="C238" s="2">
        <v>15</v>
      </c>
      <c r="D238" s="2" t="s">
        <v>62</v>
      </c>
      <c r="E238" s="2" t="s">
        <v>59</v>
      </c>
      <c r="F238" s="2" t="s">
        <v>41</v>
      </c>
      <c r="G238" s="39" t="s">
        <v>1560</v>
      </c>
      <c r="H238" s="29">
        <v>16.996863805041102</v>
      </c>
      <c r="I238" s="29">
        <v>9.8792505833580808</v>
      </c>
      <c r="J238" s="8">
        <v>1.48559801368311</v>
      </c>
      <c r="K238" s="32">
        <v>0</v>
      </c>
      <c r="L238" s="28">
        <v>0.99991607194830501</v>
      </c>
      <c r="M238" s="8">
        <v>39.923751147032398</v>
      </c>
      <c r="N238" s="9">
        <f t="shared" si="15"/>
        <v>39.92</v>
      </c>
      <c r="O238" s="6">
        <f t="shared" si="16"/>
        <v>40.087438526735234</v>
      </c>
      <c r="P238" s="6">
        <f t="shared" si="17"/>
        <v>40.708793823899633</v>
      </c>
      <c r="Q238" s="13">
        <f>P238*Index!$D$16</f>
        <v>46.186577568066461</v>
      </c>
      <c r="S238" s="8">
        <v>2.6704159433017098</v>
      </c>
      <c r="T238" s="6">
        <f t="shared" si="18"/>
        <v>2.7118073904228863</v>
      </c>
      <c r="U238" s="6">
        <f>T238*Index!$H$19</f>
        <v>2.8490926395630449</v>
      </c>
      <c r="W238" s="8">
        <v>49.035670207629501</v>
      </c>
      <c r="X238" s="9">
        <f t="shared" si="19"/>
        <v>49.04</v>
      </c>
      <c r="Y238" s="27"/>
    </row>
    <row r="239" spans="1:25" x14ac:dyDescent="0.25">
      <c r="A239" s="2" t="s">
        <v>479</v>
      </c>
      <c r="B239" s="2" t="s">
        <v>53</v>
      </c>
      <c r="C239" s="2">
        <v>15</v>
      </c>
      <c r="D239" s="2" t="s">
        <v>63</v>
      </c>
      <c r="E239" s="2" t="s">
        <v>59</v>
      </c>
      <c r="F239" s="2" t="s">
        <v>41</v>
      </c>
      <c r="G239" s="39" t="s">
        <v>1560</v>
      </c>
      <c r="H239" s="29">
        <v>16.996863805041102</v>
      </c>
      <c r="I239" s="29">
        <v>14.562777488882899</v>
      </c>
      <c r="J239" s="8">
        <v>1.7709843626166499</v>
      </c>
      <c r="K239" s="32">
        <v>0</v>
      </c>
      <c r="L239" s="28">
        <v>0.99800742577676305</v>
      </c>
      <c r="M239" s="8">
        <v>55.780262997663797</v>
      </c>
      <c r="N239" s="9">
        <f t="shared" si="15"/>
        <v>55.78</v>
      </c>
      <c r="O239" s="6">
        <f t="shared" si="16"/>
        <v>56.008962075954216</v>
      </c>
      <c r="P239" s="6">
        <f t="shared" si="17"/>
        <v>56.877100988131509</v>
      </c>
      <c r="Q239" s="13">
        <f>P239*Index!$D$16</f>
        <v>64.53049549929996</v>
      </c>
      <c r="S239" s="8">
        <v>3.0131902376673301</v>
      </c>
      <c r="T239" s="6">
        <f t="shared" si="18"/>
        <v>3.059894686351174</v>
      </c>
      <c r="U239" s="6">
        <f>T239*Index!$H$19</f>
        <v>3.214801854847702</v>
      </c>
      <c r="W239" s="8">
        <v>67.745297354147596</v>
      </c>
      <c r="X239" s="9">
        <f t="shared" si="19"/>
        <v>67.75</v>
      </c>
      <c r="Y239" s="27"/>
    </row>
    <row r="240" spans="1:25" x14ac:dyDescent="0.25">
      <c r="A240" s="2" t="s">
        <v>480</v>
      </c>
      <c r="B240" s="2" t="s">
        <v>53</v>
      </c>
      <c r="C240" s="2">
        <v>15</v>
      </c>
      <c r="D240" s="2" t="s">
        <v>64</v>
      </c>
      <c r="E240" s="2" t="s">
        <v>59</v>
      </c>
      <c r="F240" s="2" t="s">
        <v>41</v>
      </c>
      <c r="G240" s="39" t="s">
        <v>1560</v>
      </c>
      <c r="H240" s="29">
        <v>16.996863805041102</v>
      </c>
      <c r="I240" s="29">
        <v>18.055634885079002</v>
      </c>
      <c r="J240" s="8">
        <v>1.8399128800986899</v>
      </c>
      <c r="K240" s="32">
        <v>0</v>
      </c>
      <c r="L240" s="28">
        <v>1.0054870921976999</v>
      </c>
      <c r="M240" s="8">
        <v>64.847425840688999</v>
      </c>
      <c r="N240" s="9">
        <f t="shared" si="15"/>
        <v>64.849999999999994</v>
      </c>
      <c r="O240" s="6">
        <f t="shared" si="16"/>
        <v>65.11330028663582</v>
      </c>
      <c r="P240" s="6">
        <f t="shared" si="17"/>
        <v>66.122556441078686</v>
      </c>
      <c r="Q240" s="13">
        <f>P240*Index!$D$16</f>
        <v>75.02002135646137</v>
      </c>
      <c r="S240" s="8">
        <v>3.1430575607761102</v>
      </c>
      <c r="T240" s="6">
        <f t="shared" si="18"/>
        <v>3.1917749529681401</v>
      </c>
      <c r="U240" s="6">
        <f>T240*Index!$H$19</f>
        <v>3.3533585599621518</v>
      </c>
      <c r="W240" s="8">
        <v>78.373379916423602</v>
      </c>
      <c r="X240" s="9">
        <f t="shared" si="19"/>
        <v>78.37</v>
      </c>
      <c r="Y240" s="27"/>
    </row>
    <row r="241" spans="1:25" x14ac:dyDescent="0.25">
      <c r="A241" s="2" t="s">
        <v>481</v>
      </c>
      <c r="B241" s="2" t="s">
        <v>53</v>
      </c>
      <c r="C241" s="2">
        <v>15</v>
      </c>
      <c r="D241" s="2" t="s">
        <v>65</v>
      </c>
      <c r="E241" s="2" t="s">
        <v>59</v>
      </c>
      <c r="F241" s="2" t="s">
        <v>41</v>
      </c>
      <c r="G241" s="39" t="s">
        <v>1560</v>
      </c>
      <c r="H241" s="29">
        <v>16.996863805041102</v>
      </c>
      <c r="I241" s="29">
        <v>23.574760069960998</v>
      </c>
      <c r="J241" s="8">
        <v>1.83070828910626</v>
      </c>
      <c r="K241" s="32">
        <v>0</v>
      </c>
      <c r="L241" s="28">
        <v>0.95097075256727603</v>
      </c>
      <c r="M241" s="8">
        <v>70.633170184620795</v>
      </c>
      <c r="N241" s="9">
        <f t="shared" si="15"/>
        <v>70.63</v>
      </c>
      <c r="O241" s="6">
        <f t="shared" si="16"/>
        <v>70.922766182377742</v>
      </c>
      <c r="P241" s="6">
        <f t="shared" si="17"/>
        <v>72.022069058204607</v>
      </c>
      <c r="Q241" s="13">
        <f>P241*Index!$D$16</f>
        <v>81.713373615518094</v>
      </c>
      <c r="S241" s="8">
        <v>3.1281021255305799</v>
      </c>
      <c r="T241" s="6">
        <f t="shared" si="18"/>
        <v>3.1765877084763039</v>
      </c>
      <c r="U241" s="6">
        <f>T241*Index!$H$19</f>
        <v>3.3374024612179167</v>
      </c>
      <c r="W241" s="8">
        <v>85.050776076736</v>
      </c>
      <c r="X241" s="9">
        <f t="shared" si="19"/>
        <v>85.05</v>
      </c>
      <c r="Y241" s="27"/>
    </row>
    <row r="242" spans="1:25" x14ac:dyDescent="0.25">
      <c r="A242" s="2" t="s">
        <v>482</v>
      </c>
      <c r="B242" s="2" t="s">
        <v>53</v>
      </c>
      <c r="C242" s="2">
        <v>15</v>
      </c>
      <c r="D242" s="2" t="s">
        <v>42</v>
      </c>
      <c r="E242" s="2" t="s">
        <v>59</v>
      </c>
      <c r="F242" s="2" t="s">
        <v>41</v>
      </c>
      <c r="G242" s="39" t="s">
        <v>1560</v>
      </c>
      <c r="H242" s="29">
        <v>16.996863805041102</v>
      </c>
      <c r="I242" s="29">
        <v>23.549286886043799</v>
      </c>
      <c r="J242" s="8">
        <v>1.84981867699285</v>
      </c>
      <c r="K242" s="32">
        <v>0</v>
      </c>
      <c r="L242" s="28">
        <v>1.0182692143102301</v>
      </c>
      <c r="M242" s="8">
        <v>76.373273199582201</v>
      </c>
      <c r="N242" s="9">
        <f t="shared" si="15"/>
        <v>76.37</v>
      </c>
      <c r="O242" s="6">
        <f t="shared" si="16"/>
        <v>76.686403619700485</v>
      </c>
      <c r="P242" s="6">
        <f t="shared" si="17"/>
        <v>77.875042875805846</v>
      </c>
      <c r="Q242" s="13">
        <f>P242*Index!$D$16</f>
        <v>88.353924804529129</v>
      </c>
      <c r="S242" s="8">
        <v>3.2886152316470301</v>
      </c>
      <c r="T242" s="6">
        <f t="shared" si="18"/>
        <v>3.3395887677375593</v>
      </c>
      <c r="U242" s="6">
        <f>T242*Index!$H$19</f>
        <v>3.508655449104273</v>
      </c>
      <c r="W242" s="8">
        <v>91.862580253633396</v>
      </c>
      <c r="X242" s="9">
        <f t="shared" si="19"/>
        <v>91.86</v>
      </c>
      <c r="Y242" s="27"/>
    </row>
    <row r="243" spans="1:25" x14ac:dyDescent="0.25">
      <c r="A243" s="2" t="s">
        <v>483</v>
      </c>
      <c r="B243" s="2" t="s">
        <v>53</v>
      </c>
      <c r="C243" s="2">
        <v>15</v>
      </c>
      <c r="D243" s="2" t="s">
        <v>66</v>
      </c>
      <c r="E243" s="2" t="s">
        <v>59</v>
      </c>
      <c r="F243" s="2" t="s">
        <v>222</v>
      </c>
      <c r="G243" s="39" t="s">
        <v>1560</v>
      </c>
      <c r="H243" s="29">
        <v>16.996863805041102</v>
      </c>
      <c r="I243" s="29">
        <v>35.411216798750402</v>
      </c>
      <c r="J243" s="8">
        <v>1.85727732829262</v>
      </c>
      <c r="K243" s="32">
        <v>0</v>
      </c>
      <c r="L243" s="28">
        <v>1.0027028992917899</v>
      </c>
      <c r="M243" s="8">
        <v>97.599430249001699</v>
      </c>
      <c r="N243" s="9">
        <f t="shared" si="15"/>
        <v>97.6</v>
      </c>
      <c r="O243" s="6">
        <f t="shared" si="16"/>
        <v>97.999587913022609</v>
      </c>
      <c r="P243" s="6">
        <f t="shared" si="17"/>
        <v>99.518581525674463</v>
      </c>
      <c r="Q243" s="13">
        <f>P243*Index!$D$16</f>
        <v>112.90982250623712</v>
      </c>
      <c r="S243" s="8">
        <v>4.1898934984425003</v>
      </c>
      <c r="T243" s="6">
        <f t="shared" si="18"/>
        <v>4.2548368476683596</v>
      </c>
      <c r="U243" s="6">
        <f>T243*Index!$H$19</f>
        <v>4.4702379630815701</v>
      </c>
      <c r="W243" s="8">
        <v>117.38006046931901</v>
      </c>
      <c r="X243" s="9">
        <f t="shared" si="19"/>
        <v>117.38</v>
      </c>
      <c r="Y243" s="27"/>
    </row>
    <row r="244" spans="1:25" x14ac:dyDescent="0.25">
      <c r="A244" s="2" t="s">
        <v>484</v>
      </c>
      <c r="B244" s="2" t="s">
        <v>53</v>
      </c>
      <c r="C244" s="2">
        <v>15</v>
      </c>
      <c r="D244" s="2" t="s">
        <v>1563</v>
      </c>
      <c r="E244" s="2" t="s">
        <v>59</v>
      </c>
      <c r="F244" s="2" t="s">
        <v>222</v>
      </c>
      <c r="G244" s="39" t="s">
        <v>1560</v>
      </c>
      <c r="H244" s="29">
        <v>16.996863805041102</v>
      </c>
      <c r="I244" s="29">
        <v>29.243975213960901</v>
      </c>
      <c r="J244" s="8">
        <v>1.7613989791887501</v>
      </c>
      <c r="K244" s="32">
        <v>0</v>
      </c>
      <c r="L244" s="28">
        <v>0.96611839600642502</v>
      </c>
      <c r="M244" s="8">
        <v>78.688958563994703</v>
      </c>
      <c r="N244" s="9">
        <f t="shared" si="15"/>
        <v>78.69</v>
      </c>
      <c r="O244" s="6">
        <f t="shared" si="16"/>
        <v>79.011583294107083</v>
      </c>
      <c r="P244" s="6">
        <f t="shared" si="17"/>
        <v>80.236262835165746</v>
      </c>
      <c r="Q244" s="13">
        <f>P244*Index!$D$16</f>
        <v>91.03287101158223</v>
      </c>
      <c r="S244" s="8">
        <v>4.0329846923262798</v>
      </c>
      <c r="T244" s="6">
        <f t="shared" si="18"/>
        <v>4.0954959550573378</v>
      </c>
      <c r="U244" s="6">
        <f>T244*Index!$H$19</f>
        <v>4.3028304377821156</v>
      </c>
      <c r="W244" s="8">
        <v>95.335701449364393</v>
      </c>
      <c r="X244" s="9">
        <f t="shared" si="19"/>
        <v>95.34</v>
      </c>
      <c r="Y244" s="27"/>
    </row>
    <row r="245" spans="1:25" x14ac:dyDescent="0.25">
      <c r="A245" s="2" t="s">
        <v>485</v>
      </c>
      <c r="B245" s="2" t="s">
        <v>53</v>
      </c>
      <c r="C245" s="2">
        <v>15</v>
      </c>
      <c r="D245" s="2" t="s">
        <v>229</v>
      </c>
      <c r="E245" s="2" t="s">
        <v>59</v>
      </c>
      <c r="F245" s="2" t="s">
        <v>41</v>
      </c>
      <c r="G245" s="39" t="s">
        <v>1560</v>
      </c>
      <c r="H245" s="29">
        <v>16.996863805041102</v>
      </c>
      <c r="I245" s="29">
        <v>23.158915501464602</v>
      </c>
      <c r="J245" s="8">
        <v>2.0761598666162202</v>
      </c>
      <c r="K245" s="32">
        <v>1</v>
      </c>
      <c r="L245" s="28">
        <v>1.01907354926203</v>
      </c>
      <c r="M245" s="8">
        <v>84.959975728179202</v>
      </c>
      <c r="N245" s="9">
        <f t="shared" si="15"/>
        <v>84.96</v>
      </c>
      <c r="O245" s="6">
        <f t="shared" si="16"/>
        <v>85.30831162866474</v>
      </c>
      <c r="P245" s="6">
        <f t="shared" si="17"/>
        <v>86.630590458909055</v>
      </c>
      <c r="Q245" s="13">
        <f>P245*Index!$D$16</f>
        <v>98.287620687222699</v>
      </c>
      <c r="S245" s="8">
        <v>3.9744033343531302</v>
      </c>
      <c r="T245" s="6">
        <f t="shared" si="18"/>
        <v>4.0360065860356036</v>
      </c>
      <c r="U245" s="6">
        <f>T245*Index!$H$19</f>
        <v>4.2403294194536558</v>
      </c>
      <c r="W245" s="8">
        <v>102.527950106676</v>
      </c>
      <c r="X245" s="9">
        <f t="shared" si="19"/>
        <v>102.53</v>
      </c>
      <c r="Y245" s="27"/>
    </row>
    <row r="246" spans="1:25" x14ac:dyDescent="0.25">
      <c r="A246" s="2" t="s">
        <v>486</v>
      </c>
      <c r="B246" s="2" t="s">
        <v>53</v>
      </c>
      <c r="C246" s="2">
        <v>15</v>
      </c>
      <c r="D246" s="2" t="s">
        <v>62</v>
      </c>
      <c r="E246" s="2" t="s">
        <v>60</v>
      </c>
      <c r="F246" s="2" t="s">
        <v>41</v>
      </c>
      <c r="G246" s="39" t="s">
        <v>1560</v>
      </c>
      <c r="H246" s="29">
        <v>16.996863805041102</v>
      </c>
      <c r="I246" s="29">
        <v>8.6556177705472095</v>
      </c>
      <c r="J246" s="8">
        <v>1.75553943463849</v>
      </c>
      <c r="K246" s="32">
        <v>0</v>
      </c>
      <c r="L246" s="28">
        <v>0.99991607194830501</v>
      </c>
      <c r="M246" s="8">
        <v>45.0301633911862</v>
      </c>
      <c r="N246" s="9">
        <f t="shared" si="15"/>
        <v>45.03</v>
      </c>
      <c r="O246" s="6">
        <f t="shared" si="16"/>
        <v>45.214787061090064</v>
      </c>
      <c r="P246" s="6">
        <f t="shared" si="17"/>
        <v>45.915616260536964</v>
      </c>
      <c r="Q246" s="13">
        <f>P246*Index!$D$16</f>
        <v>52.094031112212321</v>
      </c>
      <c r="S246" s="8">
        <v>2.6773215773222701</v>
      </c>
      <c r="T246" s="6">
        <f t="shared" si="18"/>
        <v>2.7188200617707654</v>
      </c>
      <c r="U246" s="6">
        <f>T246*Index!$H$19</f>
        <v>2.8564603273979103</v>
      </c>
      <c r="W246" s="8">
        <v>54.950491439610197</v>
      </c>
      <c r="X246" s="9">
        <f t="shared" si="19"/>
        <v>54.95</v>
      </c>
      <c r="Y246" s="27"/>
    </row>
    <row r="247" spans="1:25" x14ac:dyDescent="0.25">
      <c r="A247" s="2" t="s">
        <v>487</v>
      </c>
      <c r="B247" s="2" t="s">
        <v>53</v>
      </c>
      <c r="C247" s="2">
        <v>15</v>
      </c>
      <c r="D247" s="2" t="s">
        <v>63</v>
      </c>
      <c r="E247" s="2" t="s">
        <v>60</v>
      </c>
      <c r="F247" s="2" t="s">
        <v>41</v>
      </c>
      <c r="G247" s="39" t="s">
        <v>1560</v>
      </c>
      <c r="H247" s="29">
        <v>16.996863805041102</v>
      </c>
      <c r="I247" s="29">
        <v>12.315353598727601</v>
      </c>
      <c r="J247" s="8">
        <v>2.0868393004615902</v>
      </c>
      <c r="K247" s="32">
        <v>0</v>
      </c>
      <c r="L247" s="28">
        <v>0.99800742577676305</v>
      </c>
      <c r="M247" s="8">
        <v>61.048001721262501</v>
      </c>
      <c r="N247" s="9">
        <f t="shared" si="15"/>
        <v>61.05</v>
      </c>
      <c r="O247" s="6">
        <f t="shared" si="16"/>
        <v>61.298298528319677</v>
      </c>
      <c r="P247" s="6">
        <f t="shared" si="17"/>
        <v>62.248422155508635</v>
      </c>
      <c r="Q247" s="13">
        <f>P247*Index!$D$16</f>
        <v>70.624582757528046</v>
      </c>
      <c r="S247" s="8">
        <v>2.7970318083284802</v>
      </c>
      <c r="T247" s="6">
        <f t="shared" si="18"/>
        <v>2.8403858013575718</v>
      </c>
      <c r="U247" s="6">
        <f>T247*Index!$H$19</f>
        <v>2.9841803325512988</v>
      </c>
      <c r="W247" s="8">
        <v>73.608763090079293</v>
      </c>
      <c r="X247" s="9">
        <f t="shared" si="19"/>
        <v>73.61</v>
      </c>
      <c r="Y247" s="27"/>
    </row>
    <row r="248" spans="1:25" x14ac:dyDescent="0.25">
      <c r="A248" s="2" t="s">
        <v>488</v>
      </c>
      <c r="B248" s="2" t="s">
        <v>53</v>
      </c>
      <c r="C248" s="2">
        <v>15</v>
      </c>
      <c r="D248" s="2" t="s">
        <v>64</v>
      </c>
      <c r="E248" s="2" t="s">
        <v>60</v>
      </c>
      <c r="F248" s="2" t="s">
        <v>41</v>
      </c>
      <c r="G248" s="39" t="s">
        <v>1560</v>
      </c>
      <c r="H248" s="29">
        <v>16.996863805041102</v>
      </c>
      <c r="I248" s="29">
        <v>14.7732051322734</v>
      </c>
      <c r="J248" s="8">
        <v>2.0729016768489701</v>
      </c>
      <c r="K248" s="32">
        <v>0</v>
      </c>
      <c r="L248" s="28">
        <v>1.0054870921976999</v>
      </c>
      <c r="M248" s="8">
        <v>66.217588375036101</v>
      </c>
      <c r="N248" s="9">
        <f t="shared" si="15"/>
        <v>66.22</v>
      </c>
      <c r="O248" s="6">
        <f t="shared" si="16"/>
        <v>66.489080487373755</v>
      </c>
      <c r="P248" s="6">
        <f t="shared" si="17"/>
        <v>67.519661234928051</v>
      </c>
      <c r="Q248" s="13">
        <f>P248*Index!$D$16</f>
        <v>76.605120861275438</v>
      </c>
      <c r="S248" s="8">
        <v>2.86042401413212</v>
      </c>
      <c r="T248" s="6">
        <f t="shared" si="18"/>
        <v>2.9047605863511681</v>
      </c>
      <c r="U248" s="6">
        <f>T248*Index!$H$19</f>
        <v>3.0518140910351956</v>
      </c>
      <c r="W248" s="8">
        <v>79.656934952310607</v>
      </c>
      <c r="X248" s="9">
        <f t="shared" si="19"/>
        <v>79.66</v>
      </c>
      <c r="Y248" s="27"/>
    </row>
    <row r="249" spans="1:25" x14ac:dyDescent="0.25">
      <c r="A249" s="2" t="s">
        <v>489</v>
      </c>
      <c r="B249" s="2" t="s">
        <v>53</v>
      </c>
      <c r="C249" s="2">
        <v>15</v>
      </c>
      <c r="D249" s="2" t="s">
        <v>65</v>
      </c>
      <c r="E249" s="2" t="s">
        <v>60</v>
      </c>
      <c r="F249" s="2" t="s">
        <v>41</v>
      </c>
      <c r="G249" s="39" t="s">
        <v>1560</v>
      </c>
      <c r="H249" s="29">
        <v>16.996863805041102</v>
      </c>
      <c r="I249" s="29">
        <v>18.741794129108701</v>
      </c>
      <c r="J249" s="8">
        <v>1.99552825961406</v>
      </c>
      <c r="K249" s="32">
        <v>0</v>
      </c>
      <c r="L249" s="28">
        <v>0.95097075256727603</v>
      </c>
      <c r="M249" s="8">
        <v>67.820858422892698</v>
      </c>
      <c r="N249" s="9">
        <f t="shared" si="15"/>
        <v>67.819999999999993</v>
      </c>
      <c r="O249" s="6">
        <f t="shared" si="16"/>
        <v>68.098923942426552</v>
      </c>
      <c r="P249" s="6">
        <f t="shared" si="17"/>
        <v>69.154457263534169</v>
      </c>
      <c r="Q249" s="13">
        <f>P249*Index!$D$16</f>
        <v>78.459895382716923</v>
      </c>
      <c r="S249" s="8">
        <v>2.7524985895313998</v>
      </c>
      <c r="T249" s="6">
        <f t="shared" si="18"/>
        <v>2.7951623176691367</v>
      </c>
      <c r="U249" s="6">
        <f>T249*Index!$H$19</f>
        <v>2.9366674100011365</v>
      </c>
      <c r="W249" s="8">
        <v>81.3965627927181</v>
      </c>
      <c r="X249" s="9">
        <f t="shared" si="19"/>
        <v>81.400000000000006</v>
      </c>
      <c r="Y249" s="27"/>
    </row>
    <row r="250" spans="1:25" x14ac:dyDescent="0.25">
      <c r="A250" s="2" t="s">
        <v>490</v>
      </c>
      <c r="B250" s="2" t="s">
        <v>53</v>
      </c>
      <c r="C250" s="2">
        <v>15</v>
      </c>
      <c r="D250" s="2" t="s">
        <v>42</v>
      </c>
      <c r="E250" s="2" t="s">
        <v>60</v>
      </c>
      <c r="F250" s="2" t="s">
        <v>41</v>
      </c>
      <c r="G250" s="39" t="s">
        <v>1560</v>
      </c>
      <c r="H250" s="29">
        <v>16.996863805041102</v>
      </c>
      <c r="I250" s="29">
        <v>18.442257668130299</v>
      </c>
      <c r="J250" s="8">
        <v>2.0034102058051202</v>
      </c>
      <c r="K250" s="32">
        <v>0</v>
      </c>
      <c r="L250" s="28">
        <v>1.0182692143102301</v>
      </c>
      <c r="M250" s="8">
        <v>72.296195374812399</v>
      </c>
      <c r="N250" s="9">
        <f t="shared" si="15"/>
        <v>72.3</v>
      </c>
      <c r="O250" s="6">
        <f t="shared" si="16"/>
        <v>72.592609775849127</v>
      </c>
      <c r="P250" s="6">
        <f t="shared" si="17"/>
        <v>73.717795227374793</v>
      </c>
      <c r="Q250" s="13">
        <f>P250*Index!$D$16</f>
        <v>83.637277049881178</v>
      </c>
      <c r="S250" s="8">
        <v>2.9410095409086101</v>
      </c>
      <c r="T250" s="6">
        <f t="shared" si="18"/>
        <v>2.9865951887926938</v>
      </c>
      <c r="U250" s="6">
        <f>T250*Index!$H$19</f>
        <v>3.1377915702253238</v>
      </c>
      <c r="W250" s="8">
        <v>86.775068620106495</v>
      </c>
      <c r="X250" s="9">
        <f t="shared" si="19"/>
        <v>86.78</v>
      </c>
      <c r="Y250" s="27"/>
    </row>
    <row r="251" spans="1:25" x14ac:dyDescent="0.25">
      <c r="A251" s="2" t="s">
        <v>491</v>
      </c>
      <c r="B251" s="2" t="s">
        <v>53</v>
      </c>
      <c r="C251" s="2">
        <v>15</v>
      </c>
      <c r="D251" s="2" t="s">
        <v>66</v>
      </c>
      <c r="E251" s="2" t="s">
        <v>60</v>
      </c>
      <c r="F251" s="2" t="s">
        <v>222</v>
      </c>
      <c r="G251" s="39" t="s">
        <v>1560</v>
      </c>
      <c r="H251" s="29">
        <v>16.996863805041102</v>
      </c>
      <c r="I251" s="29">
        <v>30.051519286113098</v>
      </c>
      <c r="J251" s="8">
        <v>2.1057845375761901</v>
      </c>
      <c r="K251" s="32">
        <v>0</v>
      </c>
      <c r="L251" s="28">
        <v>1.0027028992917899</v>
      </c>
      <c r="M251" s="8">
        <v>99.341544020649906</v>
      </c>
      <c r="N251" s="9">
        <f t="shared" si="15"/>
        <v>99.34</v>
      </c>
      <c r="O251" s="6">
        <f t="shared" si="16"/>
        <v>99.748844351134565</v>
      </c>
      <c r="P251" s="6">
        <f t="shared" si="17"/>
        <v>101.29495143857716</v>
      </c>
      <c r="Q251" s="13">
        <f>P251*Index!$D$16</f>
        <v>114.92522112322322</v>
      </c>
      <c r="S251" s="8">
        <v>6.2071393752322201</v>
      </c>
      <c r="T251" s="6">
        <f t="shared" si="18"/>
        <v>6.3033500355483199</v>
      </c>
      <c r="U251" s="6">
        <f>T251*Index!$H$19</f>
        <v>6.6224571310979528</v>
      </c>
      <c r="W251" s="8">
        <v>121.547678254321</v>
      </c>
      <c r="X251" s="9">
        <f t="shared" si="19"/>
        <v>121.55</v>
      </c>
      <c r="Y251" s="27"/>
    </row>
    <row r="252" spans="1:25" x14ac:dyDescent="0.25">
      <c r="A252" s="2" t="s">
        <v>492</v>
      </c>
      <c r="B252" s="2" t="s">
        <v>53</v>
      </c>
      <c r="C252" s="2">
        <v>15</v>
      </c>
      <c r="D252" s="2" t="s">
        <v>1563</v>
      </c>
      <c r="E252" s="2" t="s">
        <v>60</v>
      </c>
      <c r="F252" s="2" t="s">
        <v>222</v>
      </c>
      <c r="G252" s="39" t="s">
        <v>1560</v>
      </c>
      <c r="H252" s="29">
        <v>16.996863805041102</v>
      </c>
      <c r="I252" s="29">
        <v>24.483126705234302</v>
      </c>
      <c r="J252" s="8">
        <v>2.2513947823820701</v>
      </c>
      <c r="K252" s="32">
        <v>0</v>
      </c>
      <c r="L252" s="28">
        <v>0.96611839600642502</v>
      </c>
      <c r="M252" s="8">
        <v>90.223704591635496</v>
      </c>
      <c r="N252" s="9">
        <f t="shared" si="15"/>
        <v>90.22</v>
      </c>
      <c r="O252" s="6">
        <f t="shared" si="16"/>
        <v>90.593621780461206</v>
      </c>
      <c r="P252" s="6">
        <f t="shared" si="17"/>
        <v>91.997822918058361</v>
      </c>
      <c r="Q252" s="13">
        <f>P252*Index!$D$16</f>
        <v>104.3770690597954</v>
      </c>
      <c r="S252" s="8">
        <v>3.7018896079496999</v>
      </c>
      <c r="T252" s="6">
        <f t="shared" si="18"/>
        <v>3.7592688968729204</v>
      </c>
      <c r="U252" s="6">
        <f>T252*Index!$H$19</f>
        <v>3.9495818847771118</v>
      </c>
      <c r="W252" s="8">
        <v>108.326650944573</v>
      </c>
      <c r="X252" s="9">
        <f t="shared" si="19"/>
        <v>108.33</v>
      </c>
      <c r="Y252" s="27"/>
    </row>
    <row r="253" spans="1:25" x14ac:dyDescent="0.25">
      <c r="A253" s="2" t="s">
        <v>493</v>
      </c>
      <c r="B253" s="2" t="s">
        <v>53</v>
      </c>
      <c r="C253" s="2">
        <v>15</v>
      </c>
      <c r="D253" s="2" t="s">
        <v>229</v>
      </c>
      <c r="E253" s="2" t="s">
        <v>60</v>
      </c>
      <c r="F253" s="2" t="s">
        <v>41</v>
      </c>
      <c r="G253" s="39" t="s">
        <v>1560</v>
      </c>
      <c r="H253" s="29">
        <v>16.996863805041102</v>
      </c>
      <c r="I253" s="29">
        <v>21.251558763329701</v>
      </c>
      <c r="J253" s="8">
        <v>2.36002207093525</v>
      </c>
      <c r="K253" s="32">
        <v>1</v>
      </c>
      <c r="L253" s="28">
        <v>1.01907354926203</v>
      </c>
      <c r="M253" s="8">
        <v>91.988835827336601</v>
      </c>
      <c r="N253" s="9">
        <f t="shared" si="15"/>
        <v>91.99</v>
      </c>
      <c r="O253" s="6">
        <f t="shared" si="16"/>
        <v>92.365990054228675</v>
      </c>
      <c r="P253" s="6">
        <f t="shared" si="17"/>
        <v>93.797662900069227</v>
      </c>
      <c r="Q253" s="13">
        <f>P253*Index!$D$16</f>
        <v>106.419095883259</v>
      </c>
      <c r="S253" s="8">
        <v>3.7549241575757399</v>
      </c>
      <c r="T253" s="6">
        <f t="shared" si="18"/>
        <v>3.8131254820181644</v>
      </c>
      <c r="U253" s="6">
        <f>T253*Index!$H$19</f>
        <v>4.0061649595453339</v>
      </c>
      <c r="W253" s="8">
        <v>110.42526084280399</v>
      </c>
      <c r="X253" s="9">
        <f t="shared" si="19"/>
        <v>110.43</v>
      </c>
      <c r="Y253" s="27"/>
    </row>
    <row r="254" spans="1:25" x14ac:dyDescent="0.25">
      <c r="A254" s="2" t="s">
        <v>494</v>
      </c>
      <c r="B254" s="2" t="s">
        <v>53</v>
      </c>
      <c r="C254" s="2">
        <v>15</v>
      </c>
      <c r="D254" s="2" t="s">
        <v>62</v>
      </c>
      <c r="E254" s="2" t="s">
        <v>61</v>
      </c>
      <c r="F254" s="2" t="s">
        <v>41</v>
      </c>
      <c r="G254" s="39" t="s">
        <v>1560</v>
      </c>
      <c r="H254" s="29">
        <v>16.996863805041102</v>
      </c>
      <c r="I254" s="29">
        <v>9.4716785601982796</v>
      </c>
      <c r="J254" s="8">
        <v>1.26528181782531</v>
      </c>
      <c r="K254" s="32">
        <v>1</v>
      </c>
      <c r="L254" s="28">
        <v>0.99991607194830501</v>
      </c>
      <c r="M254" s="8">
        <v>33.487354634743397</v>
      </c>
      <c r="N254" s="9">
        <f t="shared" si="15"/>
        <v>33.49</v>
      </c>
      <c r="O254" s="6">
        <f t="shared" si="16"/>
        <v>33.624652788745848</v>
      </c>
      <c r="P254" s="6">
        <f t="shared" si="17"/>
        <v>34.145834906971409</v>
      </c>
      <c r="Q254" s="13">
        <f>P254*Index!$D$16</f>
        <v>38.740505537438509</v>
      </c>
      <c r="S254" s="8">
        <v>2.76317383005907</v>
      </c>
      <c r="T254" s="6">
        <f t="shared" si="18"/>
        <v>2.8060030244249856</v>
      </c>
      <c r="U254" s="6">
        <f>T254*Index!$H$19</f>
        <v>2.9480569275365003</v>
      </c>
      <c r="W254" s="8">
        <v>41.688562464975</v>
      </c>
      <c r="X254" s="9">
        <f t="shared" si="19"/>
        <v>41.69</v>
      </c>
      <c r="Y254" s="27"/>
    </row>
    <row r="255" spans="1:25" x14ac:dyDescent="0.25">
      <c r="A255" s="2" t="s">
        <v>495</v>
      </c>
      <c r="B255" s="2" t="s">
        <v>53</v>
      </c>
      <c r="C255" s="2">
        <v>15</v>
      </c>
      <c r="D255" s="2" t="s">
        <v>63</v>
      </c>
      <c r="E255" s="2" t="s">
        <v>61</v>
      </c>
      <c r="F255" s="2" t="s">
        <v>41</v>
      </c>
      <c r="G255" s="39" t="s">
        <v>1560</v>
      </c>
      <c r="H255" s="29">
        <v>16.996863805041102</v>
      </c>
      <c r="I255" s="29">
        <v>13.830165219639801</v>
      </c>
      <c r="J255" s="8">
        <v>1.51298337965926</v>
      </c>
      <c r="K255" s="32">
        <v>0</v>
      </c>
      <c r="L255" s="28">
        <v>0.99800742577676305</v>
      </c>
      <c r="M255" s="8">
        <v>46.547847337538002</v>
      </c>
      <c r="N255" s="9">
        <f t="shared" si="15"/>
        <v>46.55</v>
      </c>
      <c r="O255" s="6">
        <f t="shared" si="16"/>
        <v>46.738693511621911</v>
      </c>
      <c r="P255" s="6">
        <f t="shared" si="17"/>
        <v>47.463143261052053</v>
      </c>
      <c r="Q255" s="13">
        <f>P255*Index!$D$16</f>
        <v>53.849793667034206</v>
      </c>
      <c r="S255" s="8">
        <v>3.17048419439103</v>
      </c>
      <c r="T255" s="6">
        <f t="shared" si="18"/>
        <v>3.2196266994040914</v>
      </c>
      <c r="U255" s="6">
        <f>T255*Index!$H$19</f>
        <v>3.3826203010614231</v>
      </c>
      <c r="W255" s="8">
        <v>57.232413968095599</v>
      </c>
      <c r="X255" s="9">
        <f t="shared" si="19"/>
        <v>57.23</v>
      </c>
      <c r="Y255" s="27"/>
    </row>
    <row r="256" spans="1:25" x14ac:dyDescent="0.25">
      <c r="A256" s="2" t="s">
        <v>496</v>
      </c>
      <c r="B256" s="2" t="s">
        <v>53</v>
      </c>
      <c r="C256" s="2">
        <v>15</v>
      </c>
      <c r="D256" s="2" t="s">
        <v>64</v>
      </c>
      <c r="E256" s="2" t="s">
        <v>61</v>
      </c>
      <c r="F256" s="2" t="s">
        <v>41</v>
      </c>
      <c r="G256" s="39" t="s">
        <v>1560</v>
      </c>
      <c r="H256" s="29">
        <v>16.996863805041102</v>
      </c>
      <c r="I256" s="29">
        <v>16.992425578777201</v>
      </c>
      <c r="J256" s="8">
        <v>1.6002074704548701</v>
      </c>
      <c r="K256" s="32">
        <v>0</v>
      </c>
      <c r="L256" s="28">
        <v>1.0054870921976999</v>
      </c>
      <c r="M256" s="8">
        <v>54.688357264502301</v>
      </c>
      <c r="N256" s="9">
        <f t="shared" si="15"/>
        <v>54.69</v>
      </c>
      <c r="O256" s="6">
        <f t="shared" si="16"/>
        <v>54.912579529286759</v>
      </c>
      <c r="P256" s="6">
        <f t="shared" si="17"/>
        <v>55.763724511990709</v>
      </c>
      <c r="Q256" s="13">
        <f>P256*Index!$D$16</f>
        <v>63.267302853499984</v>
      </c>
      <c r="S256" s="8">
        <v>3.1171924174189498</v>
      </c>
      <c r="T256" s="6">
        <f t="shared" si="18"/>
        <v>3.1655088998889438</v>
      </c>
      <c r="U256" s="6">
        <f>T256*Index!$H$19</f>
        <v>3.3257627879458211</v>
      </c>
      <c r="W256" s="8">
        <v>66.593065641445804</v>
      </c>
      <c r="X256" s="9">
        <f t="shared" si="19"/>
        <v>66.59</v>
      </c>
      <c r="Y256" s="27"/>
    </row>
    <row r="257" spans="1:25" x14ac:dyDescent="0.25">
      <c r="A257" s="2" t="s">
        <v>497</v>
      </c>
      <c r="B257" s="2" t="s">
        <v>53</v>
      </c>
      <c r="C257" s="2">
        <v>15</v>
      </c>
      <c r="D257" s="2" t="s">
        <v>65</v>
      </c>
      <c r="E257" s="2" t="s">
        <v>61</v>
      </c>
      <c r="F257" s="2" t="s">
        <v>41</v>
      </c>
      <c r="G257" s="39" t="s">
        <v>1560</v>
      </c>
      <c r="H257" s="29">
        <v>16.996863805041102</v>
      </c>
      <c r="I257" s="29">
        <v>22.007879138616701</v>
      </c>
      <c r="J257" s="8">
        <v>1.6096378596352401</v>
      </c>
      <c r="K257" s="32">
        <v>0</v>
      </c>
      <c r="L257" s="28">
        <v>0.95097075256727603</v>
      </c>
      <c r="M257" s="8">
        <v>59.705282654514399</v>
      </c>
      <c r="N257" s="9">
        <f t="shared" si="15"/>
        <v>59.71</v>
      </c>
      <c r="O257" s="6">
        <f t="shared" si="16"/>
        <v>59.950074313397906</v>
      </c>
      <c r="P257" s="6">
        <f t="shared" si="17"/>
        <v>60.879300465255575</v>
      </c>
      <c r="Q257" s="13">
        <f>P257*Index!$D$16</f>
        <v>69.071231768536805</v>
      </c>
      <c r="S257" s="8">
        <v>3.2510760618996799</v>
      </c>
      <c r="T257" s="6">
        <f t="shared" si="18"/>
        <v>3.3014677408591253</v>
      </c>
      <c r="U257" s="6">
        <f>T257*Index!$H$19</f>
        <v>3.4686045452401184</v>
      </c>
      <c r="W257" s="8">
        <v>72.539836313776902</v>
      </c>
      <c r="X257" s="9">
        <f t="shared" si="19"/>
        <v>72.540000000000006</v>
      </c>
      <c r="Y257" s="27"/>
    </row>
    <row r="258" spans="1:25" x14ac:dyDescent="0.25">
      <c r="A258" s="2" t="s">
        <v>498</v>
      </c>
      <c r="B258" s="2" t="s">
        <v>53</v>
      </c>
      <c r="C258" s="2">
        <v>15</v>
      </c>
      <c r="D258" s="2" t="s">
        <v>42</v>
      </c>
      <c r="E258" s="2" t="s">
        <v>61</v>
      </c>
      <c r="F258" s="2" t="s">
        <v>41</v>
      </c>
      <c r="G258" s="39" t="s">
        <v>1560</v>
      </c>
      <c r="H258" s="29">
        <v>16.996863805041102</v>
      </c>
      <c r="I258" s="29">
        <v>21.889989537875799</v>
      </c>
      <c r="J258" s="8">
        <v>1.6196494900296601</v>
      </c>
      <c r="K258" s="32">
        <v>0</v>
      </c>
      <c r="L258" s="28">
        <v>1.0182692143102301</v>
      </c>
      <c r="M258" s="8">
        <v>64.133723429391196</v>
      </c>
      <c r="N258" s="9">
        <f t="shared" si="15"/>
        <v>64.13</v>
      </c>
      <c r="O258" s="6">
        <f t="shared" si="16"/>
        <v>64.396671695451701</v>
      </c>
      <c r="P258" s="6">
        <f t="shared" si="17"/>
        <v>65.394820106731203</v>
      </c>
      <c r="Q258" s="13">
        <f>P258*Index!$D$16</f>
        <v>74.194360669956154</v>
      </c>
      <c r="S258" s="8">
        <v>3.0364700679966901</v>
      </c>
      <c r="T258" s="6">
        <f t="shared" si="18"/>
        <v>3.0835353540506389</v>
      </c>
      <c r="U258" s="6">
        <f>T258*Index!$H$19</f>
        <v>3.2396393313494523</v>
      </c>
      <c r="W258" s="8">
        <v>77.434000001305705</v>
      </c>
      <c r="X258" s="9">
        <f t="shared" si="19"/>
        <v>77.430000000000007</v>
      </c>
      <c r="Y258" s="27"/>
    </row>
    <row r="259" spans="1:25" x14ac:dyDescent="0.25">
      <c r="A259" s="2" t="s">
        <v>499</v>
      </c>
      <c r="B259" s="2" t="s">
        <v>53</v>
      </c>
      <c r="C259" s="2">
        <v>15</v>
      </c>
      <c r="D259" s="2" t="s">
        <v>66</v>
      </c>
      <c r="E259" s="2" t="s">
        <v>61</v>
      </c>
      <c r="F259" s="2" t="s">
        <v>222</v>
      </c>
      <c r="G259" s="39" t="s">
        <v>1560</v>
      </c>
      <c r="H259" s="29">
        <v>16.996863805041102</v>
      </c>
      <c r="I259" s="29">
        <v>33.661769716289299</v>
      </c>
      <c r="J259" s="8">
        <v>1.5536127643984099</v>
      </c>
      <c r="K259" s="32">
        <v>0</v>
      </c>
      <c r="L259" s="28">
        <v>1.0027028992917899</v>
      </c>
      <c r="M259" s="8">
        <v>78.916628380387493</v>
      </c>
      <c r="N259" s="9">
        <f t="shared" ref="N259:N322" si="20">ROUND(J259*SUM(H259:I259)*L259,2)</f>
        <v>78.92</v>
      </c>
      <c r="O259" s="6">
        <f t="shared" ref="O259:O322" si="21">M259*(1.0041)</f>
        <v>79.240186556747076</v>
      </c>
      <c r="P259" s="6">
        <f t="shared" ref="P259:P322" si="22">O259*(1.0155)</f>
        <v>80.468409448376661</v>
      </c>
      <c r="Q259" s="13">
        <f>P259*Index!$D$16</f>
        <v>91.296255321238078</v>
      </c>
      <c r="S259" s="8">
        <v>4.43350461478519</v>
      </c>
      <c r="T259" s="6">
        <f t="shared" ref="T259:T322" si="23">S259*(1.0155)</f>
        <v>4.502223936314361</v>
      </c>
      <c r="U259" s="6">
        <f>T259*Index!$H$19</f>
        <v>4.7301490230902754</v>
      </c>
      <c r="W259" s="8">
        <v>96.026404344328398</v>
      </c>
      <c r="X259" s="9">
        <f t="shared" ref="X259:X322" si="24">ROUND(Q259+U259,2)</f>
        <v>96.03</v>
      </c>
      <c r="Y259" s="27"/>
    </row>
    <row r="260" spans="1:25" x14ac:dyDescent="0.25">
      <c r="A260" s="2" t="s">
        <v>500</v>
      </c>
      <c r="B260" s="2" t="s">
        <v>53</v>
      </c>
      <c r="C260" s="2">
        <v>15</v>
      </c>
      <c r="D260" s="2" t="s">
        <v>1563</v>
      </c>
      <c r="E260" s="2" t="s">
        <v>61</v>
      </c>
      <c r="F260" s="2" t="s">
        <v>222</v>
      </c>
      <c r="G260" s="39" t="s">
        <v>1560</v>
      </c>
      <c r="H260" s="29">
        <v>16.996863805041102</v>
      </c>
      <c r="I260" s="29">
        <v>27.696708337364502</v>
      </c>
      <c r="J260" s="8">
        <v>1.61245480810728</v>
      </c>
      <c r="K260" s="32">
        <v>0</v>
      </c>
      <c r="L260" s="28">
        <v>0.96611839600642502</v>
      </c>
      <c r="M260" s="8">
        <v>69.624641242414199</v>
      </c>
      <c r="N260" s="9">
        <f t="shared" si="20"/>
        <v>69.62</v>
      </c>
      <c r="O260" s="6">
        <f t="shared" si="21"/>
        <v>69.910102271508094</v>
      </c>
      <c r="P260" s="6">
        <f t="shared" si="22"/>
        <v>70.993708856716481</v>
      </c>
      <c r="Q260" s="13">
        <f>P260*Index!$D$16</f>
        <v>80.546637051929238</v>
      </c>
      <c r="S260" s="8">
        <v>3.8921941838834</v>
      </c>
      <c r="T260" s="6">
        <f t="shared" si="23"/>
        <v>3.952523193733593</v>
      </c>
      <c r="U260" s="6">
        <f>T260*Index!$H$19</f>
        <v>4.1526196804163558</v>
      </c>
      <c r="W260" s="8">
        <v>84.699256732345603</v>
      </c>
      <c r="X260" s="9">
        <f t="shared" si="24"/>
        <v>84.7</v>
      </c>
      <c r="Y260" s="27"/>
    </row>
    <row r="261" spans="1:25" x14ac:dyDescent="0.25">
      <c r="A261" s="2" t="s">
        <v>501</v>
      </c>
      <c r="B261" s="2" t="s">
        <v>53</v>
      </c>
      <c r="C261" s="2">
        <v>15</v>
      </c>
      <c r="D261" s="2" t="s">
        <v>229</v>
      </c>
      <c r="E261" s="2" t="s">
        <v>61</v>
      </c>
      <c r="F261" s="2" t="s">
        <v>41</v>
      </c>
      <c r="G261" s="39" t="s">
        <v>1560</v>
      </c>
      <c r="H261" s="29">
        <v>16.996863805041102</v>
      </c>
      <c r="I261" s="29">
        <v>22.472350271743501</v>
      </c>
      <c r="J261" s="8">
        <v>1.8984306831167901</v>
      </c>
      <c r="K261" s="32">
        <v>1</v>
      </c>
      <c r="L261" s="28">
        <v>1.01907354926203</v>
      </c>
      <c r="M261" s="8">
        <v>76.358739830028199</v>
      </c>
      <c r="N261" s="9">
        <f t="shared" si="20"/>
        <v>76.36</v>
      </c>
      <c r="O261" s="6">
        <f t="shared" si="21"/>
        <v>76.671810663331314</v>
      </c>
      <c r="P261" s="6">
        <f t="shared" si="22"/>
        <v>77.860223728612951</v>
      </c>
      <c r="Q261" s="13">
        <f>P261*Index!$D$16</f>
        <v>88.337111589814938</v>
      </c>
      <c r="S261" s="8">
        <v>3.6499024578224599</v>
      </c>
      <c r="T261" s="6">
        <f t="shared" si="23"/>
        <v>3.7064759459187084</v>
      </c>
      <c r="U261" s="6">
        <f>T261*Index!$H$19</f>
        <v>3.8941162906808429</v>
      </c>
      <c r="W261" s="8">
        <v>92.231227880495794</v>
      </c>
      <c r="X261" s="9">
        <f t="shared" si="24"/>
        <v>92.23</v>
      </c>
      <c r="Y261" s="27"/>
    </row>
    <row r="262" spans="1:25" x14ac:dyDescent="0.25">
      <c r="A262" s="2" t="s">
        <v>502</v>
      </c>
      <c r="B262" s="2" t="s">
        <v>0</v>
      </c>
      <c r="C262" s="2">
        <v>30</v>
      </c>
      <c r="D262" s="2" t="s">
        <v>62</v>
      </c>
      <c r="E262" s="2" t="s">
        <v>54</v>
      </c>
      <c r="F262" s="2" t="s">
        <v>41</v>
      </c>
      <c r="G262" s="39" t="s">
        <v>1560</v>
      </c>
      <c r="H262" s="29">
        <v>31.5325893837765</v>
      </c>
      <c r="I262" s="29">
        <v>24.2645532744659</v>
      </c>
      <c r="J262" s="8">
        <v>1.25774349245994</v>
      </c>
      <c r="K262" s="32">
        <v>1</v>
      </c>
      <c r="L262" s="28">
        <v>0.99991607194830501</v>
      </c>
      <c r="M262" s="8">
        <v>70.172603132068403</v>
      </c>
      <c r="N262" s="9">
        <f t="shared" si="20"/>
        <v>70.17</v>
      </c>
      <c r="O262" s="6">
        <f t="shared" si="21"/>
        <v>70.460310804909881</v>
      </c>
      <c r="P262" s="6">
        <f t="shared" si="22"/>
        <v>71.552445622385989</v>
      </c>
      <c r="Q262" s="13">
        <f>P262*Index!$D$16</f>
        <v>81.180557552727151</v>
      </c>
      <c r="S262" s="8">
        <v>5.9940061366670996</v>
      </c>
      <c r="T262" s="6">
        <f t="shared" si="23"/>
        <v>6.0869132317854397</v>
      </c>
      <c r="U262" s="6">
        <f>T262*Index!$H$19</f>
        <v>6.3950632141445771</v>
      </c>
      <c r="W262" s="8">
        <v>87.575620766871694</v>
      </c>
      <c r="X262" s="9">
        <f t="shared" si="24"/>
        <v>87.58</v>
      </c>
      <c r="Y262" s="27"/>
    </row>
    <row r="263" spans="1:25" x14ac:dyDescent="0.25">
      <c r="A263" s="2" t="s">
        <v>503</v>
      </c>
      <c r="B263" s="2" t="s">
        <v>0</v>
      </c>
      <c r="C263" s="2">
        <v>30</v>
      </c>
      <c r="D263" s="2" t="s">
        <v>63</v>
      </c>
      <c r="E263" s="2" t="s">
        <v>54</v>
      </c>
      <c r="F263" s="2" t="s">
        <v>41</v>
      </c>
      <c r="G263" s="39" t="s">
        <v>1560</v>
      </c>
      <c r="H263" s="29">
        <v>31.5325893837765</v>
      </c>
      <c r="I263" s="29">
        <v>37.2315792714179</v>
      </c>
      <c r="J263" s="8">
        <v>1.53433189369148</v>
      </c>
      <c r="K263" s="32">
        <v>0</v>
      </c>
      <c r="L263" s="28">
        <v>0.99800742577676305</v>
      </c>
      <c r="M263" s="8">
        <v>105.296826468476</v>
      </c>
      <c r="N263" s="9">
        <f t="shared" si="20"/>
        <v>105.3</v>
      </c>
      <c r="O263" s="6">
        <f t="shared" si="21"/>
        <v>105.72854345699675</v>
      </c>
      <c r="P263" s="6">
        <f t="shared" si="22"/>
        <v>107.3673358805802</v>
      </c>
      <c r="Q263" s="13">
        <f>P263*Index!$D$16</f>
        <v>121.81470687578407</v>
      </c>
      <c r="S263" s="8">
        <v>6.6104468238675604</v>
      </c>
      <c r="T263" s="6">
        <f t="shared" si="23"/>
        <v>6.7129087496375082</v>
      </c>
      <c r="U263" s="6">
        <f>T263*Index!$H$19</f>
        <v>7.0527497550879064</v>
      </c>
      <c r="W263" s="8">
        <v>128.867456630872</v>
      </c>
      <c r="X263" s="9">
        <f t="shared" si="24"/>
        <v>128.87</v>
      </c>
      <c r="Y263" s="27"/>
    </row>
    <row r="264" spans="1:25" x14ac:dyDescent="0.25">
      <c r="A264" s="2" t="s">
        <v>504</v>
      </c>
      <c r="B264" s="2" t="s">
        <v>0</v>
      </c>
      <c r="C264" s="2">
        <v>30</v>
      </c>
      <c r="D264" s="2" t="s">
        <v>64</v>
      </c>
      <c r="E264" s="2" t="s">
        <v>54</v>
      </c>
      <c r="F264" s="2" t="s">
        <v>41</v>
      </c>
      <c r="G264" s="39" t="s">
        <v>1560</v>
      </c>
      <c r="H264" s="29">
        <v>31.5325893837765</v>
      </c>
      <c r="I264" s="29">
        <v>48.0602822387361</v>
      </c>
      <c r="J264" s="8">
        <v>1.63951392367451</v>
      </c>
      <c r="K264" s="32">
        <v>0</v>
      </c>
      <c r="L264" s="28">
        <v>1.0054870921976999</v>
      </c>
      <c r="M264" s="8">
        <v>131.20965178136001</v>
      </c>
      <c r="N264" s="9">
        <f t="shared" si="20"/>
        <v>131.21</v>
      </c>
      <c r="O264" s="6">
        <f t="shared" si="21"/>
        <v>131.74761135366359</v>
      </c>
      <c r="P264" s="6">
        <f t="shared" si="22"/>
        <v>133.78969932964537</v>
      </c>
      <c r="Q264" s="13">
        <f>P264*Index!$D$16</f>
        <v>151.79246903329204</v>
      </c>
      <c r="S264" s="8">
        <v>7.5399915953008501</v>
      </c>
      <c r="T264" s="6">
        <f t="shared" si="23"/>
        <v>7.6568614650280136</v>
      </c>
      <c r="U264" s="6">
        <f>T264*Index!$H$19</f>
        <v>8.0444900766950553</v>
      </c>
      <c r="W264" s="8">
        <v>159.83695910998699</v>
      </c>
      <c r="X264" s="9">
        <f t="shared" si="24"/>
        <v>159.84</v>
      </c>
      <c r="Y264" s="27"/>
    </row>
    <row r="265" spans="1:25" x14ac:dyDescent="0.25">
      <c r="A265" s="2" t="s">
        <v>505</v>
      </c>
      <c r="B265" s="2" t="s">
        <v>0</v>
      </c>
      <c r="C265" s="2">
        <v>30</v>
      </c>
      <c r="D265" s="2" t="s">
        <v>65</v>
      </c>
      <c r="E265" s="2" t="s">
        <v>54</v>
      </c>
      <c r="F265" s="2" t="s">
        <v>41</v>
      </c>
      <c r="G265" s="39" t="s">
        <v>1560</v>
      </c>
      <c r="H265" s="29">
        <v>31.5325893837765</v>
      </c>
      <c r="I265" s="29">
        <v>65.160168908191693</v>
      </c>
      <c r="J265" s="8">
        <v>1.7161292197850699</v>
      </c>
      <c r="K265" s="32">
        <v>0</v>
      </c>
      <c r="L265" s="28">
        <v>0.95097075256727603</v>
      </c>
      <c r="M265" s="8">
        <v>157.80148848290801</v>
      </c>
      <c r="N265" s="9">
        <f t="shared" si="20"/>
        <v>157.80000000000001</v>
      </c>
      <c r="O265" s="6">
        <f t="shared" si="21"/>
        <v>158.44847458568793</v>
      </c>
      <c r="P265" s="6">
        <f t="shared" si="22"/>
        <v>160.90442594176611</v>
      </c>
      <c r="Q265" s="13">
        <f>P265*Index!$D$16</f>
        <v>182.55575888474419</v>
      </c>
      <c r="S265" s="8">
        <v>7.8606904098788597</v>
      </c>
      <c r="T265" s="6">
        <f t="shared" si="23"/>
        <v>7.9825311112319826</v>
      </c>
      <c r="U265" s="6">
        <f>T265*Index!$H$19</f>
        <v>8.3866467487381016</v>
      </c>
      <c r="W265" s="8">
        <v>190.942405633482</v>
      </c>
      <c r="X265" s="9">
        <f t="shared" si="24"/>
        <v>190.94</v>
      </c>
      <c r="Y265" s="27"/>
    </row>
    <row r="266" spans="1:25" x14ac:dyDescent="0.25">
      <c r="A266" s="2" t="s">
        <v>506</v>
      </c>
      <c r="B266" s="2" t="s">
        <v>0</v>
      </c>
      <c r="C266" s="2">
        <v>30</v>
      </c>
      <c r="D266" s="2" t="s">
        <v>42</v>
      </c>
      <c r="E266" s="2" t="s">
        <v>54</v>
      </c>
      <c r="F266" s="2" t="s">
        <v>41</v>
      </c>
      <c r="G266" s="39" t="s">
        <v>1560</v>
      </c>
      <c r="H266" s="29">
        <v>31.5325893837765</v>
      </c>
      <c r="I266" s="29">
        <v>66.451698152011303</v>
      </c>
      <c r="J266" s="8">
        <v>1.72056859027514</v>
      </c>
      <c r="K266" s="32">
        <v>0</v>
      </c>
      <c r="L266" s="28">
        <v>1.0182692143102301</v>
      </c>
      <c r="M266" s="8">
        <v>171.668670336318</v>
      </c>
      <c r="N266" s="9">
        <f t="shared" si="20"/>
        <v>171.67</v>
      </c>
      <c r="O266" s="6">
        <f t="shared" si="21"/>
        <v>172.37251188469691</v>
      </c>
      <c r="P266" s="6">
        <f t="shared" si="22"/>
        <v>175.04428581890971</v>
      </c>
      <c r="Q266" s="13">
        <f>P266*Index!$D$16</f>
        <v>198.59828124102864</v>
      </c>
      <c r="S266" s="8">
        <v>8.6113919954378506</v>
      </c>
      <c r="T266" s="6">
        <f t="shared" si="23"/>
        <v>8.744868571367137</v>
      </c>
      <c r="U266" s="6">
        <f>T266*Index!$H$19</f>
        <v>9.1875775427925976</v>
      </c>
      <c r="W266" s="8">
        <v>207.785858783821</v>
      </c>
      <c r="X266" s="9">
        <f t="shared" si="24"/>
        <v>207.79</v>
      </c>
      <c r="Y266" s="27"/>
    </row>
    <row r="267" spans="1:25" x14ac:dyDescent="0.25">
      <c r="A267" s="2" t="s">
        <v>507</v>
      </c>
      <c r="B267" s="2" t="s">
        <v>0</v>
      </c>
      <c r="C267" s="2">
        <v>30</v>
      </c>
      <c r="D267" s="2" t="s">
        <v>66</v>
      </c>
      <c r="E267" s="2" t="s">
        <v>54</v>
      </c>
      <c r="F267" s="2" t="s">
        <v>222</v>
      </c>
      <c r="G267" s="39" t="s">
        <v>1560</v>
      </c>
      <c r="H267" s="29">
        <v>31.5325893837765</v>
      </c>
      <c r="I267" s="29">
        <v>90.161829563001007</v>
      </c>
      <c r="J267" s="8">
        <v>1.7255378965547099</v>
      </c>
      <c r="K267" s="32">
        <v>0</v>
      </c>
      <c r="L267" s="28">
        <v>1.0027028992917899</v>
      </c>
      <c r="M267" s="8">
        <v>210.55590900488301</v>
      </c>
      <c r="N267" s="9">
        <f t="shared" si="20"/>
        <v>210.56</v>
      </c>
      <c r="O267" s="6">
        <f t="shared" si="21"/>
        <v>211.41918823180302</v>
      </c>
      <c r="P267" s="6">
        <f t="shared" si="22"/>
        <v>214.69618564939597</v>
      </c>
      <c r="Q267" s="13">
        <f>P267*Index!$D$16</f>
        <v>243.58574894061869</v>
      </c>
      <c r="S267" s="8">
        <v>10.692161745290701</v>
      </c>
      <c r="T267" s="6">
        <f t="shared" si="23"/>
        <v>10.857890252342708</v>
      </c>
      <c r="U267" s="6">
        <f>T267*Index!$H$19</f>
        <v>11.407570946367557</v>
      </c>
      <c r="W267" s="8">
        <v>254.993319886987</v>
      </c>
      <c r="X267" s="9">
        <f t="shared" si="24"/>
        <v>254.99</v>
      </c>
      <c r="Y267" s="27"/>
    </row>
    <row r="268" spans="1:25" x14ac:dyDescent="0.25">
      <c r="A268" s="2" t="s">
        <v>508</v>
      </c>
      <c r="B268" s="2" t="s">
        <v>0</v>
      </c>
      <c r="C268" s="2">
        <v>30</v>
      </c>
      <c r="D268" s="2" t="s">
        <v>1563</v>
      </c>
      <c r="E268" s="2" t="s">
        <v>54</v>
      </c>
      <c r="F268" s="2" t="s">
        <v>222</v>
      </c>
      <c r="G268" s="39" t="s">
        <v>1560</v>
      </c>
      <c r="H268" s="29">
        <v>31.5325893837765</v>
      </c>
      <c r="I268" s="29">
        <v>75.666904190906195</v>
      </c>
      <c r="J268" s="8">
        <v>1.7481377294181899</v>
      </c>
      <c r="K268" s="32">
        <v>0</v>
      </c>
      <c r="L268" s="28">
        <v>0.96611839600642502</v>
      </c>
      <c r="M268" s="8">
        <v>181.05008434643801</v>
      </c>
      <c r="N268" s="9">
        <f t="shared" si="20"/>
        <v>181.05</v>
      </c>
      <c r="O268" s="6">
        <f t="shared" si="21"/>
        <v>181.79238969225841</v>
      </c>
      <c r="P268" s="6">
        <f t="shared" si="22"/>
        <v>184.61017173248842</v>
      </c>
      <c r="Q268" s="13">
        <f>P268*Index!$D$16</f>
        <v>209.45135474809464</v>
      </c>
      <c r="S268" s="8">
        <v>9.4672047386079097</v>
      </c>
      <c r="T268" s="6">
        <f t="shared" si="23"/>
        <v>9.6139464120563325</v>
      </c>
      <c r="U268" s="6">
        <f>T268*Index!$H$19</f>
        <v>10.100652449166683</v>
      </c>
      <c r="W268" s="8">
        <v>219.55200719726099</v>
      </c>
      <c r="X268" s="9">
        <f t="shared" si="24"/>
        <v>219.55</v>
      </c>
      <c r="Y268" s="27"/>
    </row>
    <row r="269" spans="1:25" x14ac:dyDescent="0.25">
      <c r="A269" s="2" t="s">
        <v>509</v>
      </c>
      <c r="B269" s="2" t="s">
        <v>0</v>
      </c>
      <c r="C269" s="2">
        <v>30</v>
      </c>
      <c r="D269" s="2" t="s">
        <v>229</v>
      </c>
      <c r="E269" s="2" t="s">
        <v>54</v>
      </c>
      <c r="F269" s="2" t="s">
        <v>41</v>
      </c>
      <c r="G269" s="39" t="s">
        <v>1560</v>
      </c>
      <c r="H269" s="29">
        <v>31.5325893837765</v>
      </c>
      <c r="I269" s="29">
        <v>54.205839700499503</v>
      </c>
      <c r="J269" s="8">
        <v>1.8908923577514101</v>
      </c>
      <c r="K269" s="32">
        <v>1</v>
      </c>
      <c r="L269" s="28">
        <v>1.01907354926203</v>
      </c>
      <c r="M269" s="8">
        <v>165.21438495094799</v>
      </c>
      <c r="N269" s="9">
        <f t="shared" si="20"/>
        <v>165.21</v>
      </c>
      <c r="O269" s="6">
        <f t="shared" si="21"/>
        <v>165.89176392924688</v>
      </c>
      <c r="P269" s="6">
        <f t="shared" si="22"/>
        <v>168.46308627015023</v>
      </c>
      <c r="Q269" s="13">
        <f>P269*Index!$D$16</f>
        <v>191.13151411536523</v>
      </c>
      <c r="S269" s="8">
        <v>8.5161599483540993</v>
      </c>
      <c r="T269" s="6">
        <f t="shared" si="23"/>
        <v>8.6481604275535879</v>
      </c>
      <c r="U269" s="6">
        <f>T269*Index!$H$19</f>
        <v>9.0859735491984868</v>
      </c>
      <c r="W269" s="8">
        <v>200.217487664564</v>
      </c>
      <c r="X269" s="9">
        <f t="shared" si="24"/>
        <v>200.22</v>
      </c>
      <c r="Y269" s="27"/>
    </row>
    <row r="270" spans="1:25" x14ac:dyDescent="0.25">
      <c r="A270" s="2" t="s">
        <v>510</v>
      </c>
      <c r="B270" s="2" t="s">
        <v>0</v>
      </c>
      <c r="C270" s="2">
        <v>30</v>
      </c>
      <c r="D270" s="2" t="s">
        <v>62</v>
      </c>
      <c r="E270" s="2" t="s">
        <v>55</v>
      </c>
      <c r="F270" s="2" t="s">
        <v>41</v>
      </c>
      <c r="G270" s="39" t="s">
        <v>1561</v>
      </c>
      <c r="H270" s="29">
        <v>31.5325893837765</v>
      </c>
      <c r="I270" s="29">
        <v>25.3532576453979</v>
      </c>
      <c r="J270" s="8">
        <v>2.4867478176086402</v>
      </c>
      <c r="K270" s="32">
        <v>0</v>
      </c>
      <c r="L270" s="28">
        <v>0.99991607194830501</v>
      </c>
      <c r="M270" s="8">
        <v>141.44888342697999</v>
      </c>
      <c r="N270" s="9">
        <f t="shared" si="20"/>
        <v>141.44999999999999</v>
      </c>
      <c r="O270" s="6">
        <f t="shared" si="21"/>
        <v>142.0288238490306</v>
      </c>
      <c r="P270" s="6">
        <f t="shared" si="22"/>
        <v>144.23027061869058</v>
      </c>
      <c r="Q270" s="13">
        <f>P270*Index!$D$16</f>
        <v>163.63792576144772</v>
      </c>
      <c r="S270" s="8">
        <v>6.9267043618742399</v>
      </c>
      <c r="T270" s="6">
        <f t="shared" si="23"/>
        <v>7.0340682794832912</v>
      </c>
      <c r="U270" s="6">
        <f>T270*Index!$H$19</f>
        <v>7.3901679861321323</v>
      </c>
      <c r="W270" s="8">
        <v>171.02809374757999</v>
      </c>
      <c r="X270" s="9">
        <f t="shared" si="24"/>
        <v>171.03</v>
      </c>
      <c r="Y270" s="27"/>
    </row>
    <row r="271" spans="1:25" x14ac:dyDescent="0.25">
      <c r="A271" s="2" t="s">
        <v>511</v>
      </c>
      <c r="B271" s="2" t="s">
        <v>0</v>
      </c>
      <c r="C271" s="2">
        <v>30</v>
      </c>
      <c r="D271" s="2" t="s">
        <v>62</v>
      </c>
      <c r="E271" s="2" t="s">
        <v>55</v>
      </c>
      <c r="F271" s="2" t="s">
        <v>41</v>
      </c>
      <c r="G271" s="39" t="s">
        <v>1562</v>
      </c>
      <c r="H271" s="29"/>
      <c r="I271" s="29"/>
      <c r="J271" s="8"/>
      <c r="K271" s="32">
        <v>0</v>
      </c>
      <c r="L271" s="28"/>
      <c r="M271" s="8"/>
      <c r="N271" s="9">
        <f t="shared" si="20"/>
        <v>0</v>
      </c>
      <c r="O271" s="6">
        <f t="shared" si="21"/>
        <v>0</v>
      </c>
      <c r="P271" s="6">
        <f t="shared" si="22"/>
        <v>0</v>
      </c>
      <c r="Q271" s="13">
        <f>P271*Index!$D$16</f>
        <v>0</v>
      </c>
      <c r="S271" s="8"/>
      <c r="T271" s="6">
        <f t="shared" si="23"/>
        <v>0</v>
      </c>
      <c r="U271" s="6">
        <f>T271*Index!$H$19</f>
        <v>0</v>
      </c>
      <c r="W271" s="8"/>
      <c r="X271" s="9">
        <f t="shared" si="24"/>
        <v>0</v>
      </c>
      <c r="Y271" s="27"/>
    </row>
    <row r="272" spans="1:25" x14ac:dyDescent="0.25">
      <c r="A272" s="2" t="s">
        <v>512</v>
      </c>
      <c r="B272" s="2" t="s">
        <v>0</v>
      </c>
      <c r="C272" s="2">
        <v>30</v>
      </c>
      <c r="D272" s="2" t="s">
        <v>63</v>
      </c>
      <c r="E272" s="2" t="s">
        <v>55</v>
      </c>
      <c r="F272" s="2" t="s">
        <v>41</v>
      </c>
      <c r="G272" s="39" t="s">
        <v>1560</v>
      </c>
      <c r="H272" s="29">
        <v>31.5325893837765</v>
      </c>
      <c r="I272" s="29">
        <v>39.287373321681599</v>
      </c>
      <c r="J272" s="8">
        <v>2.8369755634428002</v>
      </c>
      <c r="K272" s="32">
        <v>0</v>
      </c>
      <c r="L272" s="28">
        <v>0.99800742577676305</v>
      </c>
      <c r="M272" s="8">
        <v>200.51416653836901</v>
      </c>
      <c r="N272" s="9">
        <f t="shared" si="20"/>
        <v>200.51</v>
      </c>
      <c r="O272" s="6">
        <f t="shared" si="21"/>
        <v>201.33627462117633</v>
      </c>
      <c r="P272" s="6">
        <f t="shared" si="22"/>
        <v>204.45698687780458</v>
      </c>
      <c r="Q272" s="13">
        <f>P272*Index!$D$16</f>
        <v>231.96876145765094</v>
      </c>
      <c r="S272" s="8">
        <v>7.9247073502801202</v>
      </c>
      <c r="T272" s="6">
        <f t="shared" si="23"/>
        <v>8.0475403142094635</v>
      </c>
      <c r="U272" s="6">
        <f>T272*Index!$H$19</f>
        <v>8.4549470426163165</v>
      </c>
      <c r="W272" s="8">
        <v>240.423708500267</v>
      </c>
      <c r="X272" s="9">
        <f t="shared" si="24"/>
        <v>240.42</v>
      </c>
      <c r="Y272" s="27"/>
    </row>
    <row r="273" spans="1:25" x14ac:dyDescent="0.25">
      <c r="A273" s="2" t="s">
        <v>513</v>
      </c>
      <c r="B273" s="2" t="s">
        <v>0</v>
      </c>
      <c r="C273" s="2">
        <v>30</v>
      </c>
      <c r="D273" s="2" t="s">
        <v>64</v>
      </c>
      <c r="E273" s="2" t="s">
        <v>55</v>
      </c>
      <c r="F273" s="2" t="s">
        <v>41</v>
      </c>
      <c r="G273" s="39" t="s">
        <v>1560</v>
      </c>
      <c r="H273" s="29">
        <v>31.5325893837765</v>
      </c>
      <c r="I273" s="29">
        <v>51.244998980530703</v>
      </c>
      <c r="J273" s="8">
        <v>2.8926858618655</v>
      </c>
      <c r="K273" s="32">
        <v>0</v>
      </c>
      <c r="L273" s="28">
        <v>1.0054870921976999</v>
      </c>
      <c r="M273" s="8">
        <v>240.76344135065301</v>
      </c>
      <c r="N273" s="9">
        <f t="shared" si="20"/>
        <v>240.76</v>
      </c>
      <c r="O273" s="6">
        <f t="shared" si="21"/>
        <v>241.75057146019068</v>
      </c>
      <c r="P273" s="6">
        <f t="shared" si="22"/>
        <v>245.49770531782366</v>
      </c>
      <c r="Q273" s="13">
        <f>P273*Index!$D$16</f>
        <v>278.53192748705743</v>
      </c>
      <c r="S273" s="8">
        <v>9.8060885620088492</v>
      </c>
      <c r="T273" s="6">
        <f t="shared" si="23"/>
        <v>9.9580829347199877</v>
      </c>
      <c r="U273" s="6">
        <f>T273*Index!$H$19</f>
        <v>10.462210883290187</v>
      </c>
      <c r="W273" s="8">
        <v>288.994138370347</v>
      </c>
      <c r="X273" s="9">
        <f t="shared" si="24"/>
        <v>288.99</v>
      </c>
      <c r="Y273" s="27"/>
    </row>
    <row r="274" spans="1:25" x14ac:dyDescent="0.25">
      <c r="A274" s="2" t="s">
        <v>514</v>
      </c>
      <c r="B274" s="2" t="s">
        <v>0</v>
      </c>
      <c r="C274" s="2">
        <v>30</v>
      </c>
      <c r="D274" s="2" t="s">
        <v>65</v>
      </c>
      <c r="E274" s="2" t="s">
        <v>55</v>
      </c>
      <c r="F274" s="2" t="s">
        <v>41</v>
      </c>
      <c r="G274" s="39" t="s">
        <v>1560</v>
      </c>
      <c r="H274" s="29">
        <v>31.5325893837765</v>
      </c>
      <c r="I274" s="29">
        <v>70.192196075274794</v>
      </c>
      <c r="J274" s="8">
        <v>2.8026776005111702</v>
      </c>
      <c r="K274" s="32">
        <v>0</v>
      </c>
      <c r="L274" s="28">
        <v>0.95097075256727603</v>
      </c>
      <c r="M274" s="8">
        <v>271.123452024306</v>
      </c>
      <c r="N274" s="9">
        <f t="shared" si="20"/>
        <v>271.12</v>
      </c>
      <c r="O274" s="6">
        <f t="shared" si="21"/>
        <v>272.23505817760565</v>
      </c>
      <c r="P274" s="6">
        <f t="shared" si="22"/>
        <v>276.45470157935858</v>
      </c>
      <c r="Q274" s="13">
        <f>P274*Index!$D$16</f>
        <v>313.65450358923391</v>
      </c>
      <c r="S274" s="8">
        <v>9.4555789735494002</v>
      </c>
      <c r="T274" s="6">
        <f t="shared" si="23"/>
        <v>9.6021404476394174</v>
      </c>
      <c r="U274" s="6">
        <f>T274*Index!$H$19</f>
        <v>10.088248807801163</v>
      </c>
      <c r="W274" s="8">
        <v>323.74275239703502</v>
      </c>
      <c r="X274" s="9">
        <f t="shared" si="24"/>
        <v>323.74</v>
      </c>
      <c r="Y274" s="27"/>
    </row>
    <row r="275" spans="1:25" x14ac:dyDescent="0.25">
      <c r="A275" s="2" t="s">
        <v>515</v>
      </c>
      <c r="B275" s="2" t="s">
        <v>0</v>
      </c>
      <c r="C275" s="2">
        <v>30</v>
      </c>
      <c r="D275" s="2" t="s">
        <v>42</v>
      </c>
      <c r="E275" s="2" t="s">
        <v>55</v>
      </c>
      <c r="F275" s="2" t="s">
        <v>41</v>
      </c>
      <c r="G275" s="39" t="s">
        <v>1560</v>
      </c>
      <c r="H275" s="29">
        <v>31.5325893837765</v>
      </c>
      <c r="I275" s="29">
        <v>72.0023294916152</v>
      </c>
      <c r="J275" s="8">
        <v>2.8874570457503701</v>
      </c>
      <c r="K275" s="32">
        <v>0</v>
      </c>
      <c r="L275" s="28">
        <v>1.0182692143102301</v>
      </c>
      <c r="M275" s="8">
        <v>304.41426067206902</v>
      </c>
      <c r="N275" s="9">
        <f t="shared" si="20"/>
        <v>304.41000000000003</v>
      </c>
      <c r="O275" s="6">
        <f t="shared" si="21"/>
        <v>305.66235914082449</v>
      </c>
      <c r="P275" s="6">
        <f t="shared" si="22"/>
        <v>310.4001257075073</v>
      </c>
      <c r="Q275" s="13">
        <f>P275*Index!$D$16</f>
        <v>352.16763103186537</v>
      </c>
      <c r="S275" s="8">
        <v>8.8973170746225794</v>
      </c>
      <c r="T275" s="6">
        <f t="shared" si="23"/>
        <v>9.0352254892792292</v>
      </c>
      <c r="U275" s="6">
        <f>T275*Index!$H$19</f>
        <v>9.492633779673989</v>
      </c>
      <c r="W275" s="8">
        <v>361.66026481153898</v>
      </c>
      <c r="X275" s="9">
        <f t="shared" si="24"/>
        <v>361.66</v>
      </c>
      <c r="Y275" s="27"/>
    </row>
    <row r="276" spans="1:25" x14ac:dyDescent="0.25">
      <c r="A276" s="2" t="s">
        <v>516</v>
      </c>
      <c r="B276" s="2" t="s">
        <v>0</v>
      </c>
      <c r="C276" s="2">
        <v>30</v>
      </c>
      <c r="D276" s="2" t="s">
        <v>66</v>
      </c>
      <c r="E276" s="2" t="s">
        <v>55</v>
      </c>
      <c r="F276" s="2" t="s">
        <v>222</v>
      </c>
      <c r="G276" s="39" t="s">
        <v>1560</v>
      </c>
      <c r="H276" s="29">
        <v>31.5325893837765</v>
      </c>
      <c r="I276" s="29">
        <v>95.042017323880501</v>
      </c>
      <c r="J276" s="8">
        <v>3.20885257591492</v>
      </c>
      <c r="K276" s="32">
        <v>0</v>
      </c>
      <c r="L276" s="28">
        <v>1.0027028992917899</v>
      </c>
      <c r="M276" s="8">
        <v>407.25706033597203</v>
      </c>
      <c r="N276" s="9">
        <f t="shared" si="20"/>
        <v>407.26</v>
      </c>
      <c r="O276" s="6">
        <f t="shared" si="21"/>
        <v>408.92681428334953</v>
      </c>
      <c r="P276" s="6">
        <f t="shared" si="22"/>
        <v>415.2651799047415</v>
      </c>
      <c r="Q276" s="13">
        <f>P276*Index!$D$16</f>
        <v>471.14334868175985</v>
      </c>
      <c r="S276" s="8">
        <v>11.6535860353865</v>
      </c>
      <c r="T276" s="6">
        <f t="shared" si="23"/>
        <v>11.834216618934992</v>
      </c>
      <c r="U276" s="6">
        <f>T276*Index!$H$19</f>
        <v>12.433323835268574</v>
      </c>
      <c r="W276" s="8">
        <v>483.57667251702901</v>
      </c>
      <c r="X276" s="9">
        <f t="shared" si="24"/>
        <v>483.58</v>
      </c>
      <c r="Y276" s="27"/>
    </row>
    <row r="277" spans="1:25" x14ac:dyDescent="0.25">
      <c r="A277" s="2" t="s">
        <v>517</v>
      </c>
      <c r="B277" s="2" t="s">
        <v>0</v>
      </c>
      <c r="C277" s="2">
        <v>30</v>
      </c>
      <c r="D277" s="2" t="s">
        <v>1563</v>
      </c>
      <c r="E277" s="2" t="s">
        <v>55</v>
      </c>
      <c r="F277" s="2" t="s">
        <v>222</v>
      </c>
      <c r="G277" s="39" t="s">
        <v>1560</v>
      </c>
      <c r="H277" s="29">
        <v>31.5325893837765</v>
      </c>
      <c r="I277" s="29">
        <v>80.088086616213502</v>
      </c>
      <c r="J277" s="8">
        <v>3.3758526834712099</v>
      </c>
      <c r="K277" s="32">
        <v>0</v>
      </c>
      <c r="L277" s="28">
        <v>0.96611839600642502</v>
      </c>
      <c r="M277" s="8">
        <v>364.04786339911198</v>
      </c>
      <c r="N277" s="9">
        <f t="shared" si="20"/>
        <v>364.05</v>
      </c>
      <c r="O277" s="6">
        <f t="shared" si="21"/>
        <v>365.54045963904832</v>
      </c>
      <c r="P277" s="6">
        <f t="shared" si="22"/>
        <v>371.20633676345358</v>
      </c>
      <c r="Q277" s="13">
        <f>P277*Index!$D$16</f>
        <v>421.15593846500991</v>
      </c>
      <c r="S277" s="8">
        <v>10.9317431723652</v>
      </c>
      <c r="T277" s="6">
        <f t="shared" si="23"/>
        <v>11.101185191536862</v>
      </c>
      <c r="U277" s="6">
        <f>T277*Index!$H$19</f>
        <v>11.663182691858415</v>
      </c>
      <c r="W277" s="8">
        <v>432.81912115686902</v>
      </c>
      <c r="X277" s="9">
        <f t="shared" si="24"/>
        <v>432.82</v>
      </c>
      <c r="Y277" s="27"/>
    </row>
    <row r="278" spans="1:25" x14ac:dyDescent="0.25">
      <c r="A278" s="2" t="s">
        <v>518</v>
      </c>
      <c r="B278" s="2" t="s">
        <v>0</v>
      </c>
      <c r="C278" s="2">
        <v>30</v>
      </c>
      <c r="D278" s="2" t="s">
        <v>229</v>
      </c>
      <c r="E278" s="2" t="s">
        <v>55</v>
      </c>
      <c r="F278" s="2" t="s">
        <v>41</v>
      </c>
      <c r="G278" s="39" t="s">
        <v>1560</v>
      </c>
      <c r="H278" s="29">
        <v>31.5325893837765</v>
      </c>
      <c r="I278" s="29">
        <v>56.006762165615697</v>
      </c>
      <c r="J278" s="8">
        <v>3.1825026112555901</v>
      </c>
      <c r="K278" s="32">
        <v>1</v>
      </c>
      <c r="L278" s="28">
        <v>1.01907354926203</v>
      </c>
      <c r="M278" s="8">
        <v>283.90799537545001</v>
      </c>
      <c r="N278" s="9">
        <f t="shared" si="20"/>
        <v>283.91000000000003</v>
      </c>
      <c r="O278" s="6">
        <f t="shared" si="21"/>
        <v>285.07201815648938</v>
      </c>
      <c r="P278" s="6">
        <f t="shared" si="22"/>
        <v>289.49063443791499</v>
      </c>
      <c r="Q278" s="13">
        <f>P278*Index!$D$16</f>
        <v>328.44455427824118</v>
      </c>
      <c r="S278" s="8">
        <v>8.1267251987579598</v>
      </c>
      <c r="T278" s="6">
        <f t="shared" si="23"/>
        <v>8.2526894393387096</v>
      </c>
      <c r="U278" s="6">
        <f>T278*Index!$H$19</f>
        <v>8.6704818422052305</v>
      </c>
      <c r="W278" s="8">
        <v>337.11503612044601</v>
      </c>
      <c r="X278" s="9">
        <f t="shared" si="24"/>
        <v>337.12</v>
      </c>
      <c r="Y278" s="27"/>
    </row>
    <row r="279" spans="1:25" x14ac:dyDescent="0.25">
      <c r="A279" s="2" t="s">
        <v>519</v>
      </c>
      <c r="B279" s="2" t="s">
        <v>0</v>
      </c>
      <c r="C279" s="2">
        <v>30</v>
      </c>
      <c r="D279" s="2" t="s">
        <v>62</v>
      </c>
      <c r="E279" s="2" t="s">
        <v>56</v>
      </c>
      <c r="F279" s="2" t="s">
        <v>41</v>
      </c>
      <c r="G279" s="39" t="s">
        <v>1560</v>
      </c>
      <c r="H279" s="29">
        <v>31.5325893837765</v>
      </c>
      <c r="I279" s="29">
        <v>25.041872538067398</v>
      </c>
      <c r="J279" s="8">
        <v>1.94333232318183</v>
      </c>
      <c r="K279" s="32">
        <v>0</v>
      </c>
      <c r="L279" s="28">
        <v>0.99991607194830501</v>
      </c>
      <c r="M279" s="8">
        <v>109.933753219186</v>
      </c>
      <c r="N279" s="9">
        <f t="shared" si="20"/>
        <v>109.93</v>
      </c>
      <c r="O279" s="6">
        <f t="shared" si="21"/>
        <v>110.38448160738466</v>
      </c>
      <c r="P279" s="6">
        <f t="shared" si="22"/>
        <v>112.09544107229912</v>
      </c>
      <c r="Q279" s="13">
        <f>P279*Index!$D$16</f>
        <v>127.17902688319973</v>
      </c>
      <c r="S279" s="8">
        <v>5.8635137857738</v>
      </c>
      <c r="T279" s="6">
        <f t="shared" si="23"/>
        <v>5.9543982494532939</v>
      </c>
      <c r="U279" s="6">
        <f>T279*Index!$H$19</f>
        <v>6.2558396608318665</v>
      </c>
      <c r="W279" s="8">
        <v>133.43486654403199</v>
      </c>
      <c r="X279" s="9">
        <f t="shared" si="24"/>
        <v>133.43</v>
      </c>
      <c r="Y279" s="27"/>
    </row>
    <row r="280" spans="1:25" x14ac:dyDescent="0.25">
      <c r="A280" s="2" t="s">
        <v>520</v>
      </c>
      <c r="B280" s="2" t="s">
        <v>0</v>
      </c>
      <c r="C280" s="2">
        <v>30</v>
      </c>
      <c r="D280" s="2" t="s">
        <v>63</v>
      </c>
      <c r="E280" s="2" t="s">
        <v>56</v>
      </c>
      <c r="F280" s="2" t="s">
        <v>41</v>
      </c>
      <c r="G280" s="39" t="s">
        <v>1560</v>
      </c>
      <c r="H280" s="29">
        <v>31.5325893837765</v>
      </c>
      <c r="I280" s="29">
        <v>38.156829584896002</v>
      </c>
      <c r="J280" s="8">
        <v>2.2168202332554601</v>
      </c>
      <c r="K280" s="32">
        <v>0</v>
      </c>
      <c r="L280" s="28">
        <v>0.99800742577676305</v>
      </c>
      <c r="M280" s="8">
        <v>154.181083385731</v>
      </c>
      <c r="N280" s="9">
        <f t="shared" si="20"/>
        <v>154.18</v>
      </c>
      <c r="O280" s="6">
        <f t="shared" si="21"/>
        <v>154.81322582761248</v>
      </c>
      <c r="P280" s="6">
        <f t="shared" si="22"/>
        <v>157.21283082794048</v>
      </c>
      <c r="Q280" s="13">
        <f>P280*Index!$D$16</f>
        <v>178.36742196638278</v>
      </c>
      <c r="S280" s="8">
        <v>6.4661691518080104</v>
      </c>
      <c r="T280" s="6">
        <f t="shared" si="23"/>
        <v>6.5663947736610346</v>
      </c>
      <c r="U280" s="6">
        <f>T280*Index!$H$19</f>
        <v>6.898818509077624</v>
      </c>
      <c r="W280" s="8">
        <v>185.26624047545999</v>
      </c>
      <c r="X280" s="9">
        <f t="shared" si="24"/>
        <v>185.27</v>
      </c>
      <c r="Y280" s="27"/>
    </row>
    <row r="281" spans="1:25" x14ac:dyDescent="0.25">
      <c r="A281" s="2" t="s">
        <v>521</v>
      </c>
      <c r="B281" s="2" t="s">
        <v>0</v>
      </c>
      <c r="C281" s="2">
        <v>30</v>
      </c>
      <c r="D281" s="2" t="s">
        <v>64</v>
      </c>
      <c r="E281" s="2" t="s">
        <v>56</v>
      </c>
      <c r="F281" s="2" t="s">
        <v>41</v>
      </c>
      <c r="G281" s="39" t="s">
        <v>1560</v>
      </c>
      <c r="H281" s="29">
        <v>31.5325893837765</v>
      </c>
      <c r="I281" s="29">
        <v>48.8985158437481</v>
      </c>
      <c r="J281" s="8">
        <v>2.2563908629939702</v>
      </c>
      <c r="K281" s="32">
        <v>0</v>
      </c>
      <c r="L281" s="28">
        <v>1.0054870921976999</v>
      </c>
      <c r="M281" s="8">
        <v>182.479830436307</v>
      </c>
      <c r="N281" s="9">
        <f t="shared" si="20"/>
        <v>182.48</v>
      </c>
      <c r="O281" s="6">
        <f t="shared" si="21"/>
        <v>183.22799774109586</v>
      </c>
      <c r="P281" s="6">
        <f t="shared" si="22"/>
        <v>186.06803170608285</v>
      </c>
      <c r="Q281" s="13">
        <f>P281*Index!$D$16</f>
        <v>211.10538466224719</v>
      </c>
      <c r="S281" s="8">
        <v>6.9885424056888104</v>
      </c>
      <c r="T281" s="6">
        <f t="shared" si="23"/>
        <v>7.0968648129769871</v>
      </c>
      <c r="U281" s="6">
        <f>T281*Index!$H$19</f>
        <v>7.4561435941339465</v>
      </c>
      <c r="W281" s="8">
        <v>218.561528256381</v>
      </c>
      <c r="X281" s="9">
        <f t="shared" si="24"/>
        <v>218.56</v>
      </c>
      <c r="Y281" s="27"/>
    </row>
    <row r="282" spans="1:25" x14ac:dyDescent="0.25">
      <c r="A282" s="2" t="s">
        <v>522</v>
      </c>
      <c r="B282" s="2" t="s">
        <v>0</v>
      </c>
      <c r="C282" s="2">
        <v>30</v>
      </c>
      <c r="D282" s="2" t="s">
        <v>65</v>
      </c>
      <c r="E282" s="2" t="s">
        <v>56</v>
      </c>
      <c r="F282" s="2" t="s">
        <v>41</v>
      </c>
      <c r="G282" s="39" t="s">
        <v>1560</v>
      </c>
      <c r="H282" s="29">
        <v>31.5325893837765</v>
      </c>
      <c r="I282" s="29">
        <v>65.834096178364206</v>
      </c>
      <c r="J282" s="8">
        <v>2.2765614842370598</v>
      </c>
      <c r="K282" s="32">
        <v>0</v>
      </c>
      <c r="L282" s="28">
        <v>0.95097075256727603</v>
      </c>
      <c r="M282" s="8">
        <v>210.793362112474</v>
      </c>
      <c r="N282" s="9">
        <f t="shared" si="20"/>
        <v>210.79</v>
      </c>
      <c r="O282" s="6">
        <f t="shared" si="21"/>
        <v>211.65761489713515</v>
      </c>
      <c r="P282" s="6">
        <f t="shared" si="22"/>
        <v>214.93830792804076</v>
      </c>
      <c r="Q282" s="13">
        <f>P282*Index!$D$16</f>
        <v>243.86045124331915</v>
      </c>
      <c r="S282" s="8">
        <v>7.1737647135415097</v>
      </c>
      <c r="T282" s="6">
        <f t="shared" si="23"/>
        <v>7.284958066601404</v>
      </c>
      <c r="U282" s="6">
        <f>T282*Index!$H$19</f>
        <v>7.6537590687230992</v>
      </c>
      <c r="W282" s="8">
        <v>251.514210312042</v>
      </c>
      <c r="X282" s="9">
        <f t="shared" si="24"/>
        <v>251.51</v>
      </c>
      <c r="Y282" s="27"/>
    </row>
    <row r="283" spans="1:25" x14ac:dyDescent="0.25">
      <c r="A283" s="2" t="s">
        <v>523</v>
      </c>
      <c r="B283" s="2" t="s">
        <v>0</v>
      </c>
      <c r="C283" s="2">
        <v>30</v>
      </c>
      <c r="D283" s="2" t="s">
        <v>42</v>
      </c>
      <c r="E283" s="2" t="s">
        <v>56</v>
      </c>
      <c r="F283" s="2" t="s">
        <v>41</v>
      </c>
      <c r="G283" s="39" t="s">
        <v>1560</v>
      </c>
      <c r="H283" s="29">
        <v>31.5325893837765</v>
      </c>
      <c r="I283" s="29">
        <v>66.874927933214394</v>
      </c>
      <c r="J283" s="8">
        <v>2.3680020248226299</v>
      </c>
      <c r="K283" s="32">
        <v>0</v>
      </c>
      <c r="L283" s="28">
        <v>1.0182692143102301</v>
      </c>
      <c r="M283" s="8">
        <v>237.286460664575</v>
      </c>
      <c r="N283" s="9">
        <f t="shared" si="20"/>
        <v>237.29</v>
      </c>
      <c r="O283" s="6">
        <f t="shared" si="21"/>
        <v>238.25933515329976</v>
      </c>
      <c r="P283" s="6">
        <f t="shared" si="22"/>
        <v>241.95235484817593</v>
      </c>
      <c r="Q283" s="13">
        <f>P283*Index!$D$16</f>
        <v>274.5095139225408</v>
      </c>
      <c r="S283" s="8">
        <v>7.8605215694704196</v>
      </c>
      <c r="T283" s="6">
        <f t="shared" si="23"/>
        <v>7.9823596537972117</v>
      </c>
      <c r="U283" s="6">
        <f>T283*Index!$H$19</f>
        <v>8.3864666112706949</v>
      </c>
      <c r="W283" s="8">
        <v>282.89598053381098</v>
      </c>
      <c r="X283" s="9">
        <f t="shared" si="24"/>
        <v>282.89999999999998</v>
      </c>
      <c r="Y283" s="27"/>
    </row>
    <row r="284" spans="1:25" x14ac:dyDescent="0.25">
      <c r="A284" s="2" t="s">
        <v>524</v>
      </c>
      <c r="B284" s="2" t="s">
        <v>0</v>
      </c>
      <c r="C284" s="2">
        <v>30</v>
      </c>
      <c r="D284" s="2" t="s">
        <v>66</v>
      </c>
      <c r="E284" s="2" t="s">
        <v>56</v>
      </c>
      <c r="F284" s="2" t="s">
        <v>222</v>
      </c>
      <c r="G284" s="39" t="s">
        <v>1560</v>
      </c>
      <c r="H284" s="29">
        <v>31.5325893837765</v>
      </c>
      <c r="I284" s="29">
        <v>92.469629721361699</v>
      </c>
      <c r="J284" s="8">
        <v>2.30554937382206</v>
      </c>
      <c r="K284" s="32">
        <v>0</v>
      </c>
      <c r="L284" s="28">
        <v>1.0027028992917899</v>
      </c>
      <c r="M284" s="8">
        <v>286.66597924256399</v>
      </c>
      <c r="N284" s="9">
        <f t="shared" si="20"/>
        <v>286.67</v>
      </c>
      <c r="O284" s="6">
        <f t="shared" si="21"/>
        <v>287.84130975745848</v>
      </c>
      <c r="P284" s="6">
        <f t="shared" si="22"/>
        <v>292.30285005869911</v>
      </c>
      <c r="Q284" s="13">
        <f>P284*Index!$D$16</f>
        <v>331.63518221650298</v>
      </c>
      <c r="S284" s="8">
        <v>10.091247823906199</v>
      </c>
      <c r="T284" s="6">
        <f t="shared" si="23"/>
        <v>10.247662165176747</v>
      </c>
      <c r="U284" s="6">
        <f>T284*Index!$H$19</f>
        <v>10.766450062288818</v>
      </c>
      <c r="W284" s="8">
        <v>342.40163227879202</v>
      </c>
      <c r="X284" s="9">
        <f t="shared" si="24"/>
        <v>342.4</v>
      </c>
      <c r="Y284" s="27"/>
    </row>
    <row r="285" spans="1:25" x14ac:dyDescent="0.25">
      <c r="A285" s="2" t="s">
        <v>525</v>
      </c>
      <c r="B285" s="2" t="s">
        <v>0</v>
      </c>
      <c r="C285" s="2">
        <v>30</v>
      </c>
      <c r="D285" s="2" t="s">
        <v>1563</v>
      </c>
      <c r="E285" s="2" t="s">
        <v>56</v>
      </c>
      <c r="F285" s="2" t="s">
        <v>222</v>
      </c>
      <c r="G285" s="39" t="s">
        <v>1560</v>
      </c>
      <c r="H285" s="29">
        <v>31.5325893837765</v>
      </c>
      <c r="I285" s="29">
        <v>77.382211052409502</v>
      </c>
      <c r="J285" s="8">
        <v>2.4780980218630502</v>
      </c>
      <c r="K285" s="32">
        <v>0</v>
      </c>
      <c r="L285" s="28">
        <v>0.96611839600642502</v>
      </c>
      <c r="M285" s="8">
        <v>260.75685402692301</v>
      </c>
      <c r="N285" s="9">
        <f t="shared" si="20"/>
        <v>260.76</v>
      </c>
      <c r="O285" s="6">
        <f t="shared" si="21"/>
        <v>261.8259571284334</v>
      </c>
      <c r="P285" s="6">
        <f t="shared" si="22"/>
        <v>265.88425946392414</v>
      </c>
      <c r="Q285" s="13">
        <f>P285*Index!$D$16</f>
        <v>301.66170058934136</v>
      </c>
      <c r="S285" s="8">
        <v>9.0136393398317392</v>
      </c>
      <c r="T285" s="6">
        <f t="shared" si="23"/>
        <v>9.1533507495991309</v>
      </c>
      <c r="U285" s="6">
        <f>T285*Index!$H$19</f>
        <v>9.616739131297587</v>
      </c>
      <c r="W285" s="8">
        <v>311.27843972063903</v>
      </c>
      <c r="X285" s="9">
        <f t="shared" si="24"/>
        <v>311.27999999999997</v>
      </c>
      <c r="Y285" s="27"/>
    </row>
    <row r="286" spans="1:25" x14ac:dyDescent="0.25">
      <c r="A286" s="2" t="s">
        <v>526</v>
      </c>
      <c r="B286" s="2" t="s">
        <v>0</v>
      </c>
      <c r="C286" s="2">
        <v>30</v>
      </c>
      <c r="D286" s="2" t="s">
        <v>229</v>
      </c>
      <c r="E286" s="2" t="s">
        <v>56</v>
      </c>
      <c r="F286" s="2" t="s">
        <v>41</v>
      </c>
      <c r="G286" s="39" t="s">
        <v>1560</v>
      </c>
      <c r="H286" s="29">
        <v>31.5325893837765</v>
      </c>
      <c r="I286" s="29">
        <v>56.396638929780998</v>
      </c>
      <c r="J286" s="8">
        <v>2.58266753031468</v>
      </c>
      <c r="K286" s="32">
        <v>1</v>
      </c>
      <c r="L286" s="28">
        <v>1.01907354926203</v>
      </c>
      <c r="M286" s="8">
        <v>231.423412673027</v>
      </c>
      <c r="N286" s="9">
        <f t="shared" si="20"/>
        <v>231.42</v>
      </c>
      <c r="O286" s="6">
        <f t="shared" si="21"/>
        <v>232.37224866498642</v>
      </c>
      <c r="P286" s="6">
        <f t="shared" si="22"/>
        <v>235.97401851929371</v>
      </c>
      <c r="Q286" s="13">
        <f>P286*Index!$D$16</f>
        <v>267.7267314167176</v>
      </c>
      <c r="S286" s="8">
        <v>9.8333954117893096</v>
      </c>
      <c r="T286" s="6">
        <f t="shared" si="23"/>
        <v>9.9858130406720438</v>
      </c>
      <c r="U286" s="6">
        <f>T286*Index!$H$19</f>
        <v>10.491344825856066</v>
      </c>
      <c r="W286" s="8">
        <v>278.21807624257298</v>
      </c>
      <c r="X286" s="9">
        <f t="shared" si="24"/>
        <v>278.22000000000003</v>
      </c>
      <c r="Y286" s="27"/>
    </row>
    <row r="287" spans="1:25" x14ac:dyDescent="0.25">
      <c r="A287" s="2" t="s">
        <v>527</v>
      </c>
      <c r="B287" s="2" t="s">
        <v>0</v>
      </c>
      <c r="C287" s="2">
        <v>30</v>
      </c>
      <c r="D287" s="2" t="s">
        <v>62</v>
      </c>
      <c r="E287" s="2" t="s">
        <v>57</v>
      </c>
      <c r="F287" s="2" t="s">
        <v>41</v>
      </c>
      <c r="G287" s="39" t="s">
        <v>1560</v>
      </c>
      <c r="H287" s="29">
        <v>31.5325893837765</v>
      </c>
      <c r="I287" s="29">
        <v>22.582618685554898</v>
      </c>
      <c r="J287" s="8">
        <v>1.3581891414243099</v>
      </c>
      <c r="K287" s="32">
        <v>1</v>
      </c>
      <c r="L287" s="28">
        <v>0.99991607194830501</v>
      </c>
      <c r="M287" s="8">
        <v>73.492519383998101</v>
      </c>
      <c r="N287" s="9">
        <f t="shared" si="20"/>
        <v>73.489999999999995</v>
      </c>
      <c r="O287" s="6">
        <f t="shared" si="21"/>
        <v>73.793838713472496</v>
      </c>
      <c r="P287" s="6">
        <f t="shared" si="22"/>
        <v>74.937643213531331</v>
      </c>
      <c r="Q287" s="13">
        <f>P287*Index!$D$16</f>
        <v>85.021268034177837</v>
      </c>
      <c r="S287" s="8">
        <v>5.4628108570973497</v>
      </c>
      <c r="T287" s="6">
        <f t="shared" si="23"/>
        <v>5.5474844253823594</v>
      </c>
      <c r="U287" s="6">
        <f>T287*Index!$H$19</f>
        <v>5.828325824417341</v>
      </c>
      <c r="W287" s="8">
        <v>90.849593858595199</v>
      </c>
      <c r="X287" s="9">
        <f t="shared" si="24"/>
        <v>90.85</v>
      </c>
      <c r="Y287" s="27"/>
    </row>
    <row r="288" spans="1:25" x14ac:dyDescent="0.25">
      <c r="A288" s="2" t="s">
        <v>528</v>
      </c>
      <c r="B288" s="2" t="s">
        <v>0</v>
      </c>
      <c r="C288" s="2">
        <v>30</v>
      </c>
      <c r="D288" s="2" t="s">
        <v>63</v>
      </c>
      <c r="E288" s="2" t="s">
        <v>57</v>
      </c>
      <c r="F288" s="2" t="s">
        <v>41</v>
      </c>
      <c r="G288" s="39" t="s">
        <v>1560</v>
      </c>
      <c r="H288" s="29">
        <v>31.5325893837765</v>
      </c>
      <c r="I288" s="29">
        <v>34.9978421567751</v>
      </c>
      <c r="J288" s="8">
        <v>1.6725182260451099</v>
      </c>
      <c r="K288" s="32">
        <v>0</v>
      </c>
      <c r="L288" s="28">
        <v>0.99800742577676305</v>
      </c>
      <c r="M288" s="8">
        <v>111.051638910668</v>
      </c>
      <c r="N288" s="9">
        <f t="shared" si="20"/>
        <v>111.05</v>
      </c>
      <c r="O288" s="6">
        <f t="shared" si="21"/>
        <v>111.50695063020174</v>
      </c>
      <c r="P288" s="6">
        <f t="shared" si="22"/>
        <v>113.23530836496988</v>
      </c>
      <c r="Q288" s="13">
        <f>P288*Index!$D$16</f>
        <v>128.47227495529887</v>
      </c>
      <c r="S288" s="8">
        <v>6.4570933193017002</v>
      </c>
      <c r="T288" s="6">
        <f t="shared" si="23"/>
        <v>6.5571782657508768</v>
      </c>
      <c r="U288" s="6">
        <f>T288*Index!$H$19</f>
        <v>6.8891354154545148</v>
      </c>
      <c r="W288" s="8">
        <v>135.36141037075399</v>
      </c>
      <c r="X288" s="9">
        <f t="shared" si="24"/>
        <v>135.36000000000001</v>
      </c>
      <c r="Y288" s="27"/>
    </row>
    <row r="289" spans="1:25" x14ac:dyDescent="0.25">
      <c r="A289" s="2" t="s">
        <v>529</v>
      </c>
      <c r="B289" s="2" t="s">
        <v>0</v>
      </c>
      <c r="C289" s="2">
        <v>30</v>
      </c>
      <c r="D289" s="2" t="s">
        <v>64</v>
      </c>
      <c r="E289" s="2" t="s">
        <v>57</v>
      </c>
      <c r="F289" s="2" t="s">
        <v>41</v>
      </c>
      <c r="G289" s="39" t="s">
        <v>1560</v>
      </c>
      <c r="H289" s="29">
        <v>31.5325893837765</v>
      </c>
      <c r="I289" s="29">
        <v>45.655251861626198</v>
      </c>
      <c r="J289" s="8">
        <v>1.7229947067696101</v>
      </c>
      <c r="K289" s="32">
        <v>0</v>
      </c>
      <c r="L289" s="28">
        <v>1.0054870921976999</v>
      </c>
      <c r="M289" s="8">
        <v>133.723993559831</v>
      </c>
      <c r="N289" s="9">
        <f t="shared" si="20"/>
        <v>133.72</v>
      </c>
      <c r="O289" s="6">
        <f t="shared" si="21"/>
        <v>134.27226193342631</v>
      </c>
      <c r="P289" s="6">
        <f t="shared" si="22"/>
        <v>136.35348199339441</v>
      </c>
      <c r="Q289" s="13">
        <f>P289*Index!$D$16</f>
        <v>154.70123482426939</v>
      </c>
      <c r="S289" s="8">
        <v>7.5131670343300003</v>
      </c>
      <c r="T289" s="6">
        <f t="shared" si="23"/>
        <v>7.6296211233621163</v>
      </c>
      <c r="U289" s="6">
        <f>T289*Index!$H$19</f>
        <v>8.0158706927323227</v>
      </c>
      <c r="W289" s="8">
        <v>162.71710551700201</v>
      </c>
      <c r="X289" s="9">
        <f t="shared" si="24"/>
        <v>162.72</v>
      </c>
      <c r="Y289" s="27"/>
    </row>
    <row r="290" spans="1:25" x14ac:dyDescent="0.25">
      <c r="A290" s="2" t="s">
        <v>530</v>
      </c>
      <c r="B290" s="2" t="s">
        <v>0</v>
      </c>
      <c r="C290" s="2">
        <v>30</v>
      </c>
      <c r="D290" s="2" t="s">
        <v>65</v>
      </c>
      <c r="E290" s="2" t="s">
        <v>57</v>
      </c>
      <c r="F290" s="2" t="s">
        <v>41</v>
      </c>
      <c r="G290" s="39" t="s">
        <v>1560</v>
      </c>
      <c r="H290" s="29">
        <v>31.5325893837765</v>
      </c>
      <c r="I290" s="29">
        <v>62.542993362069502</v>
      </c>
      <c r="J290" s="8">
        <v>1.70655210336444</v>
      </c>
      <c r="K290" s="32">
        <v>0</v>
      </c>
      <c r="L290" s="28">
        <v>0.95097075256727603</v>
      </c>
      <c r="M290" s="8">
        <v>152.673488787579</v>
      </c>
      <c r="N290" s="9">
        <f t="shared" si="20"/>
        <v>152.66999999999999</v>
      </c>
      <c r="O290" s="6">
        <f t="shared" si="21"/>
        <v>153.29945009160807</v>
      </c>
      <c r="P290" s="6">
        <f t="shared" si="22"/>
        <v>155.67559156802801</v>
      </c>
      <c r="Q290" s="13">
        <f>P290*Index!$D$16</f>
        <v>176.62333147267375</v>
      </c>
      <c r="S290" s="8">
        <v>7.5260814801778002</v>
      </c>
      <c r="T290" s="6">
        <f t="shared" si="23"/>
        <v>7.6427357431205563</v>
      </c>
      <c r="U290" s="6">
        <f>T290*Index!$H$19</f>
        <v>8.0296492401160346</v>
      </c>
      <c r="W290" s="8">
        <v>184.65298071279</v>
      </c>
      <c r="X290" s="9">
        <f t="shared" si="24"/>
        <v>184.65</v>
      </c>
      <c r="Y290" s="27"/>
    </row>
    <row r="291" spans="1:25" x14ac:dyDescent="0.25">
      <c r="A291" s="2" t="s">
        <v>531</v>
      </c>
      <c r="B291" s="2" t="s">
        <v>0</v>
      </c>
      <c r="C291" s="2">
        <v>30</v>
      </c>
      <c r="D291" s="2" t="s">
        <v>42</v>
      </c>
      <c r="E291" s="2" t="s">
        <v>57</v>
      </c>
      <c r="F291" s="2" t="s">
        <v>41</v>
      </c>
      <c r="G291" s="39" t="s">
        <v>1560</v>
      </c>
      <c r="H291" s="29">
        <v>31.5325893837765</v>
      </c>
      <c r="I291" s="29">
        <v>64.160164760049</v>
      </c>
      <c r="J291" s="8">
        <v>1.7119047080093801</v>
      </c>
      <c r="K291" s="32">
        <v>0</v>
      </c>
      <c r="L291" s="28">
        <v>1.0182692143102301</v>
      </c>
      <c r="M291" s="8">
        <v>166.80968196270899</v>
      </c>
      <c r="N291" s="9">
        <f t="shared" si="20"/>
        <v>166.81</v>
      </c>
      <c r="O291" s="6">
        <f t="shared" si="21"/>
        <v>167.49360165875609</v>
      </c>
      <c r="P291" s="6">
        <f t="shared" si="22"/>
        <v>170.08975248446683</v>
      </c>
      <c r="Q291" s="13">
        <f>P291*Index!$D$16</f>
        <v>192.97706487301943</v>
      </c>
      <c r="S291" s="8">
        <v>7.8590284806964004</v>
      </c>
      <c r="T291" s="6">
        <f t="shared" si="23"/>
        <v>7.9808434221471956</v>
      </c>
      <c r="U291" s="6">
        <f>T291*Index!$H$19</f>
        <v>8.384873620393396</v>
      </c>
      <c r="W291" s="8">
        <v>201.36193849341299</v>
      </c>
      <c r="X291" s="9">
        <f t="shared" si="24"/>
        <v>201.36</v>
      </c>
      <c r="Y291" s="27"/>
    </row>
    <row r="292" spans="1:25" x14ac:dyDescent="0.25">
      <c r="A292" s="2" t="s">
        <v>532</v>
      </c>
      <c r="B292" s="2" t="s">
        <v>0</v>
      </c>
      <c r="C292" s="2">
        <v>30</v>
      </c>
      <c r="D292" s="2" t="s">
        <v>66</v>
      </c>
      <c r="E292" s="2" t="s">
        <v>57</v>
      </c>
      <c r="F292" s="2" t="s">
        <v>222</v>
      </c>
      <c r="G292" s="39" t="s">
        <v>1560</v>
      </c>
      <c r="H292" s="29">
        <v>31.5325893837765</v>
      </c>
      <c r="I292" s="29">
        <v>84.664021598754204</v>
      </c>
      <c r="J292" s="8">
        <v>1.56006330420729</v>
      </c>
      <c r="K292" s="32">
        <v>0</v>
      </c>
      <c r="L292" s="28">
        <v>1.0027028992917899</v>
      </c>
      <c r="M292" s="8">
        <v>181.76403441945601</v>
      </c>
      <c r="N292" s="9">
        <f t="shared" si="20"/>
        <v>181.76</v>
      </c>
      <c r="O292" s="6">
        <f t="shared" si="21"/>
        <v>182.50926696057579</v>
      </c>
      <c r="P292" s="6">
        <f t="shared" si="22"/>
        <v>185.33816059846473</v>
      </c>
      <c r="Q292" s="13">
        <f>P292*Index!$D$16</f>
        <v>210.27730194693706</v>
      </c>
      <c r="S292" s="8">
        <v>10.865552648668601</v>
      </c>
      <c r="T292" s="6">
        <f t="shared" si="23"/>
        <v>11.033968714722965</v>
      </c>
      <c r="U292" s="6">
        <f>T292*Index!$H$19</f>
        <v>11.592563380905814</v>
      </c>
      <c r="W292" s="8">
        <v>221.869865327843</v>
      </c>
      <c r="X292" s="9">
        <f t="shared" si="24"/>
        <v>221.87</v>
      </c>
      <c r="Y292" s="27"/>
    </row>
    <row r="293" spans="1:25" x14ac:dyDescent="0.25">
      <c r="A293" s="2" t="s">
        <v>533</v>
      </c>
      <c r="B293" s="2" t="s">
        <v>0</v>
      </c>
      <c r="C293" s="2">
        <v>30</v>
      </c>
      <c r="D293" s="2" t="s">
        <v>1563</v>
      </c>
      <c r="E293" s="2" t="s">
        <v>57</v>
      </c>
      <c r="F293" s="2" t="s">
        <v>222</v>
      </c>
      <c r="G293" s="39" t="s">
        <v>1560</v>
      </c>
      <c r="H293" s="29">
        <v>31.5325893837765</v>
      </c>
      <c r="I293" s="29">
        <v>71.346228044937604</v>
      </c>
      <c r="J293" s="8">
        <v>1.6200564135378299</v>
      </c>
      <c r="K293" s="32">
        <v>0</v>
      </c>
      <c r="L293" s="28">
        <v>0.96611839600642502</v>
      </c>
      <c r="M293" s="8">
        <v>161.022458402599</v>
      </c>
      <c r="N293" s="9">
        <f t="shared" si="20"/>
        <v>161.02000000000001</v>
      </c>
      <c r="O293" s="6">
        <f t="shared" si="21"/>
        <v>161.68265048204967</v>
      </c>
      <c r="P293" s="6">
        <f t="shared" si="22"/>
        <v>164.18873156452145</v>
      </c>
      <c r="Q293" s="13">
        <f>P293*Index!$D$16</f>
        <v>186.28200135360288</v>
      </c>
      <c r="S293" s="8">
        <v>8.4895934061502203</v>
      </c>
      <c r="T293" s="6">
        <f t="shared" si="23"/>
        <v>8.6211821039455501</v>
      </c>
      <c r="U293" s="6">
        <f>T293*Index!$H$19</f>
        <v>9.0576294479577921</v>
      </c>
      <c r="W293" s="8">
        <v>195.33963080156099</v>
      </c>
      <c r="X293" s="9">
        <f t="shared" si="24"/>
        <v>195.34</v>
      </c>
      <c r="Y293" s="27"/>
    </row>
    <row r="294" spans="1:25" x14ac:dyDescent="0.25">
      <c r="A294" s="2" t="s">
        <v>534</v>
      </c>
      <c r="B294" s="2" t="s">
        <v>0</v>
      </c>
      <c r="C294" s="2">
        <v>30</v>
      </c>
      <c r="D294" s="2" t="s">
        <v>229</v>
      </c>
      <c r="E294" s="2" t="s">
        <v>57</v>
      </c>
      <c r="F294" s="2" t="s">
        <v>41</v>
      </c>
      <c r="G294" s="39" t="s">
        <v>1560</v>
      </c>
      <c r="H294" s="29">
        <v>31.5325893837765</v>
      </c>
      <c r="I294" s="29">
        <v>49.880096135556101</v>
      </c>
      <c r="J294" s="8">
        <v>1.99133800671578</v>
      </c>
      <c r="K294" s="32">
        <v>1</v>
      </c>
      <c r="L294" s="28">
        <v>1.01907354926203</v>
      </c>
      <c r="M294" s="8">
        <v>165.21238204583599</v>
      </c>
      <c r="N294" s="9">
        <f t="shared" si="20"/>
        <v>165.21</v>
      </c>
      <c r="O294" s="6">
        <f t="shared" si="21"/>
        <v>165.88975281222392</v>
      </c>
      <c r="P294" s="6">
        <f t="shared" si="22"/>
        <v>168.4610439808134</v>
      </c>
      <c r="Q294" s="13">
        <f>P294*Index!$D$16</f>
        <v>191.12919701515145</v>
      </c>
      <c r="S294" s="8">
        <v>7.5913320698998401</v>
      </c>
      <c r="T294" s="6">
        <f t="shared" si="23"/>
        <v>7.708997716983288</v>
      </c>
      <c r="U294" s="6">
        <f>T294*Index!$H$19</f>
        <v>8.0992657264055659</v>
      </c>
      <c r="W294" s="8">
        <v>199.228462741557</v>
      </c>
      <c r="X294" s="9">
        <f t="shared" si="24"/>
        <v>199.23</v>
      </c>
      <c r="Y294" s="27"/>
    </row>
    <row r="295" spans="1:25" x14ac:dyDescent="0.25">
      <c r="A295" s="2" t="s">
        <v>535</v>
      </c>
      <c r="B295" s="2" t="s">
        <v>0</v>
      </c>
      <c r="C295" s="2">
        <v>30</v>
      </c>
      <c r="D295" s="2" t="s">
        <v>62</v>
      </c>
      <c r="E295" s="2" t="s">
        <v>58</v>
      </c>
      <c r="F295" s="2" t="s">
        <v>41</v>
      </c>
      <c r="G295" s="39" t="s">
        <v>1560</v>
      </c>
      <c r="H295" s="29">
        <v>31.5325893837765</v>
      </c>
      <c r="I295" s="29">
        <v>28.984096420818201</v>
      </c>
      <c r="J295" s="8">
        <v>1.3927786463101099</v>
      </c>
      <c r="K295" s="32">
        <v>1</v>
      </c>
      <c r="L295" s="28">
        <v>0.99991607194830501</v>
      </c>
      <c r="M295" s="8">
        <v>84.279273745147805</v>
      </c>
      <c r="N295" s="9">
        <f t="shared" si="20"/>
        <v>84.28</v>
      </c>
      <c r="O295" s="6">
        <f t="shared" si="21"/>
        <v>84.624818767502916</v>
      </c>
      <c r="P295" s="6">
        <f t="shared" si="22"/>
        <v>85.936503458399216</v>
      </c>
      <c r="Q295" s="13">
        <f>P295*Index!$D$16</f>
        <v>97.500137195898674</v>
      </c>
      <c r="S295" s="8">
        <v>6.0038108873632696</v>
      </c>
      <c r="T295" s="6">
        <f t="shared" si="23"/>
        <v>6.0968699561174011</v>
      </c>
      <c r="U295" s="6">
        <f>T295*Index!$H$19</f>
        <v>6.4055239976458438</v>
      </c>
      <c r="W295" s="8">
        <v>103.905661193545</v>
      </c>
      <c r="X295" s="9">
        <f t="shared" si="24"/>
        <v>103.91</v>
      </c>
      <c r="Y295" s="27"/>
    </row>
    <row r="296" spans="1:25" x14ac:dyDescent="0.25">
      <c r="A296" s="2" t="s">
        <v>536</v>
      </c>
      <c r="B296" s="2" t="s">
        <v>0</v>
      </c>
      <c r="C296" s="2">
        <v>30</v>
      </c>
      <c r="D296" s="2" t="s">
        <v>63</v>
      </c>
      <c r="E296" s="2" t="s">
        <v>58</v>
      </c>
      <c r="F296" s="2" t="s">
        <v>41</v>
      </c>
      <c r="G296" s="39" t="s">
        <v>1560</v>
      </c>
      <c r="H296" s="29">
        <v>31.5325893837765</v>
      </c>
      <c r="I296" s="29">
        <v>44.893444886288798</v>
      </c>
      <c r="J296" s="8">
        <v>1.6765999412671699</v>
      </c>
      <c r="K296" s="32">
        <v>0</v>
      </c>
      <c r="L296" s="28">
        <v>0.99800742577676305</v>
      </c>
      <c r="M296" s="8">
        <v>127.88056430781199</v>
      </c>
      <c r="N296" s="9">
        <f t="shared" si="20"/>
        <v>127.88</v>
      </c>
      <c r="O296" s="6">
        <f t="shared" si="21"/>
        <v>128.40487462147402</v>
      </c>
      <c r="P296" s="6">
        <f t="shared" si="22"/>
        <v>130.39515017810689</v>
      </c>
      <c r="Q296" s="13">
        <f>P296*Index!$D$16</f>
        <v>147.94114864354123</v>
      </c>
      <c r="S296" s="8">
        <v>7.77478194477409</v>
      </c>
      <c r="T296" s="6">
        <f t="shared" si="23"/>
        <v>7.895291064918089</v>
      </c>
      <c r="U296" s="6">
        <f>T296*Index!$H$19</f>
        <v>8.2949901750795672</v>
      </c>
      <c r="W296" s="8">
        <v>156.23613881861999</v>
      </c>
      <c r="X296" s="9">
        <f t="shared" si="24"/>
        <v>156.24</v>
      </c>
      <c r="Y296" s="27"/>
    </row>
    <row r="297" spans="1:25" x14ac:dyDescent="0.25">
      <c r="A297" s="2" t="s">
        <v>537</v>
      </c>
      <c r="B297" s="2" t="s">
        <v>0</v>
      </c>
      <c r="C297" s="2">
        <v>30</v>
      </c>
      <c r="D297" s="2" t="s">
        <v>64</v>
      </c>
      <c r="E297" s="2" t="s">
        <v>58</v>
      </c>
      <c r="F297" s="2" t="s">
        <v>41</v>
      </c>
      <c r="G297" s="39" t="s">
        <v>1560</v>
      </c>
      <c r="H297" s="29">
        <v>31.5325893837765</v>
      </c>
      <c r="I297" s="29">
        <v>58.529147587849899</v>
      </c>
      <c r="J297" s="8">
        <v>1.7690786992351599</v>
      </c>
      <c r="K297" s="32">
        <v>0</v>
      </c>
      <c r="L297" s="28">
        <v>1.0054870921976999</v>
      </c>
      <c r="M297" s="8">
        <v>160.20053859294501</v>
      </c>
      <c r="N297" s="9">
        <f t="shared" si="20"/>
        <v>160.19999999999999</v>
      </c>
      <c r="O297" s="6">
        <f t="shared" si="21"/>
        <v>160.85736080117607</v>
      </c>
      <c r="P297" s="6">
        <f t="shared" si="22"/>
        <v>163.35064989359432</v>
      </c>
      <c r="Q297" s="13">
        <f>P297*Index!$D$16</f>
        <v>185.33114723913079</v>
      </c>
      <c r="S297" s="8">
        <v>9.9594354422817393</v>
      </c>
      <c r="T297" s="6">
        <f t="shared" si="23"/>
        <v>10.113806691637107</v>
      </c>
      <c r="U297" s="6">
        <f>T297*Index!$H$19</f>
        <v>10.625818155401234</v>
      </c>
      <c r="W297" s="8">
        <v>195.95696539453201</v>
      </c>
      <c r="X297" s="9">
        <f t="shared" si="24"/>
        <v>195.96</v>
      </c>
      <c r="Y297" s="27"/>
    </row>
    <row r="298" spans="1:25" x14ac:dyDescent="0.25">
      <c r="A298" s="2" t="s">
        <v>538</v>
      </c>
      <c r="B298" s="2" t="s">
        <v>0</v>
      </c>
      <c r="C298" s="2">
        <v>30</v>
      </c>
      <c r="D298" s="2" t="s">
        <v>65</v>
      </c>
      <c r="E298" s="2" t="s">
        <v>58</v>
      </c>
      <c r="F298" s="2" t="s">
        <v>41</v>
      </c>
      <c r="G298" s="39" t="s">
        <v>1560</v>
      </c>
      <c r="H298" s="29">
        <v>31.5325893837765</v>
      </c>
      <c r="I298" s="29">
        <v>80.131280286546598</v>
      </c>
      <c r="J298" s="8">
        <v>1.7742413901752401</v>
      </c>
      <c r="K298" s="32">
        <v>0</v>
      </c>
      <c r="L298" s="28">
        <v>0.95097075256727603</v>
      </c>
      <c r="M298" s="8">
        <v>188.40505058560601</v>
      </c>
      <c r="N298" s="9">
        <f t="shared" si="20"/>
        <v>188.41</v>
      </c>
      <c r="O298" s="6">
        <f t="shared" si="21"/>
        <v>189.177511293007</v>
      </c>
      <c r="P298" s="6">
        <f t="shared" si="22"/>
        <v>192.10976271804861</v>
      </c>
      <c r="Q298" s="13">
        <f>P298*Index!$D$16</f>
        <v>217.96009225286426</v>
      </c>
      <c r="S298" s="8">
        <v>9.6866320771757408</v>
      </c>
      <c r="T298" s="6">
        <f t="shared" si="23"/>
        <v>9.8367748743719652</v>
      </c>
      <c r="U298" s="6">
        <f>T298*Index!$H$19</f>
        <v>10.334761602387045</v>
      </c>
      <c r="W298" s="8">
        <v>228.29485385525101</v>
      </c>
      <c r="X298" s="9">
        <f t="shared" si="24"/>
        <v>228.29</v>
      </c>
      <c r="Y298" s="27"/>
    </row>
    <row r="299" spans="1:25" x14ac:dyDescent="0.25">
      <c r="A299" s="2" t="s">
        <v>539</v>
      </c>
      <c r="B299" s="2" t="s">
        <v>0</v>
      </c>
      <c r="C299" s="2">
        <v>30</v>
      </c>
      <c r="D299" s="2" t="s">
        <v>42</v>
      </c>
      <c r="E299" s="2" t="s">
        <v>58</v>
      </c>
      <c r="F299" s="2" t="s">
        <v>41</v>
      </c>
      <c r="G299" s="39" t="s">
        <v>1560</v>
      </c>
      <c r="H299" s="29">
        <v>31.5325893837765</v>
      </c>
      <c r="I299" s="29">
        <v>82.175155630109501</v>
      </c>
      <c r="J299" s="8">
        <v>1.7355508106057</v>
      </c>
      <c r="K299" s="32">
        <v>0</v>
      </c>
      <c r="L299" s="28">
        <v>1.0182692143102301</v>
      </c>
      <c r="M299" s="8">
        <v>200.950917524798</v>
      </c>
      <c r="N299" s="9">
        <f t="shared" si="20"/>
        <v>200.95</v>
      </c>
      <c r="O299" s="6">
        <f t="shared" si="21"/>
        <v>201.77481628664967</v>
      </c>
      <c r="P299" s="6">
        <f t="shared" si="22"/>
        <v>204.90232593909275</v>
      </c>
      <c r="Q299" s="13">
        <f>P299*Index!$D$16</f>
        <v>232.47402543543552</v>
      </c>
      <c r="S299" s="8">
        <v>10.2890508722838</v>
      </c>
      <c r="T299" s="6">
        <f t="shared" si="23"/>
        <v>10.448531160804199</v>
      </c>
      <c r="U299" s="6">
        <f>T299*Index!$H$19</f>
        <v>10.977488050819911</v>
      </c>
      <c r="W299" s="8">
        <v>243.451513486256</v>
      </c>
      <c r="X299" s="9">
        <f t="shared" si="24"/>
        <v>243.45</v>
      </c>
      <c r="Y299" s="27"/>
    </row>
    <row r="300" spans="1:25" x14ac:dyDescent="0.25">
      <c r="A300" s="2" t="s">
        <v>540</v>
      </c>
      <c r="B300" s="2" t="s">
        <v>0</v>
      </c>
      <c r="C300" s="2">
        <v>30</v>
      </c>
      <c r="D300" s="2" t="s">
        <v>66</v>
      </c>
      <c r="E300" s="2" t="s">
        <v>58</v>
      </c>
      <c r="F300" s="2" t="s">
        <v>222</v>
      </c>
      <c r="G300" s="39" t="s">
        <v>1560</v>
      </c>
      <c r="H300" s="29">
        <v>31.5325893837765</v>
      </c>
      <c r="I300" s="29">
        <v>108.609101346553</v>
      </c>
      <c r="J300" s="8">
        <v>2.1210623525146102</v>
      </c>
      <c r="K300" s="32">
        <v>0</v>
      </c>
      <c r="L300" s="28">
        <v>1.0027028992917899</v>
      </c>
      <c r="M300" s="8">
        <v>298.052699051606</v>
      </c>
      <c r="N300" s="9">
        <f t="shared" si="20"/>
        <v>298.05</v>
      </c>
      <c r="O300" s="6">
        <f t="shared" si="21"/>
        <v>299.27471511771756</v>
      </c>
      <c r="P300" s="6">
        <f t="shared" si="22"/>
        <v>303.91347320204221</v>
      </c>
      <c r="Q300" s="13">
        <f>P300*Index!$D$16</f>
        <v>344.80813321926092</v>
      </c>
      <c r="S300" s="8">
        <v>14.2161604889794</v>
      </c>
      <c r="T300" s="6">
        <f t="shared" si="23"/>
        <v>14.436510976558582</v>
      </c>
      <c r="U300" s="6">
        <f>T300*Index!$H$19</f>
        <v>15.167359344746858</v>
      </c>
      <c r="W300" s="8">
        <v>359.97549256400799</v>
      </c>
      <c r="X300" s="9">
        <f t="shared" si="24"/>
        <v>359.98</v>
      </c>
      <c r="Y300" s="27"/>
    </row>
    <row r="301" spans="1:25" x14ac:dyDescent="0.25">
      <c r="A301" s="2" t="s">
        <v>541</v>
      </c>
      <c r="B301" s="2" t="s">
        <v>0</v>
      </c>
      <c r="C301" s="2">
        <v>30</v>
      </c>
      <c r="D301" s="2" t="s">
        <v>1563</v>
      </c>
      <c r="E301" s="2" t="s">
        <v>58</v>
      </c>
      <c r="F301" s="2" t="s">
        <v>222</v>
      </c>
      <c r="G301" s="39" t="s">
        <v>1560</v>
      </c>
      <c r="H301" s="29">
        <v>31.5325893837765</v>
      </c>
      <c r="I301" s="29">
        <v>91.503351016792806</v>
      </c>
      <c r="J301" s="8">
        <v>2.1014544104446902</v>
      </c>
      <c r="K301" s="32">
        <v>0</v>
      </c>
      <c r="L301" s="28">
        <v>0.96611839600642502</v>
      </c>
      <c r="M301" s="8">
        <v>249.79418114237899</v>
      </c>
      <c r="N301" s="9">
        <f t="shared" si="20"/>
        <v>249.79</v>
      </c>
      <c r="O301" s="6">
        <f t="shared" si="21"/>
        <v>250.81833728506274</v>
      </c>
      <c r="P301" s="6">
        <f t="shared" si="22"/>
        <v>254.70602151298124</v>
      </c>
      <c r="Q301" s="13">
        <f>P301*Index!$D$16</f>
        <v>288.97931662019454</v>
      </c>
      <c r="S301" s="8">
        <v>12.4081969394142</v>
      </c>
      <c r="T301" s="6">
        <f t="shared" si="23"/>
        <v>12.600523991975122</v>
      </c>
      <c r="U301" s="6">
        <f>T301*Index!$H$19</f>
        <v>13.23842551906886</v>
      </c>
      <c r="W301" s="8">
        <v>302.21774213926301</v>
      </c>
      <c r="X301" s="9">
        <f t="shared" si="24"/>
        <v>302.22000000000003</v>
      </c>
      <c r="Y301" s="27"/>
    </row>
    <row r="302" spans="1:25" x14ac:dyDescent="0.25">
      <c r="A302" s="2" t="s">
        <v>542</v>
      </c>
      <c r="B302" s="2" t="s">
        <v>0</v>
      </c>
      <c r="C302" s="2">
        <v>30</v>
      </c>
      <c r="D302" s="2" t="s">
        <v>229</v>
      </c>
      <c r="E302" s="2" t="s">
        <v>58</v>
      </c>
      <c r="F302" s="2" t="s">
        <v>41</v>
      </c>
      <c r="G302" s="39" t="s">
        <v>1560</v>
      </c>
      <c r="H302" s="29">
        <v>31.5325893837765</v>
      </c>
      <c r="I302" s="29">
        <v>64.060036185445895</v>
      </c>
      <c r="J302" s="8">
        <v>2.0259275116015898</v>
      </c>
      <c r="K302" s="32">
        <v>1</v>
      </c>
      <c r="L302" s="28">
        <v>1.01907354926203</v>
      </c>
      <c r="M302" s="8">
        <v>197.35758474223499</v>
      </c>
      <c r="N302" s="9">
        <f t="shared" si="20"/>
        <v>197.36</v>
      </c>
      <c r="O302" s="6">
        <f t="shared" si="21"/>
        <v>198.16675083967814</v>
      </c>
      <c r="P302" s="6">
        <f t="shared" si="22"/>
        <v>201.23833547769317</v>
      </c>
      <c r="Q302" s="13">
        <f>P302*Index!$D$16</f>
        <v>228.31700765725864</v>
      </c>
      <c r="S302" s="8">
        <v>8.62396265582138</v>
      </c>
      <c r="T302" s="6">
        <f t="shared" si="23"/>
        <v>8.7576340769866121</v>
      </c>
      <c r="U302" s="6">
        <f>T302*Index!$H$19</f>
        <v>9.2009893021340581</v>
      </c>
      <c r="W302" s="8">
        <v>237.51799695939201</v>
      </c>
      <c r="X302" s="9">
        <f t="shared" si="24"/>
        <v>237.52</v>
      </c>
      <c r="Y302" s="27"/>
    </row>
    <row r="303" spans="1:25" x14ac:dyDescent="0.25">
      <c r="A303" s="2" t="s">
        <v>543</v>
      </c>
      <c r="B303" s="2" t="s">
        <v>0</v>
      </c>
      <c r="C303" s="2">
        <v>30</v>
      </c>
      <c r="D303" s="2" t="s">
        <v>62</v>
      </c>
      <c r="E303" s="2" t="s">
        <v>59</v>
      </c>
      <c r="F303" s="2" t="s">
        <v>41</v>
      </c>
      <c r="G303" s="39" t="s">
        <v>1560</v>
      </c>
      <c r="H303" s="29">
        <v>31.5325893837765</v>
      </c>
      <c r="I303" s="29">
        <v>23.3929270960423</v>
      </c>
      <c r="J303" s="8">
        <v>1.48559801368311</v>
      </c>
      <c r="K303" s="32">
        <v>0</v>
      </c>
      <c r="L303" s="28">
        <v>0.99991607194830501</v>
      </c>
      <c r="M303" s="8">
        <v>81.590389885712995</v>
      </c>
      <c r="N303" s="9">
        <f t="shared" si="20"/>
        <v>81.59</v>
      </c>
      <c r="O303" s="6">
        <f t="shared" si="21"/>
        <v>81.924910484244421</v>
      </c>
      <c r="P303" s="6">
        <f t="shared" si="22"/>
        <v>83.194746596750221</v>
      </c>
      <c r="Q303" s="13">
        <f>P303*Index!$D$16</f>
        <v>94.38944896202166</v>
      </c>
      <c r="S303" s="8">
        <v>5.45740998055504</v>
      </c>
      <c r="T303" s="6">
        <f t="shared" si="23"/>
        <v>5.5419998352536437</v>
      </c>
      <c r="U303" s="6">
        <f>T303*Index!$H$19</f>
        <v>5.8225635769133586</v>
      </c>
      <c r="W303" s="8">
        <v>100.212012538935</v>
      </c>
      <c r="X303" s="9">
        <f t="shared" si="24"/>
        <v>100.21</v>
      </c>
      <c r="Y303" s="27"/>
    </row>
    <row r="304" spans="1:25" x14ac:dyDescent="0.25">
      <c r="A304" s="2" t="s">
        <v>544</v>
      </c>
      <c r="B304" s="2" t="s">
        <v>0</v>
      </c>
      <c r="C304" s="2">
        <v>30</v>
      </c>
      <c r="D304" s="2" t="s">
        <v>63</v>
      </c>
      <c r="E304" s="2" t="s">
        <v>59</v>
      </c>
      <c r="F304" s="2" t="s">
        <v>41</v>
      </c>
      <c r="G304" s="39" t="s">
        <v>1560</v>
      </c>
      <c r="H304" s="29">
        <v>31.5325893837765</v>
      </c>
      <c r="I304" s="29">
        <v>35.847753633878497</v>
      </c>
      <c r="J304" s="8">
        <v>1.7709843626166499</v>
      </c>
      <c r="K304" s="32">
        <v>0</v>
      </c>
      <c r="L304" s="28">
        <v>0.99800742577676305</v>
      </c>
      <c r="M304" s="8">
        <v>119.091760878828</v>
      </c>
      <c r="N304" s="9">
        <f t="shared" si="20"/>
        <v>119.09</v>
      </c>
      <c r="O304" s="6">
        <f t="shared" si="21"/>
        <v>119.58003709843119</v>
      </c>
      <c r="P304" s="6">
        <f t="shared" si="22"/>
        <v>121.43352767345688</v>
      </c>
      <c r="Q304" s="13">
        <f>P304*Index!$D$16</f>
        <v>137.77364835509624</v>
      </c>
      <c r="S304" s="8">
        <v>6.4332097409029299</v>
      </c>
      <c r="T304" s="6">
        <f t="shared" si="23"/>
        <v>6.5329244918869254</v>
      </c>
      <c r="U304" s="6">
        <f>T304*Index!$H$19</f>
        <v>6.8636537942887008</v>
      </c>
      <c r="W304" s="8">
        <v>144.63730214938499</v>
      </c>
      <c r="X304" s="9">
        <f t="shared" si="24"/>
        <v>144.63999999999999</v>
      </c>
      <c r="Y304" s="27"/>
    </row>
    <row r="305" spans="1:25" x14ac:dyDescent="0.25">
      <c r="A305" s="2" t="s">
        <v>545</v>
      </c>
      <c r="B305" s="2" t="s">
        <v>0</v>
      </c>
      <c r="C305" s="2">
        <v>30</v>
      </c>
      <c r="D305" s="2" t="s">
        <v>64</v>
      </c>
      <c r="E305" s="2" t="s">
        <v>59</v>
      </c>
      <c r="F305" s="2" t="s">
        <v>41</v>
      </c>
      <c r="G305" s="39" t="s">
        <v>1560</v>
      </c>
      <c r="H305" s="29">
        <v>31.5325893837765</v>
      </c>
      <c r="I305" s="29">
        <v>46.211473831134803</v>
      </c>
      <c r="J305" s="8">
        <v>1.8399128800986899</v>
      </c>
      <c r="K305" s="32">
        <v>0</v>
      </c>
      <c r="L305" s="28">
        <v>1.0054870921976999</v>
      </c>
      <c r="M305" s="8">
        <v>143.82718956648301</v>
      </c>
      <c r="N305" s="9">
        <f t="shared" si="20"/>
        <v>143.83000000000001</v>
      </c>
      <c r="O305" s="6">
        <f t="shared" si="21"/>
        <v>144.41688104370559</v>
      </c>
      <c r="P305" s="6">
        <f t="shared" si="22"/>
        <v>146.65534269988302</v>
      </c>
      <c r="Q305" s="13">
        <f>P305*Index!$D$16</f>
        <v>166.38931604509671</v>
      </c>
      <c r="S305" s="8">
        <v>6.9710883624383904</v>
      </c>
      <c r="T305" s="6">
        <f t="shared" si="23"/>
        <v>7.0791402320561856</v>
      </c>
      <c r="U305" s="6">
        <f>T305*Index!$H$19</f>
        <v>7.4375217063040298</v>
      </c>
      <c r="W305" s="8">
        <v>173.826837751401</v>
      </c>
      <c r="X305" s="9">
        <f t="shared" si="24"/>
        <v>173.83</v>
      </c>
      <c r="Y305" s="27"/>
    </row>
    <row r="306" spans="1:25" x14ac:dyDescent="0.25">
      <c r="A306" s="2" t="s">
        <v>546</v>
      </c>
      <c r="B306" s="2" t="s">
        <v>0</v>
      </c>
      <c r="C306" s="2">
        <v>30</v>
      </c>
      <c r="D306" s="2" t="s">
        <v>65</v>
      </c>
      <c r="E306" s="2" t="s">
        <v>59</v>
      </c>
      <c r="F306" s="2" t="s">
        <v>41</v>
      </c>
      <c r="G306" s="39" t="s">
        <v>1560</v>
      </c>
      <c r="H306" s="29">
        <v>31.5325893837765</v>
      </c>
      <c r="I306" s="29">
        <v>62.571427040464897</v>
      </c>
      <c r="J306" s="8">
        <v>1.83070828910626</v>
      </c>
      <c r="K306" s="32">
        <v>0</v>
      </c>
      <c r="L306" s="28">
        <v>0.95097075256727603</v>
      </c>
      <c r="M306" s="8">
        <v>163.83039110360099</v>
      </c>
      <c r="N306" s="9">
        <f t="shared" si="20"/>
        <v>163.83000000000001</v>
      </c>
      <c r="O306" s="6">
        <f t="shared" si="21"/>
        <v>164.50209570712576</v>
      </c>
      <c r="P306" s="6">
        <f t="shared" si="22"/>
        <v>167.05187819058622</v>
      </c>
      <c r="Q306" s="13">
        <f>P306*Index!$D$16</f>
        <v>189.53041358378428</v>
      </c>
      <c r="S306" s="8">
        <v>7.2554890754325099</v>
      </c>
      <c r="T306" s="6">
        <f t="shared" si="23"/>
        <v>7.3679491561017141</v>
      </c>
      <c r="U306" s="6">
        <f>T306*Index!$H$19</f>
        <v>7.7409515821293624</v>
      </c>
      <c r="W306" s="8">
        <v>197.27136516591401</v>
      </c>
      <c r="X306" s="9">
        <f t="shared" si="24"/>
        <v>197.27</v>
      </c>
      <c r="Y306" s="27"/>
    </row>
    <row r="307" spans="1:25" x14ac:dyDescent="0.25">
      <c r="A307" s="2" t="s">
        <v>547</v>
      </c>
      <c r="B307" s="2" t="s">
        <v>0</v>
      </c>
      <c r="C307" s="2">
        <v>30</v>
      </c>
      <c r="D307" s="2" t="s">
        <v>42</v>
      </c>
      <c r="E307" s="2" t="s">
        <v>59</v>
      </c>
      <c r="F307" s="2" t="s">
        <v>41</v>
      </c>
      <c r="G307" s="39" t="s">
        <v>1560</v>
      </c>
      <c r="H307" s="29">
        <v>31.5325893837765</v>
      </c>
      <c r="I307" s="29">
        <v>63.764343566493899</v>
      </c>
      <c r="J307" s="8">
        <v>1.84981867699285</v>
      </c>
      <c r="K307" s="32">
        <v>0</v>
      </c>
      <c r="L307" s="28">
        <v>1.0182692143102301</v>
      </c>
      <c r="M307" s="8">
        <v>179.50258091685001</v>
      </c>
      <c r="N307" s="9">
        <f t="shared" si="20"/>
        <v>179.5</v>
      </c>
      <c r="O307" s="6">
        <f t="shared" si="21"/>
        <v>180.2385414986091</v>
      </c>
      <c r="P307" s="6">
        <f t="shared" si="22"/>
        <v>183.03223889183755</v>
      </c>
      <c r="Q307" s="13">
        <f>P307*Index!$D$16</f>
        <v>207.661094936979</v>
      </c>
      <c r="S307" s="8">
        <v>7.7293390343565402</v>
      </c>
      <c r="T307" s="6">
        <f t="shared" si="23"/>
        <v>7.8491437893890668</v>
      </c>
      <c r="U307" s="6">
        <f>T307*Index!$H$19</f>
        <v>8.2465066937268876</v>
      </c>
      <c r="W307" s="8">
        <v>215.90760163070601</v>
      </c>
      <c r="X307" s="9">
        <f t="shared" si="24"/>
        <v>215.91</v>
      </c>
      <c r="Y307" s="27"/>
    </row>
    <row r="308" spans="1:25" x14ac:dyDescent="0.25">
      <c r="A308" s="2" t="s">
        <v>548</v>
      </c>
      <c r="B308" s="2" t="s">
        <v>0</v>
      </c>
      <c r="C308" s="2">
        <v>30</v>
      </c>
      <c r="D308" s="2" t="s">
        <v>66</v>
      </c>
      <c r="E308" s="2" t="s">
        <v>59</v>
      </c>
      <c r="F308" s="2" t="s">
        <v>222</v>
      </c>
      <c r="G308" s="39" t="s">
        <v>1560</v>
      </c>
      <c r="H308" s="29">
        <v>31.5325893837765</v>
      </c>
      <c r="I308" s="29">
        <v>86.822401056124903</v>
      </c>
      <c r="J308" s="8">
        <v>1.85727732829262</v>
      </c>
      <c r="K308" s="32">
        <v>0</v>
      </c>
      <c r="L308" s="28">
        <v>1.0027028992917899</v>
      </c>
      <c r="M308" s="8">
        <v>220.41218646012999</v>
      </c>
      <c r="N308" s="9">
        <f t="shared" si="20"/>
        <v>220.41</v>
      </c>
      <c r="O308" s="6">
        <f t="shared" si="21"/>
        <v>221.3158764246165</v>
      </c>
      <c r="P308" s="6">
        <f t="shared" si="22"/>
        <v>224.74627250919806</v>
      </c>
      <c r="Q308" s="13">
        <f>P308*Index!$D$16</f>
        <v>254.98817757370534</v>
      </c>
      <c r="S308" s="8">
        <v>9.4621821528127406</v>
      </c>
      <c r="T308" s="6">
        <f t="shared" si="23"/>
        <v>9.608845976181339</v>
      </c>
      <c r="U308" s="6">
        <f>T308*Index!$H$19</f>
        <v>10.095293803725518</v>
      </c>
      <c r="W308" s="8">
        <v>265.08347137743101</v>
      </c>
      <c r="X308" s="9">
        <f t="shared" si="24"/>
        <v>265.08</v>
      </c>
      <c r="Y308" s="27"/>
    </row>
    <row r="309" spans="1:25" x14ac:dyDescent="0.25">
      <c r="A309" s="2" t="s">
        <v>549</v>
      </c>
      <c r="B309" s="2" t="s">
        <v>0</v>
      </c>
      <c r="C309" s="2">
        <v>30</v>
      </c>
      <c r="D309" s="2" t="s">
        <v>1563</v>
      </c>
      <c r="E309" s="2" t="s">
        <v>59</v>
      </c>
      <c r="F309" s="2" t="s">
        <v>222</v>
      </c>
      <c r="G309" s="39" t="s">
        <v>1560</v>
      </c>
      <c r="H309" s="29">
        <v>31.5325893837765</v>
      </c>
      <c r="I309" s="29">
        <v>72.825655511350107</v>
      </c>
      <c r="J309" s="8">
        <v>1.7613989791887501</v>
      </c>
      <c r="K309" s="32">
        <v>0</v>
      </c>
      <c r="L309" s="28">
        <v>0.96611839600642502</v>
      </c>
      <c r="M309" s="8">
        <v>177.58850796347599</v>
      </c>
      <c r="N309" s="9">
        <f t="shared" si="20"/>
        <v>177.59</v>
      </c>
      <c r="O309" s="6">
        <f t="shared" si="21"/>
        <v>178.31662084612623</v>
      </c>
      <c r="P309" s="6">
        <f t="shared" si="22"/>
        <v>181.08052846924119</v>
      </c>
      <c r="Q309" s="13">
        <f>P309*Index!$D$16</f>
        <v>205.44676195493105</v>
      </c>
      <c r="S309" s="8">
        <v>9.1018072575873905</v>
      </c>
      <c r="T309" s="6">
        <f t="shared" si="23"/>
        <v>9.2428852700799951</v>
      </c>
      <c r="U309" s="6">
        <f>T309*Index!$H$19</f>
        <v>9.7108063368777948</v>
      </c>
      <c r="W309" s="8">
        <v>215.15756829180799</v>
      </c>
      <c r="X309" s="9">
        <f t="shared" si="24"/>
        <v>215.16</v>
      </c>
      <c r="Y309" s="27"/>
    </row>
    <row r="310" spans="1:25" x14ac:dyDescent="0.25">
      <c r="A310" s="2" t="s">
        <v>550</v>
      </c>
      <c r="B310" s="2" t="s">
        <v>0</v>
      </c>
      <c r="C310" s="2">
        <v>30</v>
      </c>
      <c r="D310" s="2" t="s">
        <v>229</v>
      </c>
      <c r="E310" s="2" t="s">
        <v>59</v>
      </c>
      <c r="F310" s="2" t="s">
        <v>41</v>
      </c>
      <c r="G310" s="39" t="s">
        <v>1560</v>
      </c>
      <c r="H310" s="29">
        <v>31.5325893837765</v>
      </c>
      <c r="I310" s="29">
        <v>52.3365190644029</v>
      </c>
      <c r="J310" s="8">
        <v>2.0761598666162202</v>
      </c>
      <c r="K310" s="32">
        <v>1</v>
      </c>
      <c r="L310" s="28">
        <v>1.01907354926203</v>
      </c>
      <c r="M310" s="8">
        <v>177.44687168720799</v>
      </c>
      <c r="N310" s="9">
        <f t="shared" si="20"/>
        <v>177.45</v>
      </c>
      <c r="O310" s="6">
        <f t="shared" si="21"/>
        <v>178.17440386112554</v>
      </c>
      <c r="P310" s="6">
        <f t="shared" si="22"/>
        <v>180.93610712097299</v>
      </c>
      <c r="Q310" s="13">
        <f>P310*Index!$D$16</f>
        <v>205.28290724007192</v>
      </c>
      <c r="S310" s="8">
        <v>8.3009138416014991</v>
      </c>
      <c r="T310" s="6">
        <f t="shared" si="23"/>
        <v>8.4295780061463237</v>
      </c>
      <c r="U310" s="6">
        <f>T310*Index!$H$19</f>
        <v>8.8563253927074808</v>
      </c>
      <c r="W310" s="8">
        <v>214.139232632779</v>
      </c>
      <c r="X310" s="9">
        <f t="shared" si="24"/>
        <v>214.14</v>
      </c>
      <c r="Y310" s="27"/>
    </row>
    <row r="311" spans="1:25" x14ac:dyDescent="0.25">
      <c r="A311" s="2" t="s">
        <v>551</v>
      </c>
      <c r="B311" s="2" t="s">
        <v>0</v>
      </c>
      <c r="C311" s="2">
        <v>30</v>
      </c>
      <c r="D311" s="2" t="s">
        <v>62</v>
      </c>
      <c r="E311" s="2" t="s">
        <v>60</v>
      </c>
      <c r="F311" s="2" t="s">
        <v>41</v>
      </c>
      <c r="G311" s="39" t="s">
        <v>1560</v>
      </c>
      <c r="H311" s="29">
        <v>31.5325893837765</v>
      </c>
      <c r="I311" s="29">
        <v>21.432867377937701</v>
      </c>
      <c r="J311" s="8">
        <v>1.75553943463849</v>
      </c>
      <c r="K311" s="32">
        <v>0</v>
      </c>
      <c r="L311" s="28">
        <v>0.99991607194830501</v>
      </c>
      <c r="M311" s="8">
        <v>92.975144141160897</v>
      </c>
      <c r="N311" s="9">
        <f t="shared" si="20"/>
        <v>92.98</v>
      </c>
      <c r="O311" s="6">
        <f t="shared" si="21"/>
        <v>93.356342232139653</v>
      </c>
      <c r="P311" s="6">
        <f t="shared" si="22"/>
        <v>94.803365536737829</v>
      </c>
      <c r="Q311" s="13">
        <f>P311*Index!$D$16</f>
        <v>107.56012607540468</v>
      </c>
      <c r="S311" s="8">
        <v>5.5279470651998697</v>
      </c>
      <c r="T311" s="6">
        <f t="shared" si="23"/>
        <v>5.6136302447104685</v>
      </c>
      <c r="U311" s="6">
        <f>T311*Index!$H$19</f>
        <v>5.8978202758489351</v>
      </c>
      <c r="W311" s="8">
        <v>113.45794635125399</v>
      </c>
      <c r="X311" s="9">
        <f t="shared" si="24"/>
        <v>113.46</v>
      </c>
      <c r="Y311" s="27"/>
    </row>
    <row r="312" spans="1:25" x14ac:dyDescent="0.25">
      <c r="A312" s="2" t="s">
        <v>552</v>
      </c>
      <c r="B312" s="2" t="s">
        <v>0</v>
      </c>
      <c r="C312" s="2">
        <v>30</v>
      </c>
      <c r="D312" s="2" t="s">
        <v>63</v>
      </c>
      <c r="E312" s="2" t="s">
        <v>60</v>
      </c>
      <c r="F312" s="2" t="s">
        <v>41</v>
      </c>
      <c r="G312" s="39" t="s">
        <v>1560</v>
      </c>
      <c r="H312" s="29">
        <v>31.5325893837765</v>
      </c>
      <c r="I312" s="29">
        <v>32.446170020099999</v>
      </c>
      <c r="J312" s="8">
        <v>2.0868393004615902</v>
      </c>
      <c r="K312" s="32">
        <v>0</v>
      </c>
      <c r="L312" s="28">
        <v>0.99800742577676305</v>
      </c>
      <c r="M312" s="8">
        <v>133.247354180374</v>
      </c>
      <c r="N312" s="9">
        <f t="shared" si="20"/>
        <v>133.25</v>
      </c>
      <c r="O312" s="6">
        <f t="shared" si="21"/>
        <v>133.79366833251353</v>
      </c>
      <c r="P312" s="6">
        <f t="shared" si="22"/>
        <v>135.86747019166751</v>
      </c>
      <c r="Q312" s="13">
        <f>P312*Index!$D$16</f>
        <v>154.14982517365289</v>
      </c>
      <c r="S312" s="8">
        <v>6.1049842338788602</v>
      </c>
      <c r="T312" s="6">
        <f t="shared" si="23"/>
        <v>6.1996114895039831</v>
      </c>
      <c r="U312" s="6">
        <f>T312*Index!$H$19</f>
        <v>6.5134668211601214</v>
      </c>
      <c r="W312" s="8">
        <v>160.66329199481299</v>
      </c>
      <c r="X312" s="9">
        <f t="shared" si="24"/>
        <v>160.66</v>
      </c>
      <c r="Y312" s="27"/>
    </row>
    <row r="313" spans="1:25" x14ac:dyDescent="0.25">
      <c r="A313" s="2" t="s">
        <v>553</v>
      </c>
      <c r="B313" s="2" t="s">
        <v>0</v>
      </c>
      <c r="C313" s="2">
        <v>30</v>
      </c>
      <c r="D313" s="2" t="s">
        <v>64</v>
      </c>
      <c r="E313" s="2" t="s">
        <v>60</v>
      </c>
      <c r="F313" s="2" t="s">
        <v>41</v>
      </c>
      <c r="G313" s="39" t="s">
        <v>1560</v>
      </c>
      <c r="H313" s="29">
        <v>31.5325893837765</v>
      </c>
      <c r="I313" s="29">
        <v>41.304258284945497</v>
      </c>
      <c r="J313" s="8">
        <v>2.0729016768489701</v>
      </c>
      <c r="K313" s="32">
        <v>0</v>
      </c>
      <c r="L313" s="28">
        <v>1.0054870921976999</v>
      </c>
      <c r="M313" s="8">
        <v>151.812084732301</v>
      </c>
      <c r="N313" s="9">
        <f t="shared" si="20"/>
        <v>151.81</v>
      </c>
      <c r="O313" s="6">
        <f t="shared" si="21"/>
        <v>152.43451427970342</v>
      </c>
      <c r="P313" s="6">
        <f t="shared" si="22"/>
        <v>154.79724925103883</v>
      </c>
      <c r="Q313" s="13">
        <f>P313*Index!$D$16</f>
        <v>175.62679923125128</v>
      </c>
      <c r="S313" s="8">
        <v>6.55787900858446</v>
      </c>
      <c r="T313" s="6">
        <f t="shared" si="23"/>
        <v>6.6595261332175193</v>
      </c>
      <c r="U313" s="6">
        <f>T313*Index!$H$19</f>
        <v>6.9966646437116555</v>
      </c>
      <c r="W313" s="8">
        <v>182.62346387496299</v>
      </c>
      <c r="X313" s="9">
        <f t="shared" si="24"/>
        <v>182.62</v>
      </c>
      <c r="Y313" s="27"/>
    </row>
    <row r="314" spans="1:25" x14ac:dyDescent="0.25">
      <c r="A314" s="2" t="s">
        <v>554</v>
      </c>
      <c r="B314" s="2" t="s">
        <v>0</v>
      </c>
      <c r="C314" s="2">
        <v>30</v>
      </c>
      <c r="D314" s="2" t="s">
        <v>65</v>
      </c>
      <c r="E314" s="2" t="s">
        <v>60</v>
      </c>
      <c r="F314" s="2" t="s">
        <v>41</v>
      </c>
      <c r="G314" s="39" t="s">
        <v>1560</v>
      </c>
      <c r="H314" s="29">
        <v>31.5325893837765</v>
      </c>
      <c r="I314" s="29">
        <v>55.258290675505897</v>
      </c>
      <c r="J314" s="8">
        <v>1.99552825961406</v>
      </c>
      <c r="K314" s="32">
        <v>0</v>
      </c>
      <c r="L314" s="28">
        <v>0.95097075256727603</v>
      </c>
      <c r="M314" s="8">
        <v>164.702099327415</v>
      </c>
      <c r="N314" s="9">
        <f t="shared" si="20"/>
        <v>164.7</v>
      </c>
      <c r="O314" s="6">
        <f t="shared" si="21"/>
        <v>165.3773779346574</v>
      </c>
      <c r="P314" s="6">
        <f t="shared" si="22"/>
        <v>167.9407272926446</v>
      </c>
      <c r="Q314" s="13">
        <f>P314*Index!$D$16</f>
        <v>190.53886640545505</v>
      </c>
      <c r="S314" s="8">
        <v>6.6844081103306703</v>
      </c>
      <c r="T314" s="6">
        <f t="shared" si="23"/>
        <v>6.7880164360407962</v>
      </c>
      <c r="U314" s="6">
        <f>T314*Index!$H$19</f>
        <v>7.1316597681153606</v>
      </c>
      <c r="W314" s="8">
        <v>197.67052617357101</v>
      </c>
      <c r="X314" s="9">
        <f t="shared" si="24"/>
        <v>197.67</v>
      </c>
      <c r="Y314" s="27"/>
    </row>
    <row r="315" spans="1:25" x14ac:dyDescent="0.25">
      <c r="A315" s="2" t="s">
        <v>555</v>
      </c>
      <c r="B315" s="2" t="s">
        <v>0</v>
      </c>
      <c r="C315" s="2">
        <v>30</v>
      </c>
      <c r="D315" s="2" t="s">
        <v>42</v>
      </c>
      <c r="E315" s="2" t="s">
        <v>60</v>
      </c>
      <c r="F315" s="2" t="s">
        <v>41</v>
      </c>
      <c r="G315" s="39" t="s">
        <v>1560</v>
      </c>
      <c r="H315" s="29">
        <v>31.5325893837765</v>
      </c>
      <c r="I315" s="29">
        <v>55.934100467729799</v>
      </c>
      <c r="J315" s="8">
        <v>2.0034102058051202</v>
      </c>
      <c r="K315" s="32">
        <v>0</v>
      </c>
      <c r="L315" s="28">
        <v>1.0182692143102301</v>
      </c>
      <c r="M315" s="8">
        <v>178.433003850836</v>
      </c>
      <c r="N315" s="9">
        <f t="shared" si="20"/>
        <v>178.43</v>
      </c>
      <c r="O315" s="6">
        <f t="shared" si="21"/>
        <v>179.16457916662443</v>
      </c>
      <c r="P315" s="6">
        <f t="shared" si="22"/>
        <v>181.94163014370713</v>
      </c>
      <c r="Q315" s="13">
        <f>P315*Index!$D$16</f>
        <v>206.42373364939485</v>
      </c>
      <c r="S315" s="8">
        <v>7.2586553693130904</v>
      </c>
      <c r="T315" s="6">
        <f t="shared" si="23"/>
        <v>7.3711645275374442</v>
      </c>
      <c r="U315" s="6">
        <f>T315*Index!$H$19</f>
        <v>7.7443297317440267</v>
      </c>
      <c r="W315" s="8">
        <v>214.16806338113901</v>
      </c>
      <c r="X315" s="9">
        <f t="shared" si="24"/>
        <v>214.17</v>
      </c>
      <c r="Y315" s="27"/>
    </row>
    <row r="316" spans="1:25" x14ac:dyDescent="0.25">
      <c r="A316" s="2" t="s">
        <v>556</v>
      </c>
      <c r="B316" s="2" t="s">
        <v>0</v>
      </c>
      <c r="C316" s="2">
        <v>30</v>
      </c>
      <c r="D316" s="2" t="s">
        <v>66</v>
      </c>
      <c r="E316" s="2" t="s">
        <v>60</v>
      </c>
      <c r="F316" s="2" t="s">
        <v>222</v>
      </c>
      <c r="G316" s="39" t="s">
        <v>1560</v>
      </c>
      <c r="H316" s="29">
        <v>31.5325893837765</v>
      </c>
      <c r="I316" s="29">
        <v>78.683215392542195</v>
      </c>
      <c r="J316" s="8">
        <v>2.1057845375761901</v>
      </c>
      <c r="K316" s="32">
        <v>0</v>
      </c>
      <c r="L316" s="28">
        <v>1.0027028992917899</v>
      </c>
      <c r="M316" s="8">
        <v>232.718055384492</v>
      </c>
      <c r="N316" s="9">
        <f t="shared" si="20"/>
        <v>232.72</v>
      </c>
      <c r="O316" s="6">
        <f t="shared" si="21"/>
        <v>233.67219941156841</v>
      </c>
      <c r="P316" s="6">
        <f t="shared" si="22"/>
        <v>237.29411850244773</v>
      </c>
      <c r="Q316" s="13">
        <f>P316*Index!$D$16</f>
        <v>269.22446432753043</v>
      </c>
      <c r="S316" s="8">
        <v>14.5408793385</v>
      </c>
      <c r="T316" s="6">
        <f t="shared" si="23"/>
        <v>14.766262968246751</v>
      </c>
      <c r="U316" s="6">
        <f>T316*Index!$H$19</f>
        <v>15.513805031014241</v>
      </c>
      <c r="W316" s="8">
        <v>284.73826935854498</v>
      </c>
      <c r="X316" s="9">
        <f t="shared" si="24"/>
        <v>284.74</v>
      </c>
      <c r="Y316" s="27"/>
    </row>
    <row r="317" spans="1:25" x14ac:dyDescent="0.25">
      <c r="A317" s="2" t="s">
        <v>557</v>
      </c>
      <c r="B317" s="2" t="s">
        <v>0</v>
      </c>
      <c r="C317" s="2">
        <v>30</v>
      </c>
      <c r="D317" s="2" t="s">
        <v>1563</v>
      </c>
      <c r="E317" s="2" t="s">
        <v>60</v>
      </c>
      <c r="F317" s="2" t="s">
        <v>222</v>
      </c>
      <c r="G317" s="39" t="s">
        <v>1560</v>
      </c>
      <c r="H317" s="29">
        <v>31.5325893837765</v>
      </c>
      <c r="I317" s="29">
        <v>65.671761378084497</v>
      </c>
      <c r="J317" s="8">
        <v>2.2513947823820701</v>
      </c>
      <c r="K317" s="32">
        <v>0</v>
      </c>
      <c r="L317" s="28">
        <v>0.96611839600642502</v>
      </c>
      <c r="M317" s="8">
        <v>211.430536031278</v>
      </c>
      <c r="N317" s="9">
        <f t="shared" si="20"/>
        <v>211.43</v>
      </c>
      <c r="O317" s="6">
        <f t="shared" si="21"/>
        <v>212.29740122900623</v>
      </c>
      <c r="P317" s="6">
        <f t="shared" si="22"/>
        <v>215.58801094805582</v>
      </c>
      <c r="Q317" s="13">
        <f>P317*Index!$D$16</f>
        <v>244.59757843652321</v>
      </c>
      <c r="S317" s="8">
        <v>8.6750206908483207</v>
      </c>
      <c r="T317" s="6">
        <f t="shared" si="23"/>
        <v>8.8094835115564702</v>
      </c>
      <c r="U317" s="6">
        <f>T317*Index!$H$19</f>
        <v>9.255463614329015</v>
      </c>
      <c r="W317" s="8">
        <v>253.85304205085299</v>
      </c>
      <c r="X317" s="9">
        <f t="shared" si="24"/>
        <v>253.85</v>
      </c>
      <c r="Y317" s="27"/>
    </row>
    <row r="318" spans="1:25" x14ac:dyDescent="0.25">
      <c r="A318" s="2" t="s">
        <v>558</v>
      </c>
      <c r="B318" s="2" t="s">
        <v>0</v>
      </c>
      <c r="C318" s="2">
        <v>30</v>
      </c>
      <c r="D318" s="2" t="s">
        <v>229</v>
      </c>
      <c r="E318" s="2" t="s">
        <v>60</v>
      </c>
      <c r="F318" s="2" t="s">
        <v>41</v>
      </c>
      <c r="G318" s="39" t="s">
        <v>1560</v>
      </c>
      <c r="H318" s="29">
        <v>31.5325893837765</v>
      </c>
      <c r="I318" s="29">
        <v>48.6387818426468</v>
      </c>
      <c r="J318" s="8">
        <v>2.36002207093525</v>
      </c>
      <c r="K318" s="32">
        <v>1</v>
      </c>
      <c r="L318" s="28">
        <v>1.01907354926203</v>
      </c>
      <c r="M318" s="8">
        <v>192.81503943377001</v>
      </c>
      <c r="N318" s="9">
        <f t="shared" si="20"/>
        <v>192.82</v>
      </c>
      <c r="O318" s="6">
        <f t="shared" si="21"/>
        <v>193.60558109544846</v>
      </c>
      <c r="P318" s="6">
        <f t="shared" si="22"/>
        <v>196.60646760242793</v>
      </c>
      <c r="Q318" s="13">
        <f>P318*Index!$D$16</f>
        <v>223.06187467956826</v>
      </c>
      <c r="S318" s="8">
        <v>7.8705838920794999</v>
      </c>
      <c r="T318" s="6">
        <f t="shared" si="23"/>
        <v>7.9925779424067329</v>
      </c>
      <c r="U318" s="6">
        <f>T318*Index!$H$19</f>
        <v>8.3972022007410736</v>
      </c>
      <c r="W318" s="8">
        <v>231.459076880309</v>
      </c>
      <c r="X318" s="9">
        <f t="shared" si="24"/>
        <v>231.46</v>
      </c>
      <c r="Y318" s="27"/>
    </row>
    <row r="319" spans="1:25" x14ac:dyDescent="0.25">
      <c r="A319" s="2" t="s">
        <v>559</v>
      </c>
      <c r="B319" s="2" t="s">
        <v>0</v>
      </c>
      <c r="C319" s="2">
        <v>30</v>
      </c>
      <c r="D319" s="2" t="s">
        <v>62</v>
      </c>
      <c r="E319" s="2" t="s">
        <v>61</v>
      </c>
      <c r="F319" s="2" t="s">
        <v>41</v>
      </c>
      <c r="G319" s="39" t="s">
        <v>1560</v>
      </c>
      <c r="H319" s="29">
        <v>31.5325893837765</v>
      </c>
      <c r="I319" s="29">
        <v>22.690376644354401</v>
      </c>
      <c r="J319" s="8">
        <v>1.26528181782531</v>
      </c>
      <c r="K319" s="32">
        <v>1</v>
      </c>
      <c r="L319" s="28">
        <v>0.99991607194830501</v>
      </c>
      <c r="M319" s="8">
        <v>68.601574944160802</v>
      </c>
      <c r="N319" s="9">
        <f t="shared" si="20"/>
        <v>68.599999999999994</v>
      </c>
      <c r="O319" s="6">
        <f t="shared" si="21"/>
        <v>68.882841401431861</v>
      </c>
      <c r="P319" s="6">
        <f t="shared" si="22"/>
        <v>69.950525443154064</v>
      </c>
      <c r="Q319" s="13">
        <f>P319*Index!$D$16</f>
        <v>79.363082661773518</v>
      </c>
      <c r="S319" s="8">
        <v>5.6605867693673604</v>
      </c>
      <c r="T319" s="6">
        <f t="shared" si="23"/>
        <v>5.7483258642925552</v>
      </c>
      <c r="U319" s="6">
        <f>T319*Index!$H$19</f>
        <v>6.0393348611723656</v>
      </c>
      <c r="W319" s="8">
        <v>85.402417522945896</v>
      </c>
      <c r="X319" s="9">
        <f t="shared" si="24"/>
        <v>85.4</v>
      </c>
      <c r="Y319" s="27"/>
    </row>
    <row r="320" spans="1:25" x14ac:dyDescent="0.25">
      <c r="A320" s="2" t="s">
        <v>560</v>
      </c>
      <c r="B320" s="2" t="s">
        <v>0</v>
      </c>
      <c r="C320" s="2">
        <v>30</v>
      </c>
      <c r="D320" s="2" t="s">
        <v>63</v>
      </c>
      <c r="E320" s="2" t="s">
        <v>61</v>
      </c>
      <c r="F320" s="2" t="s">
        <v>41</v>
      </c>
      <c r="G320" s="39" t="s">
        <v>1560</v>
      </c>
      <c r="H320" s="29">
        <v>31.5325893837765</v>
      </c>
      <c r="I320" s="29">
        <v>34.662341285973397</v>
      </c>
      <c r="J320" s="8">
        <v>1.51298337965926</v>
      </c>
      <c r="K320" s="32">
        <v>0</v>
      </c>
      <c r="L320" s="28">
        <v>0.99800742577676305</v>
      </c>
      <c r="M320" s="8">
        <v>99.952269966317999</v>
      </c>
      <c r="N320" s="9">
        <f t="shared" si="20"/>
        <v>99.95</v>
      </c>
      <c r="O320" s="6">
        <f t="shared" si="21"/>
        <v>100.3620742731799</v>
      </c>
      <c r="P320" s="6">
        <f t="shared" si="22"/>
        <v>101.9176864244142</v>
      </c>
      <c r="Q320" s="13">
        <f>P320*Index!$D$16</f>
        <v>115.63175145797427</v>
      </c>
      <c r="S320" s="8">
        <v>6.8079859810435996</v>
      </c>
      <c r="T320" s="6">
        <f t="shared" si="23"/>
        <v>6.9135097637497758</v>
      </c>
      <c r="U320" s="6">
        <f>T320*Index!$H$19</f>
        <v>7.2635061955396072</v>
      </c>
      <c r="W320" s="8">
        <v>122.89525765351399</v>
      </c>
      <c r="X320" s="9">
        <f t="shared" si="24"/>
        <v>122.9</v>
      </c>
      <c r="Y320" s="27"/>
    </row>
    <row r="321" spans="1:25" x14ac:dyDescent="0.25">
      <c r="A321" s="2" t="s">
        <v>561</v>
      </c>
      <c r="B321" s="2" t="s">
        <v>0</v>
      </c>
      <c r="C321" s="2">
        <v>30</v>
      </c>
      <c r="D321" s="2" t="s">
        <v>64</v>
      </c>
      <c r="E321" s="2" t="s">
        <v>61</v>
      </c>
      <c r="F321" s="2" t="s">
        <v>41</v>
      </c>
      <c r="G321" s="39" t="s">
        <v>1560</v>
      </c>
      <c r="H321" s="29">
        <v>31.5325893837765</v>
      </c>
      <c r="I321" s="29">
        <v>44.537918721243102</v>
      </c>
      <c r="J321" s="8">
        <v>1.6002074704548701</v>
      </c>
      <c r="K321" s="32">
        <v>0</v>
      </c>
      <c r="L321" s="28">
        <v>1.0054870921976999</v>
      </c>
      <c r="M321" s="8">
        <v>122.396531376737</v>
      </c>
      <c r="N321" s="9">
        <f t="shared" si="20"/>
        <v>122.4</v>
      </c>
      <c r="O321" s="6">
        <f t="shared" si="21"/>
        <v>122.89835715538162</v>
      </c>
      <c r="P321" s="6">
        <f t="shared" si="22"/>
        <v>124.80328169129004</v>
      </c>
      <c r="Q321" s="13">
        <f>P321*Index!$D$16</f>
        <v>141.59683717280524</v>
      </c>
      <c r="S321" s="8">
        <v>6.9765039326495897</v>
      </c>
      <c r="T321" s="6">
        <f t="shared" si="23"/>
        <v>7.084639743605659</v>
      </c>
      <c r="U321" s="6">
        <f>T321*Index!$H$19</f>
        <v>7.4432996306256944</v>
      </c>
      <c r="W321" s="8">
        <v>149.04013680343101</v>
      </c>
      <c r="X321" s="9">
        <f t="shared" si="24"/>
        <v>149.04</v>
      </c>
      <c r="Y321" s="27"/>
    </row>
    <row r="322" spans="1:25" x14ac:dyDescent="0.25">
      <c r="A322" s="2" t="s">
        <v>562</v>
      </c>
      <c r="B322" s="2" t="s">
        <v>0</v>
      </c>
      <c r="C322" s="2">
        <v>30</v>
      </c>
      <c r="D322" s="2" t="s">
        <v>65</v>
      </c>
      <c r="E322" s="2" t="s">
        <v>61</v>
      </c>
      <c r="F322" s="2" t="s">
        <v>41</v>
      </c>
      <c r="G322" s="39" t="s">
        <v>1560</v>
      </c>
      <c r="H322" s="29">
        <v>31.5325893837765</v>
      </c>
      <c r="I322" s="29">
        <v>60.115761809917799</v>
      </c>
      <c r="J322" s="8">
        <v>1.6096378596352401</v>
      </c>
      <c r="K322" s="32">
        <v>0</v>
      </c>
      <c r="L322" s="28">
        <v>0.95097075256727603</v>
      </c>
      <c r="M322" s="8">
        <v>140.28782911718801</v>
      </c>
      <c r="N322" s="9">
        <f t="shared" si="20"/>
        <v>140.29</v>
      </c>
      <c r="O322" s="6">
        <f t="shared" si="21"/>
        <v>140.86300921656849</v>
      </c>
      <c r="P322" s="6">
        <f t="shared" si="22"/>
        <v>143.0463858594253</v>
      </c>
      <c r="Q322" s="13">
        <f>P322*Index!$D$16</f>
        <v>162.29473722331531</v>
      </c>
      <c r="S322" s="8">
        <v>7.63896229514424</v>
      </c>
      <c r="T322" s="6">
        <f t="shared" si="23"/>
        <v>7.7573662107189758</v>
      </c>
      <c r="U322" s="6">
        <f>T322*Index!$H$19</f>
        <v>8.1500828751366239</v>
      </c>
      <c r="W322" s="8">
        <v>170.444820098452</v>
      </c>
      <c r="X322" s="9">
        <f t="shared" si="24"/>
        <v>170.44</v>
      </c>
      <c r="Y322" s="27"/>
    </row>
    <row r="323" spans="1:25" x14ac:dyDescent="0.25">
      <c r="A323" s="2" t="s">
        <v>563</v>
      </c>
      <c r="B323" s="2" t="s">
        <v>0</v>
      </c>
      <c r="C323" s="2">
        <v>30</v>
      </c>
      <c r="D323" s="2" t="s">
        <v>42</v>
      </c>
      <c r="E323" s="2" t="s">
        <v>61</v>
      </c>
      <c r="F323" s="2" t="s">
        <v>41</v>
      </c>
      <c r="G323" s="39" t="s">
        <v>1560</v>
      </c>
      <c r="H323" s="29">
        <v>31.5325893837765</v>
      </c>
      <c r="I323" s="29">
        <v>61.153256962259199</v>
      </c>
      <c r="J323" s="8">
        <v>1.6196494900296601</v>
      </c>
      <c r="K323" s="32">
        <v>0</v>
      </c>
      <c r="L323" s="28">
        <v>1.0182692143102301</v>
      </c>
      <c r="M323" s="8">
        <v>152.86113234611801</v>
      </c>
      <c r="N323" s="9">
        <f t="shared" ref="N323:N386" si="25">ROUND(J323*SUM(H323:I323)*L323,2)</f>
        <v>152.86000000000001</v>
      </c>
      <c r="O323" s="6">
        <f t="shared" ref="O323:O386" si="26">M323*(1.0041)</f>
        <v>153.48786298873711</v>
      </c>
      <c r="P323" s="6">
        <f t="shared" ref="P323:P386" si="27">O323*(1.0155)</f>
        <v>155.86692486506254</v>
      </c>
      <c r="Q323" s="13">
        <f>P323*Index!$D$16</f>
        <v>176.84041061785959</v>
      </c>
      <c r="S323" s="8">
        <v>7.2373507744344199</v>
      </c>
      <c r="T323" s="6">
        <f t="shared" ref="T323:T386" si="28">S323*(1.0155)</f>
        <v>7.3495297114381541</v>
      </c>
      <c r="U323" s="6">
        <f>T323*Index!$H$19</f>
        <v>7.7215996530797097</v>
      </c>
      <c r="W323" s="8">
        <v>184.562010270939</v>
      </c>
      <c r="X323" s="9">
        <f t="shared" ref="X323:X386" si="29">ROUND(Q323+U323,2)</f>
        <v>184.56</v>
      </c>
      <c r="Y323" s="27"/>
    </row>
    <row r="324" spans="1:25" x14ac:dyDescent="0.25">
      <c r="A324" s="2" t="s">
        <v>564</v>
      </c>
      <c r="B324" s="2" t="s">
        <v>0</v>
      </c>
      <c r="C324" s="2">
        <v>30</v>
      </c>
      <c r="D324" s="2" t="s">
        <v>66</v>
      </c>
      <c r="E324" s="2" t="s">
        <v>61</v>
      </c>
      <c r="F324" s="2" t="s">
        <v>222</v>
      </c>
      <c r="G324" s="39" t="s">
        <v>1560</v>
      </c>
      <c r="H324" s="29">
        <v>31.5325893837765</v>
      </c>
      <c r="I324" s="29">
        <v>83.978752284941805</v>
      </c>
      <c r="J324" s="8">
        <v>1.5536127643984099</v>
      </c>
      <c r="K324" s="32">
        <v>0</v>
      </c>
      <c r="L324" s="28">
        <v>1.0027028992917899</v>
      </c>
      <c r="M324" s="8">
        <v>179.94495687199901</v>
      </c>
      <c r="N324" s="9">
        <f t="shared" si="25"/>
        <v>179.94</v>
      </c>
      <c r="O324" s="6">
        <f t="shared" si="26"/>
        <v>180.6827311951742</v>
      </c>
      <c r="P324" s="6">
        <f t="shared" si="27"/>
        <v>183.4833135286994</v>
      </c>
      <c r="Q324" s="13">
        <f>P324*Index!$D$16</f>
        <v>208.17286627057661</v>
      </c>
      <c r="S324" s="8">
        <v>10.109235696866101</v>
      </c>
      <c r="T324" s="6">
        <f t="shared" si="28"/>
        <v>10.265928850167526</v>
      </c>
      <c r="U324" s="6">
        <f>T324*Index!$H$19</f>
        <v>10.785641498207257</v>
      </c>
      <c r="W324" s="8">
        <v>218.95850776878399</v>
      </c>
      <c r="X324" s="9">
        <f t="shared" si="29"/>
        <v>218.96</v>
      </c>
      <c r="Y324" s="27"/>
    </row>
    <row r="325" spans="1:25" x14ac:dyDescent="0.25">
      <c r="A325" s="2" t="s">
        <v>565</v>
      </c>
      <c r="B325" s="2" t="s">
        <v>0</v>
      </c>
      <c r="C325" s="2">
        <v>30</v>
      </c>
      <c r="D325" s="2" t="s">
        <v>1563</v>
      </c>
      <c r="E325" s="2" t="s">
        <v>61</v>
      </c>
      <c r="F325" s="2" t="s">
        <v>222</v>
      </c>
      <c r="G325" s="39" t="s">
        <v>1560</v>
      </c>
      <c r="H325" s="29">
        <v>31.5325893837765</v>
      </c>
      <c r="I325" s="29">
        <v>70.350092668395803</v>
      </c>
      <c r="J325" s="8">
        <v>1.61245480810728</v>
      </c>
      <c r="K325" s="32">
        <v>0</v>
      </c>
      <c r="L325" s="28">
        <v>0.96611839600642502</v>
      </c>
      <c r="M325" s="8">
        <v>158.715109280044</v>
      </c>
      <c r="N325" s="9">
        <f t="shared" si="25"/>
        <v>158.72</v>
      </c>
      <c r="O325" s="6">
        <f t="shared" si="26"/>
        <v>159.36584122809219</v>
      </c>
      <c r="P325" s="6">
        <f t="shared" si="27"/>
        <v>161.83601176712764</v>
      </c>
      <c r="Q325" s="13">
        <f>P325*Index!$D$16</f>
        <v>183.61269909207383</v>
      </c>
      <c r="S325" s="8">
        <v>8.8725774985808297</v>
      </c>
      <c r="T325" s="6">
        <f t="shared" si="28"/>
        <v>9.0101024498088336</v>
      </c>
      <c r="U325" s="6">
        <f>T325*Index!$H$19</f>
        <v>9.4662388863304052</v>
      </c>
      <c r="W325" s="8">
        <v>193.07893797840501</v>
      </c>
      <c r="X325" s="9">
        <f t="shared" si="29"/>
        <v>193.08</v>
      </c>
      <c r="Y325" s="27"/>
    </row>
    <row r="326" spans="1:25" x14ac:dyDescent="0.25">
      <c r="A326" s="2" t="s">
        <v>566</v>
      </c>
      <c r="B326" s="2" t="s">
        <v>0</v>
      </c>
      <c r="C326" s="2">
        <v>30</v>
      </c>
      <c r="D326" s="2" t="s">
        <v>229</v>
      </c>
      <c r="E326" s="2" t="s">
        <v>61</v>
      </c>
      <c r="F326" s="2" t="s">
        <v>41</v>
      </c>
      <c r="G326" s="39" t="s">
        <v>1560</v>
      </c>
      <c r="H326" s="29">
        <v>31.5325893837765</v>
      </c>
      <c r="I326" s="29">
        <v>50.9490283415929</v>
      </c>
      <c r="J326" s="8">
        <v>1.8984306831167901</v>
      </c>
      <c r="K326" s="32">
        <v>1</v>
      </c>
      <c r="L326" s="28">
        <v>1.01907354926203</v>
      </c>
      <c r="M326" s="8">
        <v>159.572277684543</v>
      </c>
      <c r="N326" s="9">
        <f t="shared" si="25"/>
        <v>159.57</v>
      </c>
      <c r="O326" s="6">
        <f t="shared" si="26"/>
        <v>160.22652402304962</v>
      </c>
      <c r="P326" s="6">
        <f t="shared" si="27"/>
        <v>162.71003514540689</v>
      </c>
      <c r="Q326" s="13">
        <f>P326*Index!$D$16</f>
        <v>184.60433123749738</v>
      </c>
      <c r="S326" s="8">
        <v>7.6274601940471101</v>
      </c>
      <c r="T326" s="6">
        <f t="shared" si="28"/>
        <v>7.7456858270548405</v>
      </c>
      <c r="U326" s="6">
        <f>T326*Index!$H$19</f>
        <v>8.1378111720494921</v>
      </c>
      <c r="W326" s="8">
        <v>192.742142409547</v>
      </c>
      <c r="X326" s="9">
        <f t="shared" si="29"/>
        <v>192.74</v>
      </c>
      <c r="Y326" s="27"/>
    </row>
    <row r="327" spans="1:25" x14ac:dyDescent="0.25">
      <c r="A327" s="2" t="s">
        <v>567</v>
      </c>
      <c r="B327" s="2" t="s">
        <v>53</v>
      </c>
      <c r="C327" s="2">
        <v>30</v>
      </c>
      <c r="D327" s="2" t="s">
        <v>62</v>
      </c>
      <c r="E327" s="2" t="s">
        <v>54</v>
      </c>
      <c r="F327" s="2" t="s">
        <v>41</v>
      </c>
      <c r="G327" s="39" t="s">
        <v>1560</v>
      </c>
      <c r="H327" s="29">
        <v>31.5325893837765</v>
      </c>
      <c r="I327" s="29">
        <v>14.860468155408601</v>
      </c>
      <c r="J327" s="8">
        <v>1.25774349245994</v>
      </c>
      <c r="K327" s="32">
        <v>1</v>
      </c>
      <c r="L327" s="28">
        <v>0.99991607194830501</v>
      </c>
      <c r="M327" s="8">
        <v>58.345668965891697</v>
      </c>
      <c r="N327" s="9">
        <f t="shared" si="25"/>
        <v>58.35</v>
      </c>
      <c r="O327" s="6">
        <f t="shared" si="26"/>
        <v>58.584886208651852</v>
      </c>
      <c r="P327" s="6">
        <f t="shared" si="27"/>
        <v>59.492951944885959</v>
      </c>
      <c r="Q327" s="13">
        <f>P327*Index!$D$16</f>
        <v>67.498335903593883</v>
      </c>
      <c r="S327" s="8">
        <v>4.98377261523708</v>
      </c>
      <c r="T327" s="6">
        <f t="shared" si="28"/>
        <v>5.0610210907732549</v>
      </c>
      <c r="U327" s="6">
        <f>T327*Index!$H$19</f>
        <v>5.3172352834936509</v>
      </c>
      <c r="W327" s="8">
        <v>72.8155711870875</v>
      </c>
      <c r="X327" s="9">
        <f t="shared" si="29"/>
        <v>72.819999999999993</v>
      </c>
      <c r="Y327" s="27"/>
    </row>
    <row r="328" spans="1:25" x14ac:dyDescent="0.25">
      <c r="A328" s="2" t="s">
        <v>568</v>
      </c>
      <c r="B328" s="2" t="s">
        <v>53</v>
      </c>
      <c r="C328" s="2">
        <v>30</v>
      </c>
      <c r="D328" s="2" t="s">
        <v>63</v>
      </c>
      <c r="E328" s="2" t="s">
        <v>54</v>
      </c>
      <c r="F328" s="2" t="s">
        <v>41</v>
      </c>
      <c r="G328" s="39" t="s">
        <v>1560</v>
      </c>
      <c r="H328" s="29">
        <v>31.5325893837765</v>
      </c>
      <c r="I328" s="29">
        <v>22.809945620915201</v>
      </c>
      <c r="J328" s="8">
        <v>1.53433189369148</v>
      </c>
      <c r="K328" s="32">
        <v>0</v>
      </c>
      <c r="L328" s="28">
        <v>0.99800742577676305</v>
      </c>
      <c r="M328" s="8">
        <v>83.213344829899995</v>
      </c>
      <c r="N328" s="9">
        <f t="shared" si="25"/>
        <v>83.21</v>
      </c>
      <c r="O328" s="6">
        <f t="shared" si="26"/>
        <v>83.554519543702582</v>
      </c>
      <c r="P328" s="6">
        <f t="shared" si="27"/>
        <v>84.849614596629976</v>
      </c>
      <c r="Q328" s="13">
        <f>P328*Index!$D$16</f>
        <v>96.266996343356368</v>
      </c>
      <c r="S328" s="8">
        <v>5.2240642902841303</v>
      </c>
      <c r="T328" s="6">
        <f t="shared" si="28"/>
        <v>5.3050372867835351</v>
      </c>
      <c r="U328" s="6">
        <f>T328*Index!$H$19</f>
        <v>5.5736047994269509</v>
      </c>
      <c r="W328" s="8">
        <v>101.840601142783</v>
      </c>
      <c r="X328" s="9">
        <f t="shared" si="29"/>
        <v>101.84</v>
      </c>
      <c r="Y328" s="27"/>
    </row>
    <row r="329" spans="1:25" x14ac:dyDescent="0.25">
      <c r="A329" s="2" t="s">
        <v>569</v>
      </c>
      <c r="B329" s="2" t="s">
        <v>53</v>
      </c>
      <c r="C329" s="2">
        <v>30</v>
      </c>
      <c r="D329" s="2" t="s">
        <v>64</v>
      </c>
      <c r="E329" s="2" t="s">
        <v>54</v>
      </c>
      <c r="F329" s="2" t="s">
        <v>41</v>
      </c>
      <c r="G329" s="39" t="s">
        <v>1560</v>
      </c>
      <c r="H329" s="29">
        <v>31.5325893837765</v>
      </c>
      <c r="I329" s="29">
        <v>29.454986231891901</v>
      </c>
      <c r="J329" s="8">
        <v>1.63951392367451</v>
      </c>
      <c r="K329" s="32">
        <v>0</v>
      </c>
      <c r="L329" s="28">
        <v>1.0054870921976999</v>
      </c>
      <c r="M329" s="8">
        <v>100.538633628816</v>
      </c>
      <c r="N329" s="9">
        <f t="shared" si="25"/>
        <v>100.54</v>
      </c>
      <c r="O329" s="6">
        <f t="shared" si="26"/>
        <v>100.95084202669415</v>
      </c>
      <c r="P329" s="6">
        <f t="shared" si="27"/>
        <v>102.51558007810792</v>
      </c>
      <c r="Q329" s="13">
        <f>P329*Index!$D$16</f>
        <v>116.31009780577412</v>
      </c>
      <c r="S329" s="8">
        <v>5.7774747686054004</v>
      </c>
      <c r="T329" s="6">
        <f t="shared" si="28"/>
        <v>5.8670256275187844</v>
      </c>
      <c r="U329" s="6">
        <f>T329*Index!$H$19</f>
        <v>6.1640437999119229</v>
      </c>
      <c r="W329" s="8">
        <v>122.474141605686</v>
      </c>
      <c r="X329" s="9">
        <f t="shared" si="29"/>
        <v>122.47</v>
      </c>
      <c r="Y329" s="27"/>
    </row>
    <row r="330" spans="1:25" x14ac:dyDescent="0.25">
      <c r="A330" s="2" t="s">
        <v>570</v>
      </c>
      <c r="B330" s="2" t="s">
        <v>53</v>
      </c>
      <c r="C330" s="2">
        <v>30</v>
      </c>
      <c r="D330" s="2" t="s">
        <v>65</v>
      </c>
      <c r="E330" s="2" t="s">
        <v>54</v>
      </c>
      <c r="F330" s="2" t="s">
        <v>41</v>
      </c>
      <c r="G330" s="39" t="s">
        <v>1560</v>
      </c>
      <c r="H330" s="29">
        <v>31.5325893837765</v>
      </c>
      <c r="I330" s="29">
        <v>39.949373105427803</v>
      </c>
      <c r="J330" s="8">
        <v>1.7161292197850699</v>
      </c>
      <c r="K330" s="32">
        <v>0</v>
      </c>
      <c r="L330" s="28">
        <v>0.95097075256727603</v>
      </c>
      <c r="M330" s="8">
        <v>116.65775472466601</v>
      </c>
      <c r="N330" s="9">
        <f t="shared" si="25"/>
        <v>116.66</v>
      </c>
      <c r="O330" s="6">
        <f t="shared" si="26"/>
        <v>117.13605151903714</v>
      </c>
      <c r="P330" s="6">
        <f t="shared" si="27"/>
        <v>118.95166031758222</v>
      </c>
      <c r="Q330" s="13">
        <f>P330*Index!$D$16</f>
        <v>134.95782041281856</v>
      </c>
      <c r="S330" s="8">
        <v>5.8111650442480203</v>
      </c>
      <c r="T330" s="6">
        <f t="shared" si="28"/>
        <v>5.9012381024338652</v>
      </c>
      <c r="U330" s="6">
        <f>T330*Index!$H$19</f>
        <v>6.1999882813695795</v>
      </c>
      <c r="W330" s="8">
        <v>141.15780869418799</v>
      </c>
      <c r="X330" s="9">
        <f t="shared" si="29"/>
        <v>141.16</v>
      </c>
      <c r="Y330" s="27"/>
    </row>
    <row r="331" spans="1:25" x14ac:dyDescent="0.25">
      <c r="A331" s="2" t="s">
        <v>571</v>
      </c>
      <c r="B331" s="2" t="s">
        <v>53</v>
      </c>
      <c r="C331" s="2">
        <v>30</v>
      </c>
      <c r="D331" s="2" t="s">
        <v>42</v>
      </c>
      <c r="E331" s="2" t="s">
        <v>54</v>
      </c>
      <c r="F331" s="2" t="s">
        <v>41</v>
      </c>
      <c r="G331" s="39" t="s">
        <v>1560</v>
      </c>
      <c r="H331" s="29">
        <v>31.5325893837765</v>
      </c>
      <c r="I331" s="29">
        <v>40.7494491285508</v>
      </c>
      <c r="J331" s="8">
        <v>1.72056859027514</v>
      </c>
      <c r="K331" s="32">
        <v>0</v>
      </c>
      <c r="L331" s="28">
        <v>1.0182692143102301</v>
      </c>
      <c r="M331" s="8">
        <v>126.638277959389</v>
      </c>
      <c r="N331" s="9">
        <f t="shared" si="25"/>
        <v>126.64</v>
      </c>
      <c r="O331" s="6">
        <f t="shared" si="26"/>
        <v>127.1574948990225</v>
      </c>
      <c r="P331" s="6">
        <f t="shared" si="27"/>
        <v>129.12843606995736</v>
      </c>
      <c r="Q331" s="13">
        <f>P331*Index!$D$16</f>
        <v>146.5039852221513</v>
      </c>
      <c r="S331" s="8">
        <v>6.3525385907576597</v>
      </c>
      <c r="T331" s="6">
        <f t="shared" si="28"/>
        <v>6.4510029389144039</v>
      </c>
      <c r="U331" s="6">
        <f>T331*Index!$H$19</f>
        <v>6.7775849626969453</v>
      </c>
      <c r="W331" s="8">
        <v>153.28157018484799</v>
      </c>
      <c r="X331" s="9">
        <f t="shared" si="29"/>
        <v>153.28</v>
      </c>
      <c r="Y331" s="27"/>
    </row>
    <row r="332" spans="1:25" x14ac:dyDescent="0.25">
      <c r="A332" s="2" t="s">
        <v>572</v>
      </c>
      <c r="B332" s="2" t="s">
        <v>53</v>
      </c>
      <c r="C332" s="2">
        <v>30</v>
      </c>
      <c r="D332" s="2" t="s">
        <v>66</v>
      </c>
      <c r="E332" s="2" t="s">
        <v>54</v>
      </c>
      <c r="F332" s="2" t="s">
        <v>222</v>
      </c>
      <c r="G332" s="39" t="s">
        <v>1560</v>
      </c>
      <c r="H332" s="29">
        <v>31.5325893837765</v>
      </c>
      <c r="I332" s="29">
        <v>55.235664230959799</v>
      </c>
      <c r="J332" s="8">
        <v>1.7255378965547099</v>
      </c>
      <c r="K332" s="32">
        <v>0</v>
      </c>
      <c r="L332" s="28">
        <v>1.0027028992917899</v>
      </c>
      <c r="M332" s="8">
        <v>150.12659307414199</v>
      </c>
      <c r="N332" s="9">
        <f t="shared" si="25"/>
        <v>150.13</v>
      </c>
      <c r="O332" s="6">
        <f t="shared" si="26"/>
        <v>150.74211210574597</v>
      </c>
      <c r="P332" s="6">
        <f t="shared" si="27"/>
        <v>153.07861484338505</v>
      </c>
      <c r="Q332" s="13">
        <f>P332*Index!$D$16</f>
        <v>173.6769050210807</v>
      </c>
      <c r="S332" s="8">
        <v>7.6235230015840303</v>
      </c>
      <c r="T332" s="6">
        <f t="shared" si="28"/>
        <v>7.7416876081085837</v>
      </c>
      <c r="U332" s="6">
        <f>T332*Index!$H$19</f>
        <v>8.1336105432690804</v>
      </c>
      <c r="W332" s="8">
        <v>181.81051556435</v>
      </c>
      <c r="X332" s="9">
        <f t="shared" si="29"/>
        <v>181.81</v>
      </c>
      <c r="Y332" s="27"/>
    </row>
    <row r="333" spans="1:25" x14ac:dyDescent="0.25">
      <c r="A333" s="2" t="s">
        <v>573</v>
      </c>
      <c r="B333" s="2" t="s">
        <v>53</v>
      </c>
      <c r="C333" s="2">
        <v>30</v>
      </c>
      <c r="D333" s="2" t="s">
        <v>1563</v>
      </c>
      <c r="E333" s="2" t="s">
        <v>54</v>
      </c>
      <c r="F333" s="2" t="s">
        <v>222</v>
      </c>
      <c r="G333" s="39" t="s">
        <v>1560</v>
      </c>
      <c r="H333" s="29">
        <v>31.5325893837765</v>
      </c>
      <c r="I333" s="29">
        <v>46.362360880909101</v>
      </c>
      <c r="J333" s="8">
        <v>1.7481377294181899</v>
      </c>
      <c r="K333" s="32">
        <v>0</v>
      </c>
      <c r="L333" s="28">
        <v>0.96611839600642502</v>
      </c>
      <c r="M333" s="8">
        <v>131.55740615283599</v>
      </c>
      <c r="N333" s="9">
        <f t="shared" si="25"/>
        <v>131.56</v>
      </c>
      <c r="O333" s="6">
        <f t="shared" si="26"/>
        <v>132.09679151806262</v>
      </c>
      <c r="P333" s="6">
        <f t="shared" si="27"/>
        <v>134.14429178659259</v>
      </c>
      <c r="Q333" s="13">
        <f>P333*Index!$D$16</f>
        <v>152.1947755248253</v>
      </c>
      <c r="S333" s="8">
        <v>6.8792063998483499</v>
      </c>
      <c r="T333" s="6">
        <f t="shared" si="28"/>
        <v>6.9858340990459995</v>
      </c>
      <c r="U333" s="6">
        <f>T333*Index!$H$19</f>
        <v>7.3394919503102027</v>
      </c>
      <c r="W333" s="8">
        <v>159.53426747513601</v>
      </c>
      <c r="X333" s="9">
        <f t="shared" si="29"/>
        <v>159.53</v>
      </c>
      <c r="Y333" s="27"/>
    </row>
    <row r="334" spans="1:25" x14ac:dyDescent="0.25">
      <c r="A334" s="2" t="s">
        <v>574</v>
      </c>
      <c r="B334" s="2" t="s">
        <v>53</v>
      </c>
      <c r="C334" s="2">
        <v>30</v>
      </c>
      <c r="D334" s="2" t="s">
        <v>229</v>
      </c>
      <c r="E334" s="2" t="s">
        <v>54</v>
      </c>
      <c r="F334" s="2" t="s">
        <v>41</v>
      </c>
      <c r="G334" s="39" t="s">
        <v>1560</v>
      </c>
      <c r="H334" s="29">
        <v>31.5325893837765</v>
      </c>
      <c r="I334" s="29">
        <v>33.184170572967702</v>
      </c>
      <c r="J334" s="8">
        <v>1.8908923577514101</v>
      </c>
      <c r="K334" s="32">
        <v>1</v>
      </c>
      <c r="L334" s="28">
        <v>1.01907354926203</v>
      </c>
      <c r="M334" s="8">
        <v>124.706503331918</v>
      </c>
      <c r="N334" s="9">
        <f t="shared" si="25"/>
        <v>124.71</v>
      </c>
      <c r="O334" s="6">
        <f t="shared" si="26"/>
        <v>125.21779999557886</v>
      </c>
      <c r="P334" s="6">
        <f t="shared" si="27"/>
        <v>127.15867589551034</v>
      </c>
      <c r="Q334" s="13">
        <f>P334*Index!$D$16</f>
        <v>144.2691737098983</v>
      </c>
      <c r="S334" s="8">
        <v>6.4281359597705503</v>
      </c>
      <c r="T334" s="6">
        <f t="shared" si="28"/>
        <v>6.5277720671469943</v>
      </c>
      <c r="U334" s="6">
        <f>T334*Index!$H$19</f>
        <v>6.8582405280463101</v>
      </c>
      <c r="W334" s="8">
        <v>151.12741423794401</v>
      </c>
      <c r="X334" s="9">
        <f t="shared" si="29"/>
        <v>151.13</v>
      </c>
      <c r="Y334" s="27"/>
    </row>
    <row r="335" spans="1:25" x14ac:dyDescent="0.25">
      <c r="A335" s="2" t="s">
        <v>575</v>
      </c>
      <c r="B335" s="2" t="s">
        <v>53</v>
      </c>
      <c r="C335" s="2">
        <v>30</v>
      </c>
      <c r="D335" s="2" t="s">
        <v>62</v>
      </c>
      <c r="E335" s="2" t="s">
        <v>55</v>
      </c>
      <c r="F335" s="2" t="s">
        <v>41</v>
      </c>
      <c r="G335" s="39" t="s">
        <v>1561</v>
      </c>
      <c r="H335" s="29">
        <v>31.5325893837765</v>
      </c>
      <c r="I335" s="29">
        <v>15.521786778980401</v>
      </c>
      <c r="J335" s="8">
        <v>2.4867478176086402</v>
      </c>
      <c r="K335" s="32">
        <v>0</v>
      </c>
      <c r="L335" s="28">
        <v>0.99991607194830501</v>
      </c>
      <c r="M335" s="8">
        <v>117.00254661166601</v>
      </c>
      <c r="N335" s="9">
        <f t="shared" si="25"/>
        <v>117</v>
      </c>
      <c r="O335" s="6">
        <f t="shared" si="26"/>
        <v>117.48225705277383</v>
      </c>
      <c r="P335" s="6">
        <f t="shared" si="27"/>
        <v>119.30323203709183</v>
      </c>
      <c r="Q335" s="13">
        <f>P335*Index!$D$16</f>
        <v>135.3566996958578</v>
      </c>
      <c r="S335" s="8">
        <v>5.7295754503696301</v>
      </c>
      <c r="T335" s="6">
        <f t="shared" si="28"/>
        <v>5.8183838698503596</v>
      </c>
      <c r="U335" s="6">
        <f>T335*Index!$H$19</f>
        <v>6.1129395532615334</v>
      </c>
      <c r="W335" s="8">
        <v>141.46963924911901</v>
      </c>
      <c r="X335" s="9">
        <f t="shared" si="29"/>
        <v>141.47</v>
      </c>
      <c r="Y335" s="27"/>
    </row>
    <row r="336" spans="1:25" x14ac:dyDescent="0.25">
      <c r="A336" s="2" t="s">
        <v>576</v>
      </c>
      <c r="B336" s="2" t="s">
        <v>53</v>
      </c>
      <c r="C336" s="2">
        <v>30</v>
      </c>
      <c r="D336" s="2" t="s">
        <v>62</v>
      </c>
      <c r="E336" s="2" t="s">
        <v>55</v>
      </c>
      <c r="F336" s="2" t="s">
        <v>41</v>
      </c>
      <c r="G336" s="39" t="s">
        <v>1562</v>
      </c>
      <c r="H336" s="29"/>
      <c r="I336" s="29"/>
      <c r="J336" s="8"/>
      <c r="K336" s="32">
        <v>0</v>
      </c>
      <c r="L336" s="28"/>
      <c r="M336" s="8"/>
      <c r="N336" s="9">
        <f t="shared" si="25"/>
        <v>0</v>
      </c>
      <c r="O336" s="6">
        <f t="shared" si="26"/>
        <v>0</v>
      </c>
      <c r="P336" s="6">
        <f t="shared" si="27"/>
        <v>0</v>
      </c>
      <c r="Q336" s="13">
        <f>P336*Index!$D$16</f>
        <v>0</v>
      </c>
      <c r="S336" s="8"/>
      <c r="T336" s="6">
        <f t="shared" si="28"/>
        <v>0</v>
      </c>
      <c r="U336" s="6">
        <f>T336*Index!$H$19</f>
        <v>0</v>
      </c>
      <c r="W336" s="8"/>
      <c r="X336" s="9">
        <f t="shared" si="29"/>
        <v>0</v>
      </c>
      <c r="Y336" s="27"/>
    </row>
    <row r="337" spans="1:25" x14ac:dyDescent="0.25">
      <c r="A337" s="2" t="s">
        <v>577</v>
      </c>
      <c r="B337" s="2" t="s">
        <v>53</v>
      </c>
      <c r="C337" s="2">
        <v>30</v>
      </c>
      <c r="D337" s="2" t="s">
        <v>63</v>
      </c>
      <c r="E337" s="2" t="s">
        <v>55</v>
      </c>
      <c r="F337" s="2" t="s">
        <v>41</v>
      </c>
      <c r="G337" s="39" t="s">
        <v>1560</v>
      </c>
      <c r="H337" s="29">
        <v>31.5325893837765</v>
      </c>
      <c r="I337" s="29">
        <v>24.0556132102238</v>
      </c>
      <c r="J337" s="8">
        <v>2.8369755634428002</v>
      </c>
      <c r="K337" s="32">
        <v>0</v>
      </c>
      <c r="L337" s="28">
        <v>0.99800742577676305</v>
      </c>
      <c r="M337" s="8">
        <v>157.38813869274901</v>
      </c>
      <c r="N337" s="9">
        <f t="shared" si="25"/>
        <v>157.38999999999999</v>
      </c>
      <c r="O337" s="6">
        <f t="shared" si="26"/>
        <v>158.03343006138928</v>
      </c>
      <c r="P337" s="6">
        <f t="shared" si="27"/>
        <v>160.48294822734081</v>
      </c>
      <c r="Q337" s="13">
        <f>P337*Index!$D$16</f>
        <v>182.07756704160769</v>
      </c>
      <c r="S337" s="8">
        <v>6.2202833898355498</v>
      </c>
      <c r="T337" s="6">
        <f t="shared" si="28"/>
        <v>6.3166977823780011</v>
      </c>
      <c r="U337" s="6">
        <f>T337*Index!$H$19</f>
        <v>6.6364806076108867</v>
      </c>
      <c r="W337" s="8">
        <v>188.714047649218</v>
      </c>
      <c r="X337" s="9">
        <f t="shared" si="29"/>
        <v>188.71</v>
      </c>
      <c r="Y337" s="27"/>
    </row>
    <row r="338" spans="1:25" x14ac:dyDescent="0.25">
      <c r="A338" s="2" t="s">
        <v>578</v>
      </c>
      <c r="B338" s="2" t="s">
        <v>53</v>
      </c>
      <c r="C338" s="2">
        <v>30</v>
      </c>
      <c r="D338" s="2" t="s">
        <v>64</v>
      </c>
      <c r="E338" s="2" t="s">
        <v>55</v>
      </c>
      <c r="F338" s="2" t="s">
        <v>41</v>
      </c>
      <c r="G338" s="39" t="s">
        <v>1560</v>
      </c>
      <c r="H338" s="29">
        <v>31.5325893837765</v>
      </c>
      <c r="I338" s="29">
        <v>31.3815352071848</v>
      </c>
      <c r="J338" s="8">
        <v>2.8926858618655</v>
      </c>
      <c r="K338" s="32">
        <v>0</v>
      </c>
      <c r="L338" s="28">
        <v>1.0054870921976999</v>
      </c>
      <c r="M338" s="8">
        <v>182.98939900760601</v>
      </c>
      <c r="N338" s="9">
        <f t="shared" si="25"/>
        <v>182.99</v>
      </c>
      <c r="O338" s="6">
        <f t="shared" si="26"/>
        <v>183.7396555435372</v>
      </c>
      <c r="P338" s="6">
        <f t="shared" si="27"/>
        <v>186.58762020446204</v>
      </c>
      <c r="Q338" s="13">
        <f>P338*Index!$D$16</f>
        <v>211.69488909678481</v>
      </c>
      <c r="S338" s="8">
        <v>7.4530013465123401</v>
      </c>
      <c r="T338" s="6">
        <f t="shared" si="28"/>
        <v>7.5685228673832823</v>
      </c>
      <c r="U338" s="6">
        <f>T338*Index!$H$19</f>
        <v>7.9516793375445607</v>
      </c>
      <c r="W338" s="8">
        <v>219.646568434329</v>
      </c>
      <c r="X338" s="9">
        <f t="shared" si="29"/>
        <v>219.65</v>
      </c>
      <c r="Y338" s="27"/>
    </row>
    <row r="339" spans="1:25" x14ac:dyDescent="0.25">
      <c r="A339" s="2" t="s">
        <v>579</v>
      </c>
      <c r="B339" s="2" t="s">
        <v>53</v>
      </c>
      <c r="C339" s="2">
        <v>30</v>
      </c>
      <c r="D339" s="2" t="s">
        <v>65</v>
      </c>
      <c r="E339" s="2" t="s">
        <v>55</v>
      </c>
      <c r="F339" s="2" t="s">
        <v>41</v>
      </c>
      <c r="G339" s="39" t="s">
        <v>1560</v>
      </c>
      <c r="H339" s="29">
        <v>31.5325893837765</v>
      </c>
      <c r="I339" s="29">
        <v>42.9902846530712</v>
      </c>
      <c r="J339" s="8">
        <v>2.8026776005111702</v>
      </c>
      <c r="K339" s="32">
        <v>0</v>
      </c>
      <c r="L339" s="28">
        <v>0.95097075256727603</v>
      </c>
      <c r="M339" s="8">
        <v>198.62316516534699</v>
      </c>
      <c r="N339" s="9">
        <f t="shared" si="25"/>
        <v>198.62</v>
      </c>
      <c r="O339" s="6">
        <f t="shared" si="26"/>
        <v>199.4375201425249</v>
      </c>
      <c r="P339" s="6">
        <f t="shared" si="27"/>
        <v>202.52880170473406</v>
      </c>
      <c r="Q339" s="13">
        <f>P339*Index!$D$16</f>
        <v>229.78111928758662</v>
      </c>
      <c r="S339" s="8">
        <v>6.9270917368996896</v>
      </c>
      <c r="T339" s="6">
        <f t="shared" si="28"/>
        <v>7.0344616588216349</v>
      </c>
      <c r="U339" s="6">
        <f>T339*Index!$H$19</f>
        <v>7.3905812802994797</v>
      </c>
      <c r="W339" s="8">
        <v>237.17170056788601</v>
      </c>
      <c r="X339" s="9">
        <f t="shared" si="29"/>
        <v>237.17</v>
      </c>
      <c r="Y339" s="27"/>
    </row>
    <row r="340" spans="1:25" x14ac:dyDescent="0.25">
      <c r="A340" s="2" t="s">
        <v>580</v>
      </c>
      <c r="B340" s="2" t="s">
        <v>53</v>
      </c>
      <c r="C340" s="2">
        <v>30</v>
      </c>
      <c r="D340" s="2" t="s">
        <v>42</v>
      </c>
      <c r="E340" s="2" t="s">
        <v>55</v>
      </c>
      <c r="F340" s="2" t="s">
        <v>41</v>
      </c>
      <c r="G340" s="39" t="s">
        <v>1560</v>
      </c>
      <c r="H340" s="29">
        <v>31.5325893837765</v>
      </c>
      <c r="I340" s="29">
        <v>44.102362372879497</v>
      </c>
      <c r="J340" s="8">
        <v>2.8874570457503701</v>
      </c>
      <c r="K340" s="32">
        <v>0</v>
      </c>
      <c r="L340" s="28">
        <v>1.0182692143102301</v>
      </c>
      <c r="M340" s="8">
        <v>222.38253692631699</v>
      </c>
      <c r="N340" s="9">
        <f t="shared" si="25"/>
        <v>222.38</v>
      </c>
      <c r="O340" s="6">
        <f t="shared" si="26"/>
        <v>223.29430532771488</v>
      </c>
      <c r="P340" s="6">
        <f t="shared" si="27"/>
        <v>226.75536706029447</v>
      </c>
      <c r="Q340" s="13">
        <f>P340*Index!$D$16</f>
        <v>257.2676163044917</v>
      </c>
      <c r="S340" s="8">
        <v>6.4997215916368303</v>
      </c>
      <c r="T340" s="6">
        <f t="shared" si="28"/>
        <v>6.6004672763072012</v>
      </c>
      <c r="U340" s="6">
        <f>T340*Index!$H$19</f>
        <v>6.934615932170253</v>
      </c>
      <c r="W340" s="8">
        <v>264.20223223666198</v>
      </c>
      <c r="X340" s="9">
        <f t="shared" si="29"/>
        <v>264.2</v>
      </c>
      <c r="Y340" s="27"/>
    </row>
    <row r="341" spans="1:25" x14ac:dyDescent="0.25">
      <c r="A341" s="2" t="s">
        <v>581</v>
      </c>
      <c r="B341" s="2" t="s">
        <v>53</v>
      </c>
      <c r="C341" s="2">
        <v>30</v>
      </c>
      <c r="D341" s="2" t="s">
        <v>66</v>
      </c>
      <c r="E341" s="2" t="s">
        <v>55</v>
      </c>
      <c r="F341" s="2" t="s">
        <v>222</v>
      </c>
      <c r="G341" s="39" t="s">
        <v>1560</v>
      </c>
      <c r="H341" s="29">
        <v>31.5325893837765</v>
      </c>
      <c r="I341" s="29">
        <v>58.193334311437098</v>
      </c>
      <c r="J341" s="8">
        <v>3.20885257591492</v>
      </c>
      <c r="K341" s="32">
        <v>0</v>
      </c>
      <c r="L341" s="28">
        <v>1.0027028992917899</v>
      </c>
      <c r="M341" s="8">
        <v>288.69547273759702</v>
      </c>
      <c r="N341" s="9">
        <f t="shared" si="25"/>
        <v>288.7</v>
      </c>
      <c r="O341" s="6">
        <f t="shared" si="26"/>
        <v>289.87912417582118</v>
      </c>
      <c r="P341" s="6">
        <f t="shared" si="27"/>
        <v>294.37225060054641</v>
      </c>
      <c r="Q341" s="13">
        <f>P341*Index!$D$16</f>
        <v>333.98304172466942</v>
      </c>
      <c r="S341" s="8">
        <v>8.2609679665189706</v>
      </c>
      <c r="T341" s="6">
        <f t="shared" si="28"/>
        <v>8.3890129700000156</v>
      </c>
      <c r="U341" s="6">
        <f>T341*Index!$H$19</f>
        <v>8.813706751606265</v>
      </c>
      <c r="W341" s="8">
        <v>342.79674847627598</v>
      </c>
      <c r="X341" s="9">
        <f t="shared" si="29"/>
        <v>342.8</v>
      </c>
      <c r="Y341" s="27"/>
    </row>
    <row r="342" spans="1:25" x14ac:dyDescent="0.25">
      <c r="A342" s="2" t="s">
        <v>582</v>
      </c>
      <c r="B342" s="2" t="s">
        <v>53</v>
      </c>
      <c r="C342" s="2">
        <v>30</v>
      </c>
      <c r="D342" s="2" t="s">
        <v>1563</v>
      </c>
      <c r="E342" s="2" t="s">
        <v>55</v>
      </c>
      <c r="F342" s="2" t="s">
        <v>222</v>
      </c>
      <c r="G342" s="39" t="s">
        <v>1560</v>
      </c>
      <c r="H342" s="29">
        <v>31.5325893837765</v>
      </c>
      <c r="I342" s="29">
        <v>49.039788565605299</v>
      </c>
      <c r="J342" s="8">
        <v>3.3758526834712099</v>
      </c>
      <c r="K342" s="32">
        <v>0</v>
      </c>
      <c r="L342" s="28">
        <v>0.96611839600642502</v>
      </c>
      <c r="M342" s="8">
        <v>262.78466582177703</v>
      </c>
      <c r="N342" s="9">
        <f t="shared" si="25"/>
        <v>262.77999999999997</v>
      </c>
      <c r="O342" s="6">
        <f t="shared" si="26"/>
        <v>263.8620829516463</v>
      </c>
      <c r="P342" s="6">
        <f t="shared" si="27"/>
        <v>267.95194523739684</v>
      </c>
      <c r="Q342" s="13">
        <f>P342*Index!$D$16</f>
        <v>304.00761458954491</v>
      </c>
      <c r="S342" s="8">
        <v>7.8909801847953798</v>
      </c>
      <c r="T342" s="6">
        <f t="shared" si="28"/>
        <v>8.0132903776597093</v>
      </c>
      <c r="U342" s="6">
        <f>T342*Index!$H$19</f>
        <v>8.4189632030287314</v>
      </c>
      <c r="W342" s="8">
        <v>312.42657779257303</v>
      </c>
      <c r="X342" s="9">
        <f t="shared" si="29"/>
        <v>312.43</v>
      </c>
      <c r="Y342" s="27"/>
    </row>
    <row r="343" spans="1:25" x14ac:dyDescent="0.25">
      <c r="A343" s="2" t="s">
        <v>583</v>
      </c>
      <c r="B343" s="2" t="s">
        <v>53</v>
      </c>
      <c r="C343" s="2">
        <v>30</v>
      </c>
      <c r="D343" s="2" t="s">
        <v>229</v>
      </c>
      <c r="E343" s="2" t="s">
        <v>55</v>
      </c>
      <c r="F343" s="2" t="s">
        <v>41</v>
      </c>
      <c r="G343" s="39" t="s">
        <v>1560</v>
      </c>
      <c r="H343" s="29">
        <v>31.5325893837765</v>
      </c>
      <c r="I343" s="29">
        <v>34.283564756891998</v>
      </c>
      <c r="J343" s="8">
        <v>3.1825026112555901</v>
      </c>
      <c r="K343" s="32">
        <v>1</v>
      </c>
      <c r="L343" s="28">
        <v>1.01907354926203</v>
      </c>
      <c r="M343" s="8">
        <v>213.45522961585701</v>
      </c>
      <c r="N343" s="9">
        <f t="shared" si="25"/>
        <v>213.46</v>
      </c>
      <c r="O343" s="6">
        <f t="shared" si="26"/>
        <v>214.33039605728203</v>
      </c>
      <c r="P343" s="6">
        <f t="shared" si="27"/>
        <v>217.65251719616992</v>
      </c>
      <c r="Q343" s="13">
        <f>P343*Index!$D$16</f>
        <v>246.93988507377608</v>
      </c>
      <c r="S343" s="8">
        <v>6.1100498104389001</v>
      </c>
      <c r="T343" s="6">
        <f t="shared" si="28"/>
        <v>6.2047555825007032</v>
      </c>
      <c r="U343" s="6">
        <f>T343*Index!$H$19</f>
        <v>6.5188713338648006</v>
      </c>
      <c r="W343" s="8">
        <v>253.458756407641</v>
      </c>
      <c r="X343" s="9">
        <f t="shared" si="29"/>
        <v>253.46</v>
      </c>
      <c r="Y343" s="27"/>
    </row>
    <row r="344" spans="1:25" x14ac:dyDescent="0.25">
      <c r="A344" s="2" t="s">
        <v>584</v>
      </c>
      <c r="B344" s="2" t="s">
        <v>53</v>
      </c>
      <c r="C344" s="2">
        <v>30</v>
      </c>
      <c r="D344" s="2" t="s">
        <v>62</v>
      </c>
      <c r="E344" s="2" t="s">
        <v>56</v>
      </c>
      <c r="F344" s="2" t="s">
        <v>41</v>
      </c>
      <c r="G344" s="39" t="s">
        <v>1560</v>
      </c>
      <c r="H344" s="29">
        <v>31.5325893837765</v>
      </c>
      <c r="I344" s="29">
        <v>15.3403705083246</v>
      </c>
      <c r="J344" s="8">
        <v>1.94333232318183</v>
      </c>
      <c r="K344" s="32">
        <v>0</v>
      </c>
      <c r="L344" s="28">
        <v>0.99991607194830501</v>
      </c>
      <c r="M344" s="8">
        <v>91.082093057282407</v>
      </c>
      <c r="N344" s="9">
        <f t="shared" si="25"/>
        <v>91.08</v>
      </c>
      <c r="O344" s="6">
        <f t="shared" si="26"/>
        <v>91.455529638817268</v>
      </c>
      <c r="P344" s="6">
        <f t="shared" si="27"/>
        <v>92.873090348218938</v>
      </c>
      <c r="Q344" s="13">
        <f>P344*Index!$D$16</f>
        <v>105.37011265697957</v>
      </c>
      <c r="S344" s="8">
        <v>4.8580266991675796</v>
      </c>
      <c r="T344" s="6">
        <f t="shared" si="28"/>
        <v>4.9333261130046777</v>
      </c>
      <c r="U344" s="6">
        <f>T344*Index!$H$19</f>
        <v>5.1830757474755389</v>
      </c>
      <c r="W344" s="8">
        <v>110.553188404455</v>
      </c>
      <c r="X344" s="9">
        <f t="shared" si="29"/>
        <v>110.55</v>
      </c>
      <c r="Y344" s="27"/>
    </row>
    <row r="345" spans="1:25" x14ac:dyDescent="0.25">
      <c r="A345" s="2" t="s">
        <v>585</v>
      </c>
      <c r="B345" s="2" t="s">
        <v>53</v>
      </c>
      <c r="C345" s="2">
        <v>30</v>
      </c>
      <c r="D345" s="2" t="s">
        <v>63</v>
      </c>
      <c r="E345" s="2" t="s">
        <v>56</v>
      </c>
      <c r="F345" s="2" t="s">
        <v>41</v>
      </c>
      <c r="G345" s="39" t="s">
        <v>1560</v>
      </c>
      <c r="H345" s="29">
        <v>31.5325893837765</v>
      </c>
      <c r="I345" s="29">
        <v>23.3862407907964</v>
      </c>
      <c r="J345" s="8">
        <v>2.2168202332554601</v>
      </c>
      <c r="K345" s="32">
        <v>0</v>
      </c>
      <c r="L345" s="28">
        <v>0.99800742577676305</v>
      </c>
      <c r="M345" s="8">
        <v>121.502587622362</v>
      </c>
      <c r="N345" s="9">
        <f t="shared" si="25"/>
        <v>121.5</v>
      </c>
      <c r="O345" s="6">
        <f t="shared" si="26"/>
        <v>122.00074823161368</v>
      </c>
      <c r="P345" s="6">
        <f t="shared" si="27"/>
        <v>123.89175982920371</v>
      </c>
      <c r="Q345" s="13">
        <f>P345*Index!$D$16</f>
        <v>140.56266073981246</v>
      </c>
      <c r="S345" s="8">
        <v>5.0956723528982204</v>
      </c>
      <c r="T345" s="6">
        <f t="shared" si="28"/>
        <v>5.1746552743681429</v>
      </c>
      <c r="U345" s="6">
        <f>T345*Index!$H$19</f>
        <v>5.4366221976330298</v>
      </c>
      <c r="W345" s="8">
        <v>145.999282937445</v>
      </c>
      <c r="X345" s="9">
        <f t="shared" si="29"/>
        <v>146</v>
      </c>
      <c r="Y345" s="27"/>
    </row>
    <row r="346" spans="1:25" x14ac:dyDescent="0.25">
      <c r="A346" s="2" t="s">
        <v>586</v>
      </c>
      <c r="B346" s="2" t="s">
        <v>53</v>
      </c>
      <c r="C346" s="2">
        <v>30</v>
      </c>
      <c r="D346" s="2" t="s">
        <v>64</v>
      </c>
      <c r="E346" s="2" t="s">
        <v>56</v>
      </c>
      <c r="F346" s="2" t="s">
        <v>41</v>
      </c>
      <c r="G346" s="39" t="s">
        <v>1560</v>
      </c>
      <c r="H346" s="29">
        <v>31.5325893837765</v>
      </c>
      <c r="I346" s="29">
        <v>29.985404086060701</v>
      </c>
      <c r="J346" s="8">
        <v>2.2563908629939702</v>
      </c>
      <c r="K346" s="32">
        <v>0</v>
      </c>
      <c r="L346" s="28">
        <v>1.0054870921976999</v>
      </c>
      <c r="M346" s="8">
        <v>139.57029417166501</v>
      </c>
      <c r="N346" s="9">
        <f t="shared" si="25"/>
        <v>139.57</v>
      </c>
      <c r="O346" s="6">
        <f t="shared" si="26"/>
        <v>140.14253237776884</v>
      </c>
      <c r="P346" s="6">
        <f t="shared" si="27"/>
        <v>142.31474162962428</v>
      </c>
      <c r="Q346" s="13">
        <f>P346*Index!$D$16</f>
        <v>161.46464279413343</v>
      </c>
      <c r="S346" s="8">
        <v>5.3452094791023699</v>
      </c>
      <c r="T346" s="6">
        <f t="shared" si="28"/>
        <v>5.4280602260284567</v>
      </c>
      <c r="U346" s="6">
        <f>T346*Index!$H$19</f>
        <v>5.7028557749711473</v>
      </c>
      <c r="W346" s="8">
        <v>167.167498569104</v>
      </c>
      <c r="X346" s="9">
        <f t="shared" si="29"/>
        <v>167.17</v>
      </c>
      <c r="Y346" s="27"/>
    </row>
    <row r="347" spans="1:25" x14ac:dyDescent="0.25">
      <c r="A347" s="2" t="s">
        <v>587</v>
      </c>
      <c r="B347" s="2" t="s">
        <v>53</v>
      </c>
      <c r="C347" s="2">
        <v>30</v>
      </c>
      <c r="D347" s="2" t="s">
        <v>65</v>
      </c>
      <c r="E347" s="2" t="s">
        <v>56</v>
      </c>
      <c r="F347" s="2" t="s">
        <v>41</v>
      </c>
      <c r="G347" s="39" t="s">
        <v>1560</v>
      </c>
      <c r="H347" s="29">
        <v>31.5325893837765</v>
      </c>
      <c r="I347" s="29">
        <v>40.390740233381401</v>
      </c>
      <c r="J347" s="8">
        <v>2.2765614842370598</v>
      </c>
      <c r="K347" s="32">
        <v>0</v>
      </c>
      <c r="L347" s="28">
        <v>0.95097075256727603</v>
      </c>
      <c r="M347" s="8">
        <v>155.709936892619</v>
      </c>
      <c r="N347" s="9">
        <f t="shared" si="25"/>
        <v>155.71</v>
      </c>
      <c r="O347" s="6">
        <f t="shared" si="26"/>
        <v>156.34834763387875</v>
      </c>
      <c r="P347" s="6">
        <f t="shared" si="27"/>
        <v>158.77174702220387</v>
      </c>
      <c r="Q347" s="13">
        <f>P347*Index!$D$16</f>
        <v>180.13610624722702</v>
      </c>
      <c r="S347" s="8">
        <v>5.29915382360109</v>
      </c>
      <c r="T347" s="6">
        <f t="shared" si="28"/>
        <v>5.3812907078669072</v>
      </c>
      <c r="U347" s="6">
        <f>T347*Index!$H$19</f>
        <v>5.6537185499526688</v>
      </c>
      <c r="W347" s="8">
        <v>185.78982479717899</v>
      </c>
      <c r="X347" s="9">
        <f t="shared" si="29"/>
        <v>185.79</v>
      </c>
      <c r="Y347" s="27"/>
    </row>
    <row r="348" spans="1:25" x14ac:dyDescent="0.25">
      <c r="A348" s="2" t="s">
        <v>588</v>
      </c>
      <c r="B348" s="2" t="s">
        <v>53</v>
      </c>
      <c r="C348" s="2">
        <v>30</v>
      </c>
      <c r="D348" s="2" t="s">
        <v>42</v>
      </c>
      <c r="E348" s="2" t="s">
        <v>56</v>
      </c>
      <c r="F348" s="2" t="s">
        <v>41</v>
      </c>
      <c r="G348" s="39" t="s">
        <v>1560</v>
      </c>
      <c r="H348" s="29">
        <v>31.5325893837765</v>
      </c>
      <c r="I348" s="29">
        <v>41.040780899328503</v>
      </c>
      <c r="J348" s="8">
        <v>2.3680020248226299</v>
      </c>
      <c r="K348" s="32">
        <v>0</v>
      </c>
      <c r="L348" s="28">
        <v>1.0182692143102301</v>
      </c>
      <c r="M348" s="8">
        <v>174.99352328446901</v>
      </c>
      <c r="N348" s="9">
        <f t="shared" si="25"/>
        <v>174.99</v>
      </c>
      <c r="O348" s="6">
        <f t="shared" si="26"/>
        <v>175.71099672993532</v>
      </c>
      <c r="P348" s="6">
        <f t="shared" si="27"/>
        <v>178.43451717924933</v>
      </c>
      <c r="Q348" s="13">
        <f>P348*Index!$D$16</f>
        <v>202.44470283670091</v>
      </c>
      <c r="S348" s="8">
        <v>5.7969610252632098</v>
      </c>
      <c r="T348" s="6">
        <f t="shared" si="28"/>
        <v>5.8868139211547899</v>
      </c>
      <c r="U348" s="6">
        <f>T348*Index!$H$19</f>
        <v>6.1848338759132506</v>
      </c>
      <c r="W348" s="8">
        <v>208.629536712614</v>
      </c>
      <c r="X348" s="9">
        <f t="shared" si="29"/>
        <v>208.63</v>
      </c>
      <c r="Y348" s="27"/>
    </row>
    <row r="349" spans="1:25" x14ac:dyDescent="0.25">
      <c r="A349" s="2" t="s">
        <v>589</v>
      </c>
      <c r="B349" s="2" t="s">
        <v>53</v>
      </c>
      <c r="C349" s="2">
        <v>30</v>
      </c>
      <c r="D349" s="2" t="s">
        <v>66</v>
      </c>
      <c r="E349" s="2" t="s">
        <v>56</v>
      </c>
      <c r="F349" s="2" t="s">
        <v>222</v>
      </c>
      <c r="G349" s="39" t="s">
        <v>1560</v>
      </c>
      <c r="H349" s="29">
        <v>31.5325893837765</v>
      </c>
      <c r="I349" s="29">
        <v>56.671476634155198</v>
      </c>
      <c r="J349" s="8">
        <v>2.30554937382206</v>
      </c>
      <c r="K349" s="32">
        <v>0</v>
      </c>
      <c r="L349" s="28">
        <v>1.0027028992917899</v>
      </c>
      <c r="M349" s="8">
        <v>203.90848761156099</v>
      </c>
      <c r="N349" s="9">
        <f t="shared" si="25"/>
        <v>203.91</v>
      </c>
      <c r="O349" s="6">
        <f t="shared" si="26"/>
        <v>204.74451241076838</v>
      </c>
      <c r="P349" s="6">
        <f t="shared" si="27"/>
        <v>207.91805235313529</v>
      </c>
      <c r="Q349" s="13">
        <f>P349*Index!$D$16</f>
        <v>235.89554862152582</v>
      </c>
      <c r="S349" s="8">
        <v>7.1780093589167997</v>
      </c>
      <c r="T349" s="6">
        <f t="shared" si="28"/>
        <v>7.2892685039800105</v>
      </c>
      <c r="U349" s="6">
        <f>T349*Index!$H$19</f>
        <v>7.6582877219939975</v>
      </c>
      <c r="W349" s="8">
        <v>243.55383634352</v>
      </c>
      <c r="X349" s="9">
        <f t="shared" si="29"/>
        <v>243.55</v>
      </c>
      <c r="Y349" s="27"/>
    </row>
    <row r="350" spans="1:25" x14ac:dyDescent="0.25">
      <c r="A350" s="2" t="s">
        <v>590</v>
      </c>
      <c r="B350" s="2" t="s">
        <v>53</v>
      </c>
      <c r="C350" s="2">
        <v>30</v>
      </c>
      <c r="D350" s="2" t="s">
        <v>1563</v>
      </c>
      <c r="E350" s="2" t="s">
        <v>56</v>
      </c>
      <c r="F350" s="2" t="s">
        <v>222</v>
      </c>
      <c r="G350" s="39" t="s">
        <v>1560</v>
      </c>
      <c r="H350" s="29">
        <v>31.5325893837765</v>
      </c>
      <c r="I350" s="29">
        <v>47.434664808246701</v>
      </c>
      <c r="J350" s="8">
        <v>2.4780980218630502</v>
      </c>
      <c r="K350" s="32">
        <v>0</v>
      </c>
      <c r="L350" s="28">
        <v>0.96611839600642502</v>
      </c>
      <c r="M350" s="8">
        <v>189.05835287574999</v>
      </c>
      <c r="N350" s="9">
        <f t="shared" si="25"/>
        <v>189.06</v>
      </c>
      <c r="O350" s="6">
        <f t="shared" si="26"/>
        <v>189.83349212254058</v>
      </c>
      <c r="P350" s="6">
        <f t="shared" si="27"/>
        <v>192.77591125043998</v>
      </c>
      <c r="Q350" s="13">
        <f>P350*Index!$D$16</f>
        <v>218.71587787000243</v>
      </c>
      <c r="S350" s="8">
        <v>6.5352215318133098</v>
      </c>
      <c r="T350" s="6">
        <f t="shared" si="28"/>
        <v>6.636517465556417</v>
      </c>
      <c r="U350" s="6">
        <f>T350*Index!$H$19</f>
        <v>6.9724911622502104</v>
      </c>
      <c r="W350" s="8">
        <v>225.68836903225201</v>
      </c>
      <c r="X350" s="9">
        <f t="shared" si="29"/>
        <v>225.69</v>
      </c>
      <c r="Y350" s="27"/>
    </row>
    <row r="351" spans="1:25" x14ac:dyDescent="0.25">
      <c r="A351" s="2" t="s">
        <v>591</v>
      </c>
      <c r="B351" s="2" t="s">
        <v>53</v>
      </c>
      <c r="C351" s="2">
        <v>30</v>
      </c>
      <c r="D351" s="2" t="s">
        <v>229</v>
      </c>
      <c r="E351" s="2" t="s">
        <v>56</v>
      </c>
      <c r="F351" s="2" t="s">
        <v>41</v>
      </c>
      <c r="G351" s="39" t="s">
        <v>1560</v>
      </c>
      <c r="H351" s="29">
        <v>31.5325893837765</v>
      </c>
      <c r="I351" s="29">
        <v>34.527633600825602</v>
      </c>
      <c r="J351" s="8">
        <v>2.58266753031468</v>
      </c>
      <c r="K351" s="32">
        <v>1</v>
      </c>
      <c r="L351" s="28">
        <v>1.01907354926203</v>
      </c>
      <c r="M351" s="8">
        <v>173.86576157043899</v>
      </c>
      <c r="N351" s="9">
        <f t="shared" si="25"/>
        <v>173.87</v>
      </c>
      <c r="O351" s="6">
        <f t="shared" si="26"/>
        <v>174.57861119287779</v>
      </c>
      <c r="P351" s="6">
        <f t="shared" si="27"/>
        <v>177.28457966636739</v>
      </c>
      <c r="Q351" s="13">
        <f>P351*Index!$D$16</f>
        <v>201.14002949346937</v>
      </c>
      <c r="S351" s="8">
        <v>7.3877174411458499</v>
      </c>
      <c r="T351" s="6">
        <f t="shared" si="28"/>
        <v>7.5022270614836115</v>
      </c>
      <c r="U351" s="6">
        <f>T351*Index!$H$19</f>
        <v>7.882027306471219</v>
      </c>
      <c r="W351" s="8">
        <v>209.022056799941</v>
      </c>
      <c r="X351" s="9">
        <f t="shared" si="29"/>
        <v>209.02</v>
      </c>
      <c r="Y351" s="27"/>
    </row>
    <row r="352" spans="1:25" x14ac:dyDescent="0.25">
      <c r="A352" s="2" t="s">
        <v>592</v>
      </c>
      <c r="B352" s="2" t="s">
        <v>53</v>
      </c>
      <c r="C352" s="2">
        <v>30</v>
      </c>
      <c r="D352" s="2" t="s">
        <v>62</v>
      </c>
      <c r="E352" s="2" t="s">
        <v>57</v>
      </c>
      <c r="F352" s="2" t="s">
        <v>41</v>
      </c>
      <c r="G352" s="39" t="s">
        <v>1560</v>
      </c>
      <c r="H352" s="29">
        <v>31.5325893837765</v>
      </c>
      <c r="I352" s="29">
        <v>13.825490728550999</v>
      </c>
      <c r="J352" s="8">
        <v>1.3581891414243099</v>
      </c>
      <c r="K352" s="32">
        <v>1</v>
      </c>
      <c r="L352" s="28">
        <v>0.99991607194830501</v>
      </c>
      <c r="M352" s="8">
        <v>61.599681509223402</v>
      </c>
      <c r="N352" s="9">
        <f t="shared" si="25"/>
        <v>61.6</v>
      </c>
      <c r="O352" s="6">
        <f t="shared" si="26"/>
        <v>61.85224020341122</v>
      </c>
      <c r="P352" s="6">
        <f t="shared" si="27"/>
        <v>62.810949926564099</v>
      </c>
      <c r="Q352" s="13">
        <f>P352*Index!$D$16</f>
        <v>71.26280438218329</v>
      </c>
      <c r="S352" s="8">
        <v>4.5787981111937999</v>
      </c>
      <c r="T352" s="6">
        <f t="shared" si="28"/>
        <v>4.6497694819173043</v>
      </c>
      <c r="U352" s="6">
        <f>T352*Index!$H$19</f>
        <v>4.8851640619393679</v>
      </c>
      <c r="W352" s="8">
        <v>76.147968444122597</v>
      </c>
      <c r="X352" s="9">
        <f t="shared" si="29"/>
        <v>76.150000000000006</v>
      </c>
      <c r="Y352" s="27"/>
    </row>
    <row r="353" spans="1:25" x14ac:dyDescent="0.25">
      <c r="A353" s="2" t="s">
        <v>593</v>
      </c>
      <c r="B353" s="2" t="s">
        <v>53</v>
      </c>
      <c r="C353" s="2">
        <v>30</v>
      </c>
      <c r="D353" s="2" t="s">
        <v>63</v>
      </c>
      <c r="E353" s="2" t="s">
        <v>57</v>
      </c>
      <c r="F353" s="2" t="s">
        <v>41</v>
      </c>
      <c r="G353" s="39" t="s">
        <v>1560</v>
      </c>
      <c r="H353" s="29">
        <v>31.5325893837765</v>
      </c>
      <c r="I353" s="29">
        <v>21.429000354515601</v>
      </c>
      <c r="J353" s="8">
        <v>1.6725182260451099</v>
      </c>
      <c r="K353" s="32">
        <v>0</v>
      </c>
      <c r="L353" s="28">
        <v>0.99800742577676305</v>
      </c>
      <c r="M353" s="8">
        <v>88.402723438925804</v>
      </c>
      <c r="N353" s="9">
        <f t="shared" si="25"/>
        <v>88.4</v>
      </c>
      <c r="O353" s="6">
        <f t="shared" si="26"/>
        <v>88.765174605025393</v>
      </c>
      <c r="P353" s="6">
        <f t="shared" si="27"/>
        <v>90.141034811403287</v>
      </c>
      <c r="Q353" s="13">
        <f>P353*Index!$D$16</f>
        <v>102.27043116021854</v>
      </c>
      <c r="S353" s="8">
        <v>5.1401729909159002</v>
      </c>
      <c r="T353" s="6">
        <f t="shared" si="28"/>
        <v>5.2198456722750972</v>
      </c>
      <c r="U353" s="6">
        <f>T353*Index!$H$19</f>
        <v>5.4841003594340236</v>
      </c>
      <c r="W353" s="8">
        <v>107.754531519653</v>
      </c>
      <c r="X353" s="9">
        <f t="shared" si="29"/>
        <v>107.75</v>
      </c>
      <c r="Y353" s="27"/>
    </row>
    <row r="354" spans="1:25" x14ac:dyDescent="0.25">
      <c r="A354" s="2" t="s">
        <v>594</v>
      </c>
      <c r="B354" s="2" t="s">
        <v>53</v>
      </c>
      <c r="C354" s="2">
        <v>30</v>
      </c>
      <c r="D354" s="2" t="s">
        <v>64</v>
      </c>
      <c r="E354" s="2" t="s">
        <v>57</v>
      </c>
      <c r="F354" s="2" t="s">
        <v>41</v>
      </c>
      <c r="G354" s="39" t="s">
        <v>1560</v>
      </c>
      <c r="H354" s="29">
        <v>31.5325893837765</v>
      </c>
      <c r="I354" s="29">
        <v>27.9582174570881</v>
      </c>
      <c r="J354" s="8">
        <v>1.7229947067696101</v>
      </c>
      <c r="K354" s="32">
        <v>0</v>
      </c>
      <c r="L354" s="28">
        <v>1.0054870921976999</v>
      </c>
      <c r="M354" s="8">
        <v>103.06478510734</v>
      </c>
      <c r="N354" s="9">
        <f t="shared" si="25"/>
        <v>103.06</v>
      </c>
      <c r="O354" s="6">
        <f t="shared" si="26"/>
        <v>103.4873507262801</v>
      </c>
      <c r="P354" s="6">
        <f t="shared" si="27"/>
        <v>105.09140466253744</v>
      </c>
      <c r="Q354" s="13">
        <f>P354*Index!$D$16</f>
        <v>119.23252588077746</v>
      </c>
      <c r="S354" s="8">
        <v>5.7906058984270299</v>
      </c>
      <c r="T354" s="6">
        <f t="shared" si="28"/>
        <v>5.880360289852649</v>
      </c>
      <c r="U354" s="6">
        <f>T354*Index!$H$19</f>
        <v>6.1780535295264389</v>
      </c>
      <c r="W354" s="8">
        <v>125.410579410304</v>
      </c>
      <c r="X354" s="9">
        <f t="shared" si="29"/>
        <v>125.41</v>
      </c>
      <c r="Y354" s="27"/>
    </row>
    <row r="355" spans="1:25" x14ac:dyDescent="0.25">
      <c r="A355" s="2" t="s">
        <v>595</v>
      </c>
      <c r="B355" s="2" t="s">
        <v>53</v>
      </c>
      <c r="C355" s="2">
        <v>30</v>
      </c>
      <c r="D355" s="2" t="s">
        <v>65</v>
      </c>
      <c r="E355" s="2" t="s">
        <v>57</v>
      </c>
      <c r="F355" s="2" t="s">
        <v>41</v>
      </c>
      <c r="G355" s="39" t="s">
        <v>1560</v>
      </c>
      <c r="H355" s="29">
        <v>31.5325893837765</v>
      </c>
      <c r="I355" s="29">
        <v>38.304963055717003</v>
      </c>
      <c r="J355" s="8">
        <v>1.70655210336444</v>
      </c>
      <c r="K355" s="32">
        <v>0</v>
      </c>
      <c r="L355" s="28">
        <v>0.95097075256727603</v>
      </c>
      <c r="M355" s="8">
        <v>113.338046580358</v>
      </c>
      <c r="N355" s="9">
        <f t="shared" si="25"/>
        <v>113.34</v>
      </c>
      <c r="O355" s="6">
        <f t="shared" si="26"/>
        <v>113.80273257133746</v>
      </c>
      <c r="P355" s="6">
        <f t="shared" si="27"/>
        <v>115.5666749261932</v>
      </c>
      <c r="Q355" s="13">
        <f>P355*Index!$D$16</f>
        <v>131.11735068476744</v>
      </c>
      <c r="S355" s="8">
        <v>5.5870300740605998</v>
      </c>
      <c r="T355" s="6">
        <f t="shared" si="28"/>
        <v>5.6736290402085396</v>
      </c>
      <c r="U355" s="6">
        <f>T355*Index!$H$19</f>
        <v>5.9608565103690969</v>
      </c>
      <c r="W355" s="8">
        <v>137.078207195136</v>
      </c>
      <c r="X355" s="9">
        <f t="shared" si="29"/>
        <v>137.08000000000001</v>
      </c>
      <c r="Y355" s="27"/>
    </row>
    <row r="356" spans="1:25" x14ac:dyDescent="0.25">
      <c r="A356" s="2" t="s">
        <v>596</v>
      </c>
      <c r="B356" s="2" t="s">
        <v>53</v>
      </c>
      <c r="C356" s="2">
        <v>30</v>
      </c>
      <c r="D356" s="2" t="s">
        <v>42</v>
      </c>
      <c r="E356" s="2" t="s">
        <v>57</v>
      </c>
      <c r="F356" s="2" t="s">
        <v>41</v>
      </c>
      <c r="G356" s="39" t="s">
        <v>1560</v>
      </c>
      <c r="H356" s="29">
        <v>31.5325893837765</v>
      </c>
      <c r="I356" s="29">
        <v>39.298413543500601</v>
      </c>
      <c r="J356" s="8">
        <v>1.7119047080093801</v>
      </c>
      <c r="K356" s="32">
        <v>0</v>
      </c>
      <c r="L356" s="28">
        <v>1.0182692143102301</v>
      </c>
      <c r="M356" s="8">
        <v>123.471177908</v>
      </c>
      <c r="N356" s="9">
        <f t="shared" si="25"/>
        <v>123.47</v>
      </c>
      <c r="O356" s="6">
        <f t="shared" si="26"/>
        <v>123.9774097374228</v>
      </c>
      <c r="P356" s="6">
        <f t="shared" si="27"/>
        <v>125.89905958835287</v>
      </c>
      <c r="Q356" s="13">
        <f>P356*Index!$D$16</f>
        <v>142.84006317107475</v>
      </c>
      <c r="S356" s="8">
        <v>5.8171893400110601</v>
      </c>
      <c r="T356" s="6">
        <f t="shared" si="28"/>
        <v>5.907355774781232</v>
      </c>
      <c r="U356" s="6">
        <f>T356*Index!$H$19</f>
        <v>6.2064156608795313</v>
      </c>
      <c r="W356" s="8">
        <v>149.046478831955</v>
      </c>
      <c r="X356" s="9">
        <f t="shared" si="29"/>
        <v>149.05000000000001</v>
      </c>
      <c r="Y356" s="27"/>
    </row>
    <row r="357" spans="1:25" x14ac:dyDescent="0.25">
      <c r="A357" s="2" t="s">
        <v>597</v>
      </c>
      <c r="B357" s="2" t="s">
        <v>53</v>
      </c>
      <c r="C357" s="2">
        <v>30</v>
      </c>
      <c r="D357" s="2" t="s">
        <v>66</v>
      </c>
      <c r="E357" s="2" t="s">
        <v>57</v>
      </c>
      <c r="F357" s="2" t="s">
        <v>222</v>
      </c>
      <c r="G357" s="39" t="s">
        <v>1560</v>
      </c>
      <c r="H357" s="29">
        <v>31.5325893837765</v>
      </c>
      <c r="I357" s="29">
        <v>51.8386652828449</v>
      </c>
      <c r="J357" s="8">
        <v>1.56006330420729</v>
      </c>
      <c r="K357" s="32">
        <v>0</v>
      </c>
      <c r="L357" s="28">
        <v>1.0027028992917899</v>
      </c>
      <c r="M357" s="8">
        <v>130.415986100449</v>
      </c>
      <c r="N357" s="9">
        <f t="shared" si="25"/>
        <v>130.41999999999999</v>
      </c>
      <c r="O357" s="6">
        <f t="shared" si="26"/>
        <v>130.95069164346086</v>
      </c>
      <c r="P357" s="6">
        <f t="shared" si="27"/>
        <v>132.9804273639345</v>
      </c>
      <c r="Q357" s="13">
        <f>P357*Index!$D$16</f>
        <v>150.87430126394824</v>
      </c>
      <c r="S357" s="8">
        <v>7.7960514450970404</v>
      </c>
      <c r="T357" s="6">
        <f t="shared" si="28"/>
        <v>7.916890242496045</v>
      </c>
      <c r="U357" s="6">
        <f>T357*Index!$H$19</f>
        <v>8.3176828110224061</v>
      </c>
      <c r="W357" s="8">
        <v>159.19198407497001</v>
      </c>
      <c r="X357" s="9">
        <f t="shared" si="29"/>
        <v>159.19</v>
      </c>
      <c r="Y357" s="27"/>
    </row>
    <row r="358" spans="1:25" x14ac:dyDescent="0.25">
      <c r="A358" s="2" t="s">
        <v>598</v>
      </c>
      <c r="B358" s="2" t="s">
        <v>53</v>
      </c>
      <c r="C358" s="2">
        <v>30</v>
      </c>
      <c r="D358" s="2" t="s">
        <v>1563</v>
      </c>
      <c r="E358" s="2" t="s">
        <v>57</v>
      </c>
      <c r="F358" s="2" t="s">
        <v>222</v>
      </c>
      <c r="G358" s="39" t="s">
        <v>1560</v>
      </c>
      <c r="H358" s="29">
        <v>31.5325893837765</v>
      </c>
      <c r="I358" s="29">
        <v>43.686630904200399</v>
      </c>
      <c r="J358" s="8">
        <v>1.6200564135378299</v>
      </c>
      <c r="K358" s="32">
        <v>0</v>
      </c>
      <c r="L358" s="28">
        <v>0.96611839600642502</v>
      </c>
      <c r="M358" s="8">
        <v>117.73058898435799</v>
      </c>
      <c r="N358" s="9">
        <f t="shared" si="25"/>
        <v>117.73</v>
      </c>
      <c r="O358" s="6">
        <f t="shared" si="26"/>
        <v>118.21328439919387</v>
      </c>
      <c r="P358" s="6">
        <f t="shared" si="27"/>
        <v>120.04559030738137</v>
      </c>
      <c r="Q358" s="13">
        <f>P358*Index!$D$16</f>
        <v>136.19894984903954</v>
      </c>
      <c r="S358" s="8">
        <v>6.2071144724719396</v>
      </c>
      <c r="T358" s="6">
        <f t="shared" si="28"/>
        <v>6.3033247467952549</v>
      </c>
      <c r="U358" s="6">
        <f>T358*Index!$H$19</f>
        <v>6.6224305621017638</v>
      </c>
      <c r="W358" s="8">
        <v>142.82138041114101</v>
      </c>
      <c r="X358" s="9">
        <f t="shared" si="29"/>
        <v>142.82</v>
      </c>
      <c r="Y358" s="27"/>
    </row>
    <row r="359" spans="1:25" x14ac:dyDescent="0.25">
      <c r="A359" s="2" t="s">
        <v>599</v>
      </c>
      <c r="B359" s="2" t="s">
        <v>53</v>
      </c>
      <c r="C359" s="2">
        <v>30</v>
      </c>
      <c r="D359" s="2" t="s">
        <v>229</v>
      </c>
      <c r="E359" s="2" t="s">
        <v>57</v>
      </c>
      <c r="F359" s="2" t="s">
        <v>41</v>
      </c>
      <c r="G359" s="39" t="s">
        <v>1560</v>
      </c>
      <c r="H359" s="29">
        <v>31.5325893837765</v>
      </c>
      <c r="I359" s="29">
        <v>30.533202385882898</v>
      </c>
      <c r="J359" s="8">
        <v>1.99133800671578</v>
      </c>
      <c r="K359" s="32">
        <v>1</v>
      </c>
      <c r="L359" s="28">
        <v>1.01907354926203</v>
      </c>
      <c r="M359" s="8">
        <v>125.951345744409</v>
      </c>
      <c r="N359" s="9">
        <f t="shared" si="25"/>
        <v>125.95</v>
      </c>
      <c r="O359" s="6">
        <f t="shared" si="26"/>
        <v>126.46774626196107</v>
      </c>
      <c r="P359" s="6">
        <f t="shared" si="27"/>
        <v>128.42799632902148</v>
      </c>
      <c r="Q359" s="13">
        <f>P359*Index!$D$16</f>
        <v>145.70929416433131</v>
      </c>
      <c r="S359" s="8">
        <v>5.7873294867893401</v>
      </c>
      <c r="T359" s="6">
        <f t="shared" si="28"/>
        <v>5.8770330938345756</v>
      </c>
      <c r="U359" s="6">
        <f>T359*Index!$H$19</f>
        <v>6.1745578942099506</v>
      </c>
      <c r="W359" s="8">
        <v>151.88385205854101</v>
      </c>
      <c r="X359" s="9">
        <f t="shared" si="29"/>
        <v>151.88</v>
      </c>
      <c r="Y359" s="27"/>
    </row>
    <row r="360" spans="1:25" x14ac:dyDescent="0.25">
      <c r="A360" s="2" t="s">
        <v>600</v>
      </c>
      <c r="B360" s="2" t="s">
        <v>53</v>
      </c>
      <c r="C360" s="2">
        <v>30</v>
      </c>
      <c r="D360" s="2" t="s">
        <v>62</v>
      </c>
      <c r="E360" s="2" t="s">
        <v>58</v>
      </c>
      <c r="F360" s="2" t="s">
        <v>41</v>
      </c>
      <c r="G360" s="39" t="s">
        <v>1560</v>
      </c>
      <c r="H360" s="29">
        <v>31.5325893837765</v>
      </c>
      <c r="I360" s="29">
        <v>17.7449446634329</v>
      </c>
      <c r="J360" s="8">
        <v>1.3927786463101099</v>
      </c>
      <c r="K360" s="32">
        <v>1</v>
      </c>
      <c r="L360" s="28">
        <v>0.99991607194830501</v>
      </c>
      <c r="M360" s="8">
        <v>68.626936955217104</v>
      </c>
      <c r="N360" s="9">
        <f t="shared" si="25"/>
        <v>68.63</v>
      </c>
      <c r="O360" s="6">
        <f t="shared" si="26"/>
        <v>68.908307396733491</v>
      </c>
      <c r="P360" s="6">
        <f t="shared" si="27"/>
        <v>69.976386161382862</v>
      </c>
      <c r="Q360" s="13">
        <f>P360*Index!$D$16</f>
        <v>79.392423203613376</v>
      </c>
      <c r="S360" s="8">
        <v>4.88878383674784</v>
      </c>
      <c r="T360" s="6">
        <f t="shared" si="28"/>
        <v>4.9645599862174317</v>
      </c>
      <c r="U360" s="6">
        <f>T360*Index!$H$19</f>
        <v>5.2158908355196889</v>
      </c>
      <c r="W360" s="8">
        <v>84.608314039133006</v>
      </c>
      <c r="X360" s="9">
        <f t="shared" si="29"/>
        <v>84.61</v>
      </c>
      <c r="Y360" s="27"/>
    </row>
    <row r="361" spans="1:25" x14ac:dyDescent="0.25">
      <c r="A361" s="2" t="s">
        <v>601</v>
      </c>
      <c r="B361" s="2" t="s">
        <v>53</v>
      </c>
      <c r="C361" s="2">
        <v>30</v>
      </c>
      <c r="D361" s="2" t="s">
        <v>63</v>
      </c>
      <c r="E361" s="2" t="s">
        <v>58</v>
      </c>
      <c r="F361" s="2" t="s">
        <v>41</v>
      </c>
      <c r="G361" s="39" t="s">
        <v>1560</v>
      </c>
      <c r="H361" s="29">
        <v>31.5325893837765</v>
      </c>
      <c r="I361" s="29">
        <v>27.488930508071402</v>
      </c>
      <c r="J361" s="8">
        <v>1.6765999412671699</v>
      </c>
      <c r="K361" s="32">
        <v>0</v>
      </c>
      <c r="L361" s="28">
        <v>0.99800742577676305</v>
      </c>
      <c r="M361" s="8">
        <v>98.758300651883204</v>
      </c>
      <c r="N361" s="9">
        <f t="shared" si="25"/>
        <v>98.76</v>
      </c>
      <c r="O361" s="6">
        <f t="shared" si="26"/>
        <v>99.163209684555923</v>
      </c>
      <c r="P361" s="6">
        <f t="shared" si="27"/>
        <v>100.70023943466654</v>
      </c>
      <c r="Q361" s="13">
        <f>P361*Index!$D$16</f>
        <v>114.25048454866149</v>
      </c>
      <c r="S361" s="8">
        <v>6.0042294695905598</v>
      </c>
      <c r="T361" s="6">
        <f t="shared" si="28"/>
        <v>6.0972950263692143</v>
      </c>
      <c r="U361" s="6">
        <f>T361*Index!$H$19</f>
        <v>6.405970587079155</v>
      </c>
      <c r="W361" s="8">
        <v>120.656455135741</v>
      </c>
      <c r="X361" s="9">
        <f t="shared" si="29"/>
        <v>120.66</v>
      </c>
      <c r="Y361" s="27"/>
    </row>
    <row r="362" spans="1:25" x14ac:dyDescent="0.25">
      <c r="A362" s="2" t="s">
        <v>602</v>
      </c>
      <c r="B362" s="2" t="s">
        <v>53</v>
      </c>
      <c r="C362" s="2">
        <v>30</v>
      </c>
      <c r="D362" s="2" t="s">
        <v>64</v>
      </c>
      <c r="E362" s="2" t="s">
        <v>58</v>
      </c>
      <c r="F362" s="2" t="s">
        <v>41</v>
      </c>
      <c r="G362" s="39" t="s">
        <v>1560</v>
      </c>
      <c r="H362" s="29">
        <v>31.5325893837765</v>
      </c>
      <c r="I362" s="29">
        <v>35.843561019407403</v>
      </c>
      <c r="J362" s="8">
        <v>1.7690786992351599</v>
      </c>
      <c r="K362" s="32">
        <v>0</v>
      </c>
      <c r="L362" s="28">
        <v>1.0054870921976999</v>
      </c>
      <c r="M362" s="8">
        <v>119.847739404691</v>
      </c>
      <c r="N362" s="9">
        <f t="shared" si="25"/>
        <v>119.85</v>
      </c>
      <c r="O362" s="6">
        <f t="shared" si="26"/>
        <v>120.33911513625023</v>
      </c>
      <c r="P362" s="6">
        <f t="shared" si="27"/>
        <v>122.20437142086212</v>
      </c>
      <c r="Q362" s="13">
        <f>P362*Index!$D$16</f>
        <v>138.64821699710521</v>
      </c>
      <c r="S362" s="8">
        <v>7.4507603656520596</v>
      </c>
      <c r="T362" s="6">
        <f t="shared" si="28"/>
        <v>7.5662471513196667</v>
      </c>
      <c r="U362" s="6">
        <f>T362*Index!$H$19</f>
        <v>7.949288413355224</v>
      </c>
      <c r="W362" s="8">
        <v>146.597505410461</v>
      </c>
      <c r="X362" s="9">
        <f t="shared" si="29"/>
        <v>146.6</v>
      </c>
      <c r="Y362" s="27"/>
    </row>
    <row r="363" spans="1:25" x14ac:dyDescent="0.25">
      <c r="A363" s="2" t="s">
        <v>603</v>
      </c>
      <c r="B363" s="2" t="s">
        <v>53</v>
      </c>
      <c r="C363" s="2">
        <v>30</v>
      </c>
      <c r="D363" s="2" t="s">
        <v>65</v>
      </c>
      <c r="E363" s="2" t="s">
        <v>58</v>
      </c>
      <c r="F363" s="2" t="s">
        <v>41</v>
      </c>
      <c r="G363" s="39" t="s">
        <v>1560</v>
      </c>
      <c r="H363" s="29">
        <v>31.5325893837765</v>
      </c>
      <c r="I363" s="29">
        <v>49.079994923100003</v>
      </c>
      <c r="J363" s="8">
        <v>1.7742413901752401</v>
      </c>
      <c r="K363" s="32">
        <v>0</v>
      </c>
      <c r="L363" s="28">
        <v>0.95097075256727603</v>
      </c>
      <c r="M363" s="8">
        <v>136.013717498901</v>
      </c>
      <c r="N363" s="9">
        <f t="shared" si="25"/>
        <v>136.01</v>
      </c>
      <c r="O363" s="6">
        <f t="shared" si="26"/>
        <v>136.57137374064649</v>
      </c>
      <c r="P363" s="6">
        <f t="shared" si="27"/>
        <v>138.68823003362652</v>
      </c>
      <c r="Q363" s="13">
        <f>P363*Index!$D$16</f>
        <v>157.35014704526384</v>
      </c>
      <c r="S363" s="8">
        <v>6.9929910836553599</v>
      </c>
      <c r="T363" s="6">
        <f t="shared" si="28"/>
        <v>7.1013824454520185</v>
      </c>
      <c r="U363" s="6">
        <f>T363*Index!$H$19</f>
        <v>7.4608899317530266</v>
      </c>
      <c r="W363" s="8">
        <v>164.81103697701701</v>
      </c>
      <c r="X363" s="9">
        <f t="shared" si="29"/>
        <v>164.81</v>
      </c>
      <c r="Y363" s="27"/>
    </row>
    <row r="364" spans="1:25" x14ac:dyDescent="0.25">
      <c r="A364" s="2" t="s">
        <v>604</v>
      </c>
      <c r="B364" s="2" t="s">
        <v>53</v>
      </c>
      <c r="C364" s="2">
        <v>30</v>
      </c>
      <c r="D364" s="2" t="s">
        <v>42</v>
      </c>
      <c r="E364" s="2" t="s">
        <v>58</v>
      </c>
      <c r="F364" s="2" t="s">
        <v>41</v>
      </c>
      <c r="G364" s="39" t="s">
        <v>1560</v>
      </c>
      <c r="H364" s="29">
        <v>31.5325893837765</v>
      </c>
      <c r="I364" s="29">
        <v>50.336086192097497</v>
      </c>
      <c r="J364" s="8">
        <v>1.7355508106057</v>
      </c>
      <c r="K364" s="32">
        <v>0</v>
      </c>
      <c r="L364" s="28">
        <v>1.0182692143102301</v>
      </c>
      <c r="M364" s="8">
        <v>144.68306861157799</v>
      </c>
      <c r="N364" s="9">
        <f t="shared" si="25"/>
        <v>144.68</v>
      </c>
      <c r="O364" s="6">
        <f t="shared" si="26"/>
        <v>145.27626919288545</v>
      </c>
      <c r="P364" s="6">
        <f t="shared" si="27"/>
        <v>147.52805136537518</v>
      </c>
      <c r="Q364" s="13">
        <f>P364*Index!$D$16</f>
        <v>167.37945656970768</v>
      </c>
      <c r="S364" s="8">
        <v>7.4080351144400698</v>
      </c>
      <c r="T364" s="6">
        <f t="shared" si="28"/>
        <v>7.522859658713891</v>
      </c>
      <c r="U364" s="6">
        <f>T364*Index!$H$19</f>
        <v>7.9037044289362814</v>
      </c>
      <c r="W364" s="8">
        <v>175.283160998645</v>
      </c>
      <c r="X364" s="9">
        <f t="shared" si="29"/>
        <v>175.28</v>
      </c>
      <c r="Y364" s="27"/>
    </row>
    <row r="365" spans="1:25" x14ac:dyDescent="0.25">
      <c r="A365" s="2" t="s">
        <v>605</v>
      </c>
      <c r="B365" s="2" t="s">
        <v>53</v>
      </c>
      <c r="C365" s="2">
        <v>30</v>
      </c>
      <c r="D365" s="2" t="s">
        <v>66</v>
      </c>
      <c r="E365" s="2" t="s">
        <v>58</v>
      </c>
      <c r="F365" s="2" t="s">
        <v>222</v>
      </c>
      <c r="G365" s="39" t="s">
        <v>1560</v>
      </c>
      <c r="H365" s="29">
        <v>31.5325893837765</v>
      </c>
      <c r="I365" s="29">
        <v>66.502016480550495</v>
      </c>
      <c r="J365" s="8">
        <v>2.1210623525146102</v>
      </c>
      <c r="K365" s="32">
        <v>0</v>
      </c>
      <c r="L365" s="28">
        <v>1.0027028992917899</v>
      </c>
      <c r="M365" s="8">
        <v>208.49954589565601</v>
      </c>
      <c r="N365" s="9">
        <f t="shared" si="25"/>
        <v>208.5</v>
      </c>
      <c r="O365" s="6">
        <f t="shared" si="26"/>
        <v>209.35439403382821</v>
      </c>
      <c r="P365" s="6">
        <f t="shared" si="27"/>
        <v>212.59938714135257</v>
      </c>
      <c r="Q365" s="13">
        <f>P365*Index!$D$16</f>
        <v>241.20680479023963</v>
      </c>
      <c r="S365" s="8">
        <v>9.9447614994379503</v>
      </c>
      <c r="T365" s="6">
        <f t="shared" si="28"/>
        <v>10.098905302679238</v>
      </c>
      <c r="U365" s="6">
        <f>T365*Index!$H$19</f>
        <v>10.610162383627374</v>
      </c>
      <c r="W365" s="8">
        <v>251.816967173867</v>
      </c>
      <c r="X365" s="9">
        <f t="shared" si="29"/>
        <v>251.82</v>
      </c>
      <c r="Y365" s="27"/>
    </row>
    <row r="366" spans="1:25" x14ac:dyDescent="0.25">
      <c r="A366" s="2" t="s">
        <v>606</v>
      </c>
      <c r="B366" s="2" t="s">
        <v>53</v>
      </c>
      <c r="C366" s="2">
        <v>30</v>
      </c>
      <c r="D366" s="2" t="s">
        <v>1563</v>
      </c>
      <c r="E366" s="2" t="s">
        <v>58</v>
      </c>
      <c r="F366" s="2" t="s">
        <v>222</v>
      </c>
      <c r="G366" s="39" t="s">
        <v>1560</v>
      </c>
      <c r="H366" s="29">
        <v>31.5325893837765</v>
      </c>
      <c r="I366" s="29">
        <v>56.031279435865898</v>
      </c>
      <c r="J366" s="8">
        <v>2.1014544104446902</v>
      </c>
      <c r="K366" s="32">
        <v>0</v>
      </c>
      <c r="L366" s="28">
        <v>0.96611839600642502</v>
      </c>
      <c r="M366" s="8">
        <v>177.77687428770199</v>
      </c>
      <c r="N366" s="9">
        <f t="shared" si="25"/>
        <v>177.78</v>
      </c>
      <c r="O366" s="6">
        <f t="shared" si="26"/>
        <v>178.50575947228157</v>
      </c>
      <c r="P366" s="6">
        <f t="shared" si="27"/>
        <v>181.27259874410194</v>
      </c>
      <c r="Q366" s="13">
        <f>P366*Index!$D$16</f>
        <v>205.66467724583234</v>
      </c>
      <c r="S366" s="8">
        <v>8.8308320768207391</v>
      </c>
      <c r="T366" s="6">
        <f t="shared" si="28"/>
        <v>8.967709974011461</v>
      </c>
      <c r="U366" s="6">
        <f>T366*Index!$H$19</f>
        <v>9.4217002914457897</v>
      </c>
      <c r="W366" s="8">
        <v>215.08637753727899</v>
      </c>
      <c r="X366" s="9">
        <f t="shared" si="29"/>
        <v>215.09</v>
      </c>
      <c r="Y366" s="27"/>
    </row>
    <row r="367" spans="1:25" x14ac:dyDescent="0.25">
      <c r="A367" s="2" t="s">
        <v>607</v>
      </c>
      <c r="B367" s="2" t="s">
        <v>53</v>
      </c>
      <c r="C367" s="2">
        <v>30</v>
      </c>
      <c r="D367" s="2" t="s">
        <v>229</v>
      </c>
      <c r="E367" s="2" t="s">
        <v>58</v>
      </c>
      <c r="F367" s="2" t="s">
        <v>41</v>
      </c>
      <c r="G367" s="39" t="s">
        <v>1560</v>
      </c>
      <c r="H367" s="29">
        <v>31.5325893837765</v>
      </c>
      <c r="I367" s="29">
        <v>39.213396689905103</v>
      </c>
      <c r="J367" s="8">
        <v>2.0259275116015898</v>
      </c>
      <c r="K367" s="32">
        <v>1</v>
      </c>
      <c r="L367" s="28">
        <v>1.01907354926203</v>
      </c>
      <c r="M367" s="8">
        <v>146.05997961211901</v>
      </c>
      <c r="N367" s="9">
        <f t="shared" si="25"/>
        <v>146.06</v>
      </c>
      <c r="O367" s="6">
        <f t="shared" si="26"/>
        <v>146.65882552852869</v>
      </c>
      <c r="P367" s="6">
        <f t="shared" si="27"/>
        <v>148.93203732422089</v>
      </c>
      <c r="Q367" s="13">
        <f>P367*Index!$D$16</f>
        <v>168.97236317050789</v>
      </c>
      <c r="S367" s="8">
        <v>6.3824038550639397</v>
      </c>
      <c r="T367" s="6">
        <f t="shared" si="28"/>
        <v>6.4813311148174311</v>
      </c>
      <c r="U367" s="6">
        <f>T367*Index!$H$19</f>
        <v>6.8094485025050631</v>
      </c>
      <c r="W367" s="8">
        <v>175.78181167301301</v>
      </c>
      <c r="X367" s="9">
        <f t="shared" si="29"/>
        <v>175.78</v>
      </c>
      <c r="Y367" s="27"/>
    </row>
    <row r="368" spans="1:25" x14ac:dyDescent="0.25">
      <c r="A368" s="2" t="s">
        <v>608</v>
      </c>
      <c r="B368" s="2" t="s">
        <v>53</v>
      </c>
      <c r="C368" s="2">
        <v>30</v>
      </c>
      <c r="D368" s="2" t="s">
        <v>62</v>
      </c>
      <c r="E368" s="2" t="s">
        <v>59</v>
      </c>
      <c r="F368" s="2" t="s">
        <v>41</v>
      </c>
      <c r="G368" s="39" t="s">
        <v>1560</v>
      </c>
      <c r="H368" s="29">
        <v>31.5325893837765</v>
      </c>
      <c r="I368" s="29">
        <v>14.327316588488999</v>
      </c>
      <c r="J368" s="8">
        <v>1.48559801368311</v>
      </c>
      <c r="K368" s="32">
        <v>0</v>
      </c>
      <c r="L368" s="28">
        <v>0.99991607194830501</v>
      </c>
      <c r="M368" s="8">
        <v>68.123667253526904</v>
      </c>
      <c r="N368" s="9">
        <f t="shared" si="25"/>
        <v>68.12</v>
      </c>
      <c r="O368" s="6">
        <f t="shared" si="26"/>
        <v>68.402974289266368</v>
      </c>
      <c r="P368" s="6">
        <f t="shared" si="27"/>
        <v>69.463220390749996</v>
      </c>
      <c r="Q368" s="13">
        <f>P368*Index!$D$16</f>
        <v>78.810205740400377</v>
      </c>
      <c r="S368" s="8">
        <v>4.5566491605466499</v>
      </c>
      <c r="T368" s="6">
        <f t="shared" si="28"/>
        <v>4.6272772225351231</v>
      </c>
      <c r="U368" s="6">
        <f>T368*Index!$H$19</f>
        <v>4.8615331319259631</v>
      </c>
      <c r="W368" s="8">
        <v>83.671738872326401</v>
      </c>
      <c r="X368" s="9">
        <f t="shared" si="29"/>
        <v>83.67</v>
      </c>
      <c r="Y368" s="27"/>
    </row>
    <row r="369" spans="1:25" x14ac:dyDescent="0.25">
      <c r="A369" s="2" t="s">
        <v>609</v>
      </c>
      <c r="B369" s="2" t="s">
        <v>53</v>
      </c>
      <c r="C369" s="2">
        <v>30</v>
      </c>
      <c r="D369" s="2" t="s">
        <v>63</v>
      </c>
      <c r="E369" s="2" t="s">
        <v>59</v>
      </c>
      <c r="F369" s="2" t="s">
        <v>41</v>
      </c>
      <c r="G369" s="39" t="s">
        <v>1560</v>
      </c>
      <c r="H369" s="29">
        <v>31.5325893837765</v>
      </c>
      <c r="I369" s="29">
        <v>21.9637906288987</v>
      </c>
      <c r="J369" s="8">
        <v>1.7709843626166499</v>
      </c>
      <c r="K369" s="32">
        <v>0</v>
      </c>
      <c r="L369" s="28">
        <v>0.99800742577676305</v>
      </c>
      <c r="M369" s="8">
        <v>94.552473481518604</v>
      </c>
      <c r="N369" s="9">
        <f t="shared" si="25"/>
        <v>94.55</v>
      </c>
      <c r="O369" s="6">
        <f t="shared" si="26"/>
        <v>94.94013862279283</v>
      </c>
      <c r="P369" s="6">
        <f t="shared" si="27"/>
        <v>96.411710771446124</v>
      </c>
      <c r="Q369" s="13">
        <f>P369*Index!$D$16</f>
        <v>109.38489057863282</v>
      </c>
      <c r="S369" s="8">
        <v>5.1076236419635297</v>
      </c>
      <c r="T369" s="6">
        <f t="shared" si="28"/>
        <v>5.1867918084139646</v>
      </c>
      <c r="U369" s="6">
        <f>T369*Index!$H$19</f>
        <v>5.4493731437149213</v>
      </c>
      <c r="W369" s="8">
        <v>114.834263722348</v>
      </c>
      <c r="X369" s="9">
        <f t="shared" si="29"/>
        <v>114.83</v>
      </c>
      <c r="Y369" s="27"/>
    </row>
    <row r="370" spans="1:25" x14ac:dyDescent="0.25">
      <c r="A370" s="2" t="s">
        <v>610</v>
      </c>
      <c r="B370" s="2" t="s">
        <v>53</v>
      </c>
      <c r="C370" s="2">
        <v>30</v>
      </c>
      <c r="D370" s="2" t="s">
        <v>64</v>
      </c>
      <c r="E370" s="2" t="s">
        <v>59</v>
      </c>
      <c r="F370" s="2" t="s">
        <v>41</v>
      </c>
      <c r="G370" s="39" t="s">
        <v>1560</v>
      </c>
      <c r="H370" s="29">
        <v>31.5325893837765</v>
      </c>
      <c r="I370" s="29">
        <v>28.324840447514301</v>
      </c>
      <c r="J370" s="8">
        <v>1.8399128800986899</v>
      </c>
      <c r="K370" s="32">
        <v>0</v>
      </c>
      <c r="L370" s="28">
        <v>1.0054870921976999</v>
      </c>
      <c r="M370" s="8">
        <v>110.73676305686401</v>
      </c>
      <c r="N370" s="9">
        <f t="shared" si="25"/>
        <v>110.74</v>
      </c>
      <c r="O370" s="6">
        <f t="shared" si="26"/>
        <v>111.19078378539714</v>
      </c>
      <c r="P370" s="6">
        <f t="shared" si="27"/>
        <v>112.9142409340708</v>
      </c>
      <c r="Q370" s="13">
        <f>P370*Index!$D$16</f>
        <v>128.10800462427537</v>
      </c>
      <c r="S370" s="8">
        <v>5.36724497340591</v>
      </c>
      <c r="T370" s="6">
        <f t="shared" si="28"/>
        <v>5.4504372704937021</v>
      </c>
      <c r="U370" s="6">
        <f>T370*Index!$H$19</f>
        <v>5.7263656573124457</v>
      </c>
      <c r="W370" s="8">
        <v>133.83437028158801</v>
      </c>
      <c r="X370" s="9">
        <f t="shared" si="29"/>
        <v>133.83000000000001</v>
      </c>
      <c r="Y370" s="27"/>
    </row>
    <row r="371" spans="1:25" x14ac:dyDescent="0.25">
      <c r="A371" s="2" t="s">
        <v>611</v>
      </c>
      <c r="B371" s="2" t="s">
        <v>53</v>
      </c>
      <c r="C371" s="2">
        <v>30</v>
      </c>
      <c r="D371" s="2" t="s">
        <v>65</v>
      </c>
      <c r="E371" s="2" t="s">
        <v>59</v>
      </c>
      <c r="F371" s="2" t="s">
        <v>41</v>
      </c>
      <c r="G371" s="39" t="s">
        <v>1560</v>
      </c>
      <c r="H371" s="29">
        <v>31.5325893837765</v>
      </c>
      <c r="I371" s="29">
        <v>38.367258515241403</v>
      </c>
      <c r="J371" s="8">
        <v>1.83070828910626</v>
      </c>
      <c r="K371" s="32">
        <v>0</v>
      </c>
      <c r="L371" s="28">
        <v>0.95097075256727603</v>
      </c>
      <c r="M371" s="8">
        <v>121.692142955424</v>
      </c>
      <c r="N371" s="9">
        <f t="shared" si="25"/>
        <v>121.69</v>
      </c>
      <c r="O371" s="6">
        <f t="shared" si="26"/>
        <v>122.19108074154124</v>
      </c>
      <c r="P371" s="6">
        <f t="shared" si="27"/>
        <v>124.08504249303515</v>
      </c>
      <c r="Q371" s="13">
        <f>P371*Index!$D$16</f>
        <v>140.78195155899593</v>
      </c>
      <c r="S371" s="8">
        <v>5.3893298296572301</v>
      </c>
      <c r="T371" s="6">
        <f t="shared" si="28"/>
        <v>5.4728644420169177</v>
      </c>
      <c r="U371" s="6">
        <f>T371*Index!$H$19</f>
        <v>5.7499282043940241</v>
      </c>
      <c r="W371" s="8">
        <v>146.53187976339001</v>
      </c>
      <c r="X371" s="9">
        <f t="shared" si="29"/>
        <v>146.53</v>
      </c>
      <c r="Y371" s="27"/>
    </row>
    <row r="372" spans="1:25" x14ac:dyDescent="0.25">
      <c r="A372" s="2" t="s">
        <v>612</v>
      </c>
      <c r="B372" s="2" t="s">
        <v>53</v>
      </c>
      <c r="C372" s="2">
        <v>30</v>
      </c>
      <c r="D372" s="2" t="s">
        <v>42</v>
      </c>
      <c r="E372" s="2" t="s">
        <v>59</v>
      </c>
      <c r="F372" s="2" t="s">
        <v>41</v>
      </c>
      <c r="G372" s="39" t="s">
        <v>1560</v>
      </c>
      <c r="H372" s="29">
        <v>31.5325893837765</v>
      </c>
      <c r="I372" s="29">
        <v>39.107223049180902</v>
      </c>
      <c r="J372" s="8">
        <v>1.84981867699285</v>
      </c>
      <c r="K372" s="32">
        <v>0</v>
      </c>
      <c r="L372" s="28">
        <v>1.0182692143102301</v>
      </c>
      <c r="M372" s="8">
        <v>133.058098037793</v>
      </c>
      <c r="N372" s="9">
        <f t="shared" si="25"/>
        <v>133.06</v>
      </c>
      <c r="O372" s="6">
        <f t="shared" si="26"/>
        <v>133.60363623974794</v>
      </c>
      <c r="P372" s="6">
        <f t="shared" si="27"/>
        <v>135.67449260146404</v>
      </c>
      <c r="Q372" s="13">
        <f>P372*Index!$D$16</f>
        <v>153.93088047886809</v>
      </c>
      <c r="S372" s="8">
        <v>5.7294504945149196</v>
      </c>
      <c r="T372" s="6">
        <f t="shared" si="28"/>
        <v>5.8182569771799013</v>
      </c>
      <c r="U372" s="6">
        <f>T372*Index!$H$19</f>
        <v>6.1128062366496332</v>
      </c>
      <c r="W372" s="8">
        <v>160.04368671551799</v>
      </c>
      <c r="X372" s="9">
        <f t="shared" si="29"/>
        <v>160.04</v>
      </c>
      <c r="Y372" s="27"/>
    </row>
    <row r="373" spans="1:25" x14ac:dyDescent="0.25">
      <c r="A373" s="2" t="s">
        <v>613</v>
      </c>
      <c r="B373" s="2" t="s">
        <v>53</v>
      </c>
      <c r="C373" s="2">
        <v>30</v>
      </c>
      <c r="D373" s="2" t="s">
        <v>66</v>
      </c>
      <c r="E373" s="2" t="s">
        <v>59</v>
      </c>
      <c r="F373" s="2" t="s">
        <v>222</v>
      </c>
      <c r="G373" s="39" t="s">
        <v>1560</v>
      </c>
      <c r="H373" s="29">
        <v>31.5325893837765</v>
      </c>
      <c r="I373" s="29">
        <v>53.193667450709199</v>
      </c>
      <c r="J373" s="8">
        <v>1.85727732829262</v>
      </c>
      <c r="K373" s="32">
        <v>0</v>
      </c>
      <c r="L373" s="28">
        <v>1.0027028992917899</v>
      </c>
      <c r="M373" s="8">
        <v>157.78548458380601</v>
      </c>
      <c r="N373" s="9">
        <f t="shared" si="25"/>
        <v>157.79</v>
      </c>
      <c r="O373" s="6">
        <f t="shared" si="26"/>
        <v>158.4324050705996</v>
      </c>
      <c r="P373" s="6">
        <f t="shared" si="27"/>
        <v>160.88810734919392</v>
      </c>
      <c r="Q373" s="13">
        <f>P373*Index!$D$16</f>
        <v>182.53724445896933</v>
      </c>
      <c r="S373" s="8">
        <v>6.7736499518453899</v>
      </c>
      <c r="T373" s="6">
        <f t="shared" si="28"/>
        <v>6.8786415260989937</v>
      </c>
      <c r="U373" s="6">
        <f>T373*Index!$H$19</f>
        <v>7.226872753357755</v>
      </c>
      <c r="W373" s="8">
        <v>189.76411721232699</v>
      </c>
      <c r="X373" s="9">
        <f t="shared" si="29"/>
        <v>189.76</v>
      </c>
      <c r="Y373" s="27"/>
    </row>
    <row r="374" spans="1:25" x14ac:dyDescent="0.25">
      <c r="A374" s="2" t="s">
        <v>614</v>
      </c>
      <c r="B374" s="2" t="s">
        <v>53</v>
      </c>
      <c r="C374" s="2">
        <v>30</v>
      </c>
      <c r="D374" s="2" t="s">
        <v>1563</v>
      </c>
      <c r="E374" s="2" t="s">
        <v>59</v>
      </c>
      <c r="F374" s="2" t="s">
        <v>222</v>
      </c>
      <c r="G374" s="39" t="s">
        <v>1560</v>
      </c>
      <c r="H374" s="29">
        <v>31.5325893837765</v>
      </c>
      <c r="I374" s="29">
        <v>44.625209942631599</v>
      </c>
      <c r="J374" s="8">
        <v>1.7613989791887501</v>
      </c>
      <c r="K374" s="32">
        <v>0</v>
      </c>
      <c r="L374" s="28">
        <v>0.96611839600642502</v>
      </c>
      <c r="M374" s="8">
        <v>129.59924695696199</v>
      </c>
      <c r="N374" s="9">
        <f t="shared" si="25"/>
        <v>129.6</v>
      </c>
      <c r="O374" s="6">
        <f t="shared" si="26"/>
        <v>130.13060386948553</v>
      </c>
      <c r="P374" s="6">
        <f t="shared" si="27"/>
        <v>132.14762822946255</v>
      </c>
      <c r="Q374" s="13">
        <f>P374*Index!$D$16</f>
        <v>149.9294405051329</v>
      </c>
      <c r="S374" s="8">
        <v>6.6422505603422204</v>
      </c>
      <c r="T374" s="6">
        <f t="shared" si="28"/>
        <v>6.7452054440275253</v>
      </c>
      <c r="U374" s="6">
        <f>T374*Index!$H$19</f>
        <v>7.0866814696314187</v>
      </c>
      <c r="W374" s="8">
        <v>157.01612197476399</v>
      </c>
      <c r="X374" s="9">
        <f t="shared" si="29"/>
        <v>157.02000000000001</v>
      </c>
      <c r="Y374" s="27"/>
    </row>
    <row r="375" spans="1:25" x14ac:dyDescent="0.25">
      <c r="A375" s="2" t="s">
        <v>615</v>
      </c>
      <c r="B375" s="2" t="s">
        <v>53</v>
      </c>
      <c r="C375" s="2">
        <v>30</v>
      </c>
      <c r="D375" s="2" t="s">
        <v>229</v>
      </c>
      <c r="E375" s="2" t="s">
        <v>59</v>
      </c>
      <c r="F375" s="2" t="s">
        <v>41</v>
      </c>
      <c r="G375" s="39" t="s">
        <v>1560</v>
      </c>
      <c r="H375" s="29">
        <v>31.5325893837765</v>
      </c>
      <c r="I375" s="29">
        <v>32.040183121094998</v>
      </c>
      <c r="J375" s="8">
        <v>2.0761598666162202</v>
      </c>
      <c r="K375" s="32">
        <v>1</v>
      </c>
      <c r="L375" s="28">
        <v>1.01907354926203</v>
      </c>
      <c r="M375" s="8">
        <v>134.50470398695199</v>
      </c>
      <c r="N375" s="9">
        <f t="shared" si="25"/>
        <v>134.5</v>
      </c>
      <c r="O375" s="6">
        <f t="shared" si="26"/>
        <v>135.0561732732985</v>
      </c>
      <c r="P375" s="6">
        <f t="shared" si="27"/>
        <v>137.14954395903465</v>
      </c>
      <c r="Q375" s="13">
        <f>P375*Index!$D$16</f>
        <v>155.60441505319193</v>
      </c>
      <c r="S375" s="8">
        <v>6.2920915340447596</v>
      </c>
      <c r="T375" s="6">
        <f t="shared" si="28"/>
        <v>6.3896189528224534</v>
      </c>
      <c r="U375" s="6">
        <f>T375*Index!$H$19</f>
        <v>6.7130934123090897</v>
      </c>
      <c r="W375" s="8">
        <v>162.31750846550199</v>
      </c>
      <c r="X375" s="9">
        <f t="shared" si="29"/>
        <v>162.32</v>
      </c>
      <c r="Y375" s="27"/>
    </row>
    <row r="376" spans="1:25" x14ac:dyDescent="0.25">
      <c r="A376" s="2" t="s">
        <v>616</v>
      </c>
      <c r="B376" s="2" t="s">
        <v>53</v>
      </c>
      <c r="C376" s="2">
        <v>30</v>
      </c>
      <c r="D376" s="2" t="s">
        <v>62</v>
      </c>
      <c r="E376" s="2" t="s">
        <v>60</v>
      </c>
      <c r="F376" s="2" t="s">
        <v>41</v>
      </c>
      <c r="G376" s="39" t="s">
        <v>1560</v>
      </c>
      <c r="H376" s="29">
        <v>31.5325893837765</v>
      </c>
      <c r="I376" s="29">
        <v>13.1326178792433</v>
      </c>
      <c r="J376" s="8">
        <v>1.75553943463849</v>
      </c>
      <c r="K376" s="32">
        <v>0</v>
      </c>
      <c r="L376" s="28">
        <v>0.99991607194830501</v>
      </c>
      <c r="M376" s="8">
        <v>78.404951779362094</v>
      </c>
      <c r="N376" s="9">
        <f t="shared" si="25"/>
        <v>78.400000000000006</v>
      </c>
      <c r="O376" s="6">
        <f t="shared" si="26"/>
        <v>78.726412081657472</v>
      </c>
      <c r="P376" s="6">
        <f t="shared" si="27"/>
        <v>79.946671468923171</v>
      </c>
      <c r="Q376" s="13">
        <f>P376*Index!$D$16</f>
        <v>90.704312171006791</v>
      </c>
      <c r="S376" s="8">
        <v>4.66165906048845</v>
      </c>
      <c r="T376" s="6">
        <f t="shared" si="28"/>
        <v>4.7339147759260216</v>
      </c>
      <c r="U376" s="6">
        <f>T376*Index!$H$19</f>
        <v>4.973569211457276</v>
      </c>
      <c r="W376" s="8">
        <v>95.677881382464093</v>
      </c>
      <c r="X376" s="9">
        <f t="shared" si="29"/>
        <v>95.68</v>
      </c>
      <c r="Y376" s="27"/>
    </row>
    <row r="377" spans="1:25" x14ac:dyDescent="0.25">
      <c r="A377" s="2" t="s">
        <v>617</v>
      </c>
      <c r="B377" s="2" t="s">
        <v>53</v>
      </c>
      <c r="C377" s="2">
        <v>30</v>
      </c>
      <c r="D377" s="2" t="s">
        <v>63</v>
      </c>
      <c r="E377" s="2" t="s">
        <v>60</v>
      </c>
      <c r="F377" s="2" t="s">
        <v>41</v>
      </c>
      <c r="G377" s="39" t="s">
        <v>1560</v>
      </c>
      <c r="H377" s="29">
        <v>31.5325893837765</v>
      </c>
      <c r="I377" s="29">
        <v>19.8936131168693</v>
      </c>
      <c r="J377" s="8">
        <v>2.0868393004615902</v>
      </c>
      <c r="K377" s="32">
        <v>0</v>
      </c>
      <c r="L377" s="28">
        <v>0.99800742577676305</v>
      </c>
      <c r="M377" s="8">
        <v>107.10438093208801</v>
      </c>
      <c r="N377" s="9">
        <f t="shared" si="25"/>
        <v>107.1</v>
      </c>
      <c r="O377" s="6">
        <f t="shared" si="26"/>
        <v>107.54350889390956</v>
      </c>
      <c r="P377" s="6">
        <f t="shared" si="27"/>
        <v>109.21043328176516</v>
      </c>
      <c r="Q377" s="13">
        <f>P377*Index!$D$16</f>
        <v>123.9058118457219</v>
      </c>
      <c r="S377" s="8">
        <v>4.9071935498593202</v>
      </c>
      <c r="T377" s="6">
        <f t="shared" si="28"/>
        <v>4.98325504988214</v>
      </c>
      <c r="U377" s="6">
        <f>T377*Index!$H$19</f>
        <v>5.2355323367824225</v>
      </c>
      <c r="W377" s="8">
        <v>129.14134418250401</v>
      </c>
      <c r="X377" s="9">
        <f t="shared" si="29"/>
        <v>129.13999999999999</v>
      </c>
      <c r="Y377" s="27"/>
    </row>
    <row r="378" spans="1:25" x14ac:dyDescent="0.25">
      <c r="A378" s="2" t="s">
        <v>618</v>
      </c>
      <c r="B378" s="2" t="s">
        <v>53</v>
      </c>
      <c r="C378" s="2">
        <v>30</v>
      </c>
      <c r="D378" s="2" t="s">
        <v>64</v>
      </c>
      <c r="E378" s="2" t="s">
        <v>60</v>
      </c>
      <c r="F378" s="2" t="s">
        <v>41</v>
      </c>
      <c r="G378" s="39" t="s">
        <v>1560</v>
      </c>
      <c r="H378" s="29">
        <v>31.5325893837765</v>
      </c>
      <c r="I378" s="29">
        <v>25.341332971626102</v>
      </c>
      <c r="J378" s="8">
        <v>2.0729016768489701</v>
      </c>
      <c r="K378" s="32">
        <v>0</v>
      </c>
      <c r="L378" s="28">
        <v>1.0054870921976999</v>
      </c>
      <c r="M378" s="8">
        <v>118.54094453602301</v>
      </c>
      <c r="N378" s="9">
        <f t="shared" si="25"/>
        <v>118.54</v>
      </c>
      <c r="O378" s="6">
        <f t="shared" si="26"/>
        <v>119.0269624086207</v>
      </c>
      <c r="P378" s="6">
        <f t="shared" si="27"/>
        <v>120.87188032595434</v>
      </c>
      <c r="Q378" s="13">
        <f>P378*Index!$D$16</f>
        <v>137.13642562396987</v>
      </c>
      <c r="S378" s="8">
        <v>5.1206540849587103</v>
      </c>
      <c r="T378" s="6">
        <f t="shared" si="28"/>
        <v>5.2000242232755705</v>
      </c>
      <c r="U378" s="6">
        <f>T378*Index!$H$19</f>
        <v>5.4632754495788962</v>
      </c>
      <c r="W378" s="8">
        <v>142.599701073548</v>
      </c>
      <c r="X378" s="9">
        <f t="shared" si="29"/>
        <v>142.6</v>
      </c>
      <c r="Y378" s="27"/>
    </row>
    <row r="379" spans="1:25" x14ac:dyDescent="0.25">
      <c r="A379" s="2" t="s">
        <v>619</v>
      </c>
      <c r="B379" s="2" t="s">
        <v>53</v>
      </c>
      <c r="C379" s="2">
        <v>30</v>
      </c>
      <c r="D379" s="2" t="s">
        <v>65</v>
      </c>
      <c r="E379" s="2" t="s">
        <v>60</v>
      </c>
      <c r="F379" s="2" t="s">
        <v>41</v>
      </c>
      <c r="G379" s="39" t="s">
        <v>1560</v>
      </c>
      <c r="H379" s="29">
        <v>31.5325893837765</v>
      </c>
      <c r="I379" s="29">
        <v>33.923541161650498</v>
      </c>
      <c r="J379" s="8">
        <v>1.99552825961406</v>
      </c>
      <c r="K379" s="32">
        <v>0</v>
      </c>
      <c r="L379" s="28">
        <v>0.95097075256727603</v>
      </c>
      <c r="M379" s="8">
        <v>124.215379626493</v>
      </c>
      <c r="N379" s="9">
        <f t="shared" si="25"/>
        <v>124.22</v>
      </c>
      <c r="O379" s="6">
        <f t="shared" si="26"/>
        <v>124.72466268296162</v>
      </c>
      <c r="P379" s="6">
        <f t="shared" si="27"/>
        <v>126.65789495454753</v>
      </c>
      <c r="Q379" s="13">
        <f>P379*Index!$D$16</f>
        <v>143.70100758160567</v>
      </c>
      <c r="S379" s="8">
        <v>5.0412611277804498</v>
      </c>
      <c r="T379" s="6">
        <f t="shared" si="28"/>
        <v>5.1194006752610468</v>
      </c>
      <c r="U379" s="6">
        <f>T379*Index!$H$19</f>
        <v>5.3785703344461373</v>
      </c>
      <c r="W379" s="8">
        <v>149.07957791605199</v>
      </c>
      <c r="X379" s="9">
        <f t="shared" si="29"/>
        <v>149.08000000000001</v>
      </c>
      <c r="Y379" s="27"/>
    </row>
    <row r="380" spans="1:25" x14ac:dyDescent="0.25">
      <c r="A380" s="2" t="s">
        <v>620</v>
      </c>
      <c r="B380" s="2" t="s">
        <v>53</v>
      </c>
      <c r="C380" s="2">
        <v>30</v>
      </c>
      <c r="D380" s="2" t="s">
        <v>42</v>
      </c>
      <c r="E380" s="2" t="s">
        <v>60</v>
      </c>
      <c r="F380" s="2" t="s">
        <v>41</v>
      </c>
      <c r="G380" s="39" t="s">
        <v>1560</v>
      </c>
      <c r="H380" s="29">
        <v>31.5325893837765</v>
      </c>
      <c r="I380" s="29">
        <v>34.350227918222103</v>
      </c>
      <c r="J380" s="8">
        <v>2.0034102058051202</v>
      </c>
      <c r="K380" s="32">
        <v>0</v>
      </c>
      <c r="L380" s="28">
        <v>1.0182692143102301</v>
      </c>
      <c r="M380" s="8">
        <v>134.401667804157</v>
      </c>
      <c r="N380" s="9">
        <f t="shared" si="25"/>
        <v>134.4</v>
      </c>
      <c r="O380" s="6">
        <f t="shared" si="26"/>
        <v>134.95271464215404</v>
      </c>
      <c r="P380" s="6">
        <f t="shared" si="27"/>
        <v>137.04448171910744</v>
      </c>
      <c r="Q380" s="13">
        <f>P380*Index!$D$16</f>
        <v>155.4852156164593</v>
      </c>
      <c r="S380" s="8">
        <v>5.4674604282671302</v>
      </c>
      <c r="T380" s="6">
        <f t="shared" si="28"/>
        <v>5.5522060649052714</v>
      </c>
      <c r="U380" s="6">
        <f>T380*Index!$H$19</f>
        <v>5.8332864969411</v>
      </c>
      <c r="W380" s="8">
        <v>161.318502113401</v>
      </c>
      <c r="X380" s="9">
        <f t="shared" si="29"/>
        <v>161.32</v>
      </c>
      <c r="Y380" s="27"/>
    </row>
    <row r="381" spans="1:25" x14ac:dyDescent="0.25">
      <c r="A381" s="2" t="s">
        <v>621</v>
      </c>
      <c r="B381" s="2" t="s">
        <v>53</v>
      </c>
      <c r="C381" s="2">
        <v>30</v>
      </c>
      <c r="D381" s="2" t="s">
        <v>66</v>
      </c>
      <c r="E381" s="2" t="s">
        <v>60</v>
      </c>
      <c r="F381" s="2" t="s">
        <v>222</v>
      </c>
      <c r="G381" s="39" t="s">
        <v>1560</v>
      </c>
      <c r="H381" s="29">
        <v>31.5325893837765</v>
      </c>
      <c r="I381" s="29">
        <v>48.239581826047399</v>
      </c>
      <c r="J381" s="8">
        <v>2.1057845375761901</v>
      </c>
      <c r="K381" s="32">
        <v>0</v>
      </c>
      <c r="L381" s="28">
        <v>1.0027028992917899</v>
      </c>
      <c r="M381" s="8">
        <v>168.43704580686199</v>
      </c>
      <c r="N381" s="9">
        <f t="shared" si="25"/>
        <v>168.44</v>
      </c>
      <c r="O381" s="6">
        <f t="shared" si="26"/>
        <v>169.12763769467011</v>
      </c>
      <c r="P381" s="6">
        <f t="shared" si="27"/>
        <v>171.7491160789375</v>
      </c>
      <c r="Q381" s="13">
        <f>P381*Index!$D$16</f>
        <v>194.85971277708606</v>
      </c>
      <c r="S381" s="8">
        <v>10.5244208712746</v>
      </c>
      <c r="T381" s="6">
        <f t="shared" si="28"/>
        <v>10.687549394779357</v>
      </c>
      <c r="U381" s="6">
        <f>T381*Index!$H$19</f>
        <v>11.228606582890061</v>
      </c>
      <c r="W381" s="8">
        <v>206.088319359976</v>
      </c>
      <c r="X381" s="9">
        <f t="shared" si="29"/>
        <v>206.09</v>
      </c>
      <c r="Y381" s="27"/>
    </row>
    <row r="382" spans="1:25" x14ac:dyDescent="0.25">
      <c r="A382" s="2" t="s">
        <v>622</v>
      </c>
      <c r="B382" s="2" t="s">
        <v>53</v>
      </c>
      <c r="C382" s="2">
        <v>30</v>
      </c>
      <c r="D382" s="2" t="s">
        <v>1563</v>
      </c>
      <c r="E382" s="2" t="s">
        <v>60</v>
      </c>
      <c r="F382" s="2" t="s">
        <v>222</v>
      </c>
      <c r="G382" s="39" t="s">
        <v>1560</v>
      </c>
      <c r="H382" s="29">
        <v>31.5325893837765</v>
      </c>
      <c r="I382" s="29">
        <v>40.272910409697303</v>
      </c>
      <c r="J382" s="8">
        <v>2.2513947823820701</v>
      </c>
      <c r="K382" s="32">
        <v>0</v>
      </c>
      <c r="L382" s="28">
        <v>0.96611839600642502</v>
      </c>
      <c r="M382" s="8">
        <v>156.18514184125101</v>
      </c>
      <c r="N382" s="9">
        <f t="shared" si="25"/>
        <v>156.19</v>
      </c>
      <c r="O382" s="6">
        <f t="shared" si="26"/>
        <v>156.82550092280013</v>
      </c>
      <c r="P382" s="6">
        <f t="shared" si="27"/>
        <v>159.25629618710354</v>
      </c>
      <c r="Q382" s="13">
        <f>P382*Index!$D$16</f>
        <v>180.68585644830134</v>
      </c>
      <c r="S382" s="8">
        <v>6.4082954265201097</v>
      </c>
      <c r="T382" s="6">
        <f t="shared" si="28"/>
        <v>6.5076240056311718</v>
      </c>
      <c r="U382" s="6">
        <f>T382*Index!$H$19</f>
        <v>6.8370724709162491</v>
      </c>
      <c r="W382" s="8">
        <v>187.522928919218</v>
      </c>
      <c r="X382" s="9">
        <f t="shared" si="29"/>
        <v>187.52</v>
      </c>
      <c r="Y382" s="27"/>
    </row>
    <row r="383" spans="1:25" x14ac:dyDescent="0.25">
      <c r="A383" s="2" t="s">
        <v>623</v>
      </c>
      <c r="B383" s="2" t="s">
        <v>53</v>
      </c>
      <c r="C383" s="2">
        <v>30</v>
      </c>
      <c r="D383" s="2" t="s">
        <v>229</v>
      </c>
      <c r="E383" s="2" t="s">
        <v>60</v>
      </c>
      <c r="F383" s="2" t="s">
        <v>41</v>
      </c>
      <c r="G383" s="39" t="s">
        <v>1560</v>
      </c>
      <c r="H383" s="29">
        <v>31.5325893837765</v>
      </c>
      <c r="I383" s="29">
        <v>29.779924489480699</v>
      </c>
      <c r="J383" s="8">
        <v>2.36002207093525</v>
      </c>
      <c r="K383" s="32">
        <v>1</v>
      </c>
      <c r="L383" s="28">
        <v>1.01907354926203</v>
      </c>
      <c r="M383" s="8">
        <v>147.45880729503199</v>
      </c>
      <c r="N383" s="9">
        <f t="shared" si="25"/>
        <v>147.46</v>
      </c>
      <c r="O383" s="6">
        <f t="shared" si="26"/>
        <v>148.06338840494161</v>
      </c>
      <c r="P383" s="6">
        <f t="shared" si="27"/>
        <v>150.35837092521822</v>
      </c>
      <c r="Q383" s="13">
        <f>P383*Index!$D$16</f>
        <v>170.59062451682485</v>
      </c>
      <c r="S383" s="8">
        <v>6.0191721395269404</v>
      </c>
      <c r="T383" s="6">
        <f t="shared" si="28"/>
        <v>6.1124693076896088</v>
      </c>
      <c r="U383" s="6">
        <f>T383*Index!$H$19</f>
        <v>6.4219130663913946</v>
      </c>
      <c r="W383" s="8">
        <v>177.01253758321701</v>
      </c>
      <c r="X383" s="9">
        <f t="shared" si="29"/>
        <v>177.01</v>
      </c>
      <c r="Y383" s="27"/>
    </row>
    <row r="384" spans="1:25" x14ac:dyDescent="0.25">
      <c r="A384" s="2" t="s">
        <v>624</v>
      </c>
      <c r="B384" s="2" t="s">
        <v>53</v>
      </c>
      <c r="C384" s="2">
        <v>30</v>
      </c>
      <c r="D384" s="2" t="s">
        <v>62</v>
      </c>
      <c r="E384" s="2" t="s">
        <v>61</v>
      </c>
      <c r="F384" s="2" t="s">
        <v>41</v>
      </c>
      <c r="G384" s="39" t="s">
        <v>1560</v>
      </c>
      <c r="H384" s="29">
        <v>31.5325893837765</v>
      </c>
      <c r="I384" s="29">
        <v>13.8985920093718</v>
      </c>
      <c r="J384" s="8">
        <v>1.26528181782531</v>
      </c>
      <c r="K384" s="32">
        <v>1</v>
      </c>
      <c r="L384" s="28">
        <v>0.99991607194830501</v>
      </c>
      <c r="M384" s="8">
        <v>57.478423322082897</v>
      </c>
      <c r="N384" s="9">
        <f t="shared" si="25"/>
        <v>57.48</v>
      </c>
      <c r="O384" s="6">
        <f t="shared" si="26"/>
        <v>57.714084857703433</v>
      </c>
      <c r="P384" s="6">
        <f t="shared" si="27"/>
        <v>58.60865317299784</v>
      </c>
      <c r="Q384" s="13">
        <f>P384*Index!$D$16</f>
        <v>66.495045705465287</v>
      </c>
      <c r="S384" s="8">
        <v>4.7427716177931902</v>
      </c>
      <c r="T384" s="6">
        <f t="shared" si="28"/>
        <v>4.8162845778689851</v>
      </c>
      <c r="U384" s="6">
        <f>T384*Index!$H$19</f>
        <v>5.0601089846236018</v>
      </c>
      <c r="W384" s="8">
        <v>71.555154690088898</v>
      </c>
      <c r="X384" s="9">
        <f t="shared" si="29"/>
        <v>71.56</v>
      </c>
      <c r="Y384" s="27"/>
    </row>
    <row r="385" spans="1:25" x14ac:dyDescent="0.25">
      <c r="A385" s="2" t="s">
        <v>625</v>
      </c>
      <c r="B385" s="2" t="s">
        <v>53</v>
      </c>
      <c r="C385" s="2">
        <v>30</v>
      </c>
      <c r="D385" s="2" t="s">
        <v>63</v>
      </c>
      <c r="E385" s="2" t="s">
        <v>61</v>
      </c>
      <c r="F385" s="2" t="s">
        <v>41</v>
      </c>
      <c r="G385" s="39" t="s">
        <v>1560</v>
      </c>
      <c r="H385" s="29">
        <v>31.5325893837765</v>
      </c>
      <c r="I385" s="29">
        <v>21.241342657423498</v>
      </c>
      <c r="J385" s="8">
        <v>1.51298337965926</v>
      </c>
      <c r="K385" s="32">
        <v>0</v>
      </c>
      <c r="L385" s="28">
        <v>0.99800742577676305</v>
      </c>
      <c r="M385" s="8">
        <v>79.686982812668504</v>
      </c>
      <c r="N385" s="9">
        <f t="shared" si="25"/>
        <v>79.69</v>
      </c>
      <c r="O385" s="6">
        <f t="shared" si="26"/>
        <v>80.013699442200448</v>
      </c>
      <c r="P385" s="6">
        <f t="shared" si="27"/>
        <v>81.253911783554557</v>
      </c>
      <c r="Q385" s="13">
        <f>P385*Index!$D$16</f>
        <v>92.187455013632103</v>
      </c>
      <c r="S385" s="8">
        <v>5.4276692469628101</v>
      </c>
      <c r="T385" s="6">
        <f t="shared" si="28"/>
        <v>5.5117981202907336</v>
      </c>
      <c r="U385" s="6">
        <f>T385*Index!$H$19</f>
        <v>5.7908329001304519</v>
      </c>
      <c r="W385" s="8">
        <v>97.9782879137625</v>
      </c>
      <c r="X385" s="9">
        <f t="shared" si="29"/>
        <v>97.98</v>
      </c>
      <c r="Y385" s="27"/>
    </row>
    <row r="386" spans="1:25" x14ac:dyDescent="0.25">
      <c r="A386" s="2" t="s">
        <v>626</v>
      </c>
      <c r="B386" s="2" t="s">
        <v>53</v>
      </c>
      <c r="C386" s="2">
        <v>30</v>
      </c>
      <c r="D386" s="2" t="s">
        <v>64</v>
      </c>
      <c r="E386" s="2" t="s">
        <v>61</v>
      </c>
      <c r="F386" s="2" t="s">
        <v>41</v>
      </c>
      <c r="G386" s="39" t="s">
        <v>1560</v>
      </c>
      <c r="H386" s="29">
        <v>31.5325893837765</v>
      </c>
      <c r="I386" s="29">
        <v>27.3058834873334</v>
      </c>
      <c r="J386" s="8">
        <v>1.6002074704548701</v>
      </c>
      <c r="K386" s="32">
        <v>0</v>
      </c>
      <c r="L386" s="28">
        <v>1.0054870921976999</v>
      </c>
      <c r="M386" s="8">
        <v>94.670394221448802</v>
      </c>
      <c r="N386" s="9">
        <f t="shared" si="25"/>
        <v>94.67</v>
      </c>
      <c r="O386" s="6">
        <f t="shared" si="26"/>
        <v>95.058542837756747</v>
      </c>
      <c r="P386" s="6">
        <f t="shared" si="27"/>
        <v>96.531950251741989</v>
      </c>
      <c r="Q386" s="13">
        <f>P386*Index!$D$16</f>
        <v>109.52130950834743</v>
      </c>
      <c r="S386" s="8">
        <v>5.3961363950625199</v>
      </c>
      <c r="T386" s="6">
        <f t="shared" si="28"/>
        <v>5.4797765091859896</v>
      </c>
      <c r="U386" s="6">
        <f>T386*Index!$H$19</f>
        <v>5.7571901949635302</v>
      </c>
      <c r="W386" s="8">
        <v>115.278499703311</v>
      </c>
      <c r="X386" s="9">
        <f t="shared" si="29"/>
        <v>115.28</v>
      </c>
      <c r="Y386" s="27"/>
    </row>
    <row r="387" spans="1:25" x14ac:dyDescent="0.25">
      <c r="A387" s="2" t="s">
        <v>627</v>
      </c>
      <c r="B387" s="2" t="s">
        <v>53</v>
      </c>
      <c r="C387" s="2">
        <v>30</v>
      </c>
      <c r="D387" s="2" t="s">
        <v>65</v>
      </c>
      <c r="E387" s="2" t="s">
        <v>61</v>
      </c>
      <c r="F387" s="2" t="s">
        <v>41</v>
      </c>
      <c r="G387" s="39" t="s">
        <v>1560</v>
      </c>
      <c r="H387" s="29">
        <v>31.5325893837765</v>
      </c>
      <c r="I387" s="29">
        <v>36.873088342235199</v>
      </c>
      <c r="J387" s="8">
        <v>1.6096378596352401</v>
      </c>
      <c r="K387" s="32">
        <v>0</v>
      </c>
      <c r="L387" s="28">
        <v>0.95097075256727603</v>
      </c>
      <c r="M387" s="8">
        <v>104.709838229282</v>
      </c>
      <c r="N387" s="9">
        <f t="shared" ref="N387:N450" si="30">ROUND(J387*SUM(H387:I387)*L387,2)</f>
        <v>104.71</v>
      </c>
      <c r="O387" s="6">
        <f t="shared" ref="O387:O450" si="31">M387*(1.0041)</f>
        <v>105.13914856602206</v>
      </c>
      <c r="P387" s="6">
        <f t="shared" ref="P387:P450" si="32">O387*(1.0155)</f>
        <v>106.76880536879541</v>
      </c>
      <c r="Q387" s="13">
        <f>P387*Index!$D$16</f>
        <v>121.13563797413626</v>
      </c>
      <c r="S387" s="8">
        <v>5.7016671453086003</v>
      </c>
      <c r="T387" s="6">
        <f t="shared" ref="T387:T450" si="33">S387*(1.0155)</f>
        <v>5.7900429860608842</v>
      </c>
      <c r="U387" s="6">
        <f>T387*Index!$H$19</f>
        <v>6.0831639122302157</v>
      </c>
      <c r="W387" s="8">
        <v>127.218801886367</v>
      </c>
      <c r="X387" s="9">
        <f t="shared" ref="X387:X450" si="34">ROUND(Q387+U387,2)</f>
        <v>127.22</v>
      </c>
      <c r="Y387" s="27"/>
    </row>
    <row r="388" spans="1:25" x14ac:dyDescent="0.25">
      <c r="A388" s="2" t="s">
        <v>628</v>
      </c>
      <c r="B388" s="2" t="s">
        <v>53</v>
      </c>
      <c r="C388" s="2">
        <v>30</v>
      </c>
      <c r="D388" s="2" t="s">
        <v>42</v>
      </c>
      <c r="E388" s="2" t="s">
        <v>61</v>
      </c>
      <c r="F388" s="2" t="s">
        <v>41</v>
      </c>
      <c r="G388" s="39" t="s">
        <v>1560</v>
      </c>
      <c r="H388" s="29">
        <v>31.5325893837765</v>
      </c>
      <c r="I388" s="29">
        <v>37.518916785573502</v>
      </c>
      <c r="J388" s="8">
        <v>1.6196494900296601</v>
      </c>
      <c r="K388" s="32">
        <v>0</v>
      </c>
      <c r="L388" s="28">
        <v>1.0182692143102301</v>
      </c>
      <c r="M388" s="8">
        <v>113.882451737501</v>
      </c>
      <c r="N388" s="9">
        <f t="shared" si="30"/>
        <v>113.88</v>
      </c>
      <c r="O388" s="6">
        <f t="shared" si="31"/>
        <v>114.34936978962476</v>
      </c>
      <c r="P388" s="6">
        <f t="shared" si="32"/>
        <v>116.12178502136395</v>
      </c>
      <c r="Q388" s="13">
        <f>P388*Index!$D$16</f>
        <v>131.74715650953175</v>
      </c>
      <c r="S388" s="8">
        <v>5.3918693236594999</v>
      </c>
      <c r="T388" s="6">
        <f t="shared" si="33"/>
        <v>5.4754432981762227</v>
      </c>
      <c r="U388" s="6">
        <f>T388*Index!$H$19</f>
        <v>5.7526376151463934</v>
      </c>
      <c r="W388" s="8">
        <v>137.499794124678</v>
      </c>
      <c r="X388" s="9">
        <f t="shared" si="34"/>
        <v>137.5</v>
      </c>
      <c r="Y388" s="27"/>
    </row>
    <row r="389" spans="1:25" x14ac:dyDescent="0.25">
      <c r="A389" s="2" t="s">
        <v>629</v>
      </c>
      <c r="B389" s="2" t="s">
        <v>53</v>
      </c>
      <c r="C389" s="2">
        <v>30</v>
      </c>
      <c r="D389" s="2" t="s">
        <v>66</v>
      </c>
      <c r="E389" s="2" t="s">
        <v>61</v>
      </c>
      <c r="F389" s="2" t="s">
        <v>222</v>
      </c>
      <c r="G389" s="39" t="s">
        <v>1560</v>
      </c>
      <c r="H389" s="29">
        <v>31.5325893837765</v>
      </c>
      <c r="I389" s="29">
        <v>51.460407376682497</v>
      </c>
      <c r="J389" s="8">
        <v>1.5536127643984099</v>
      </c>
      <c r="K389" s="32">
        <v>0</v>
      </c>
      <c r="L389" s="28">
        <v>1.0027028992917899</v>
      </c>
      <c r="M389" s="8">
        <v>129.28748819808001</v>
      </c>
      <c r="N389" s="9">
        <f t="shared" si="30"/>
        <v>129.29</v>
      </c>
      <c r="O389" s="6">
        <f t="shared" si="31"/>
        <v>129.81756689969214</v>
      </c>
      <c r="P389" s="6">
        <f t="shared" si="32"/>
        <v>131.82973918663737</v>
      </c>
      <c r="Q389" s="13">
        <f>P389*Index!$D$16</f>
        <v>149.568776246742</v>
      </c>
      <c r="S389" s="8">
        <v>7.2633193703777703</v>
      </c>
      <c r="T389" s="6">
        <f t="shared" si="33"/>
        <v>7.3759008206186261</v>
      </c>
      <c r="U389" s="6">
        <f>T389*Index!$H$19</f>
        <v>7.7493057996624435</v>
      </c>
      <c r="W389" s="8">
        <v>157.31808204640399</v>
      </c>
      <c r="X389" s="9">
        <f t="shared" si="34"/>
        <v>157.32</v>
      </c>
      <c r="Y389" s="27"/>
    </row>
    <row r="390" spans="1:25" x14ac:dyDescent="0.25">
      <c r="A390" s="2" t="s">
        <v>630</v>
      </c>
      <c r="B390" s="2" t="s">
        <v>53</v>
      </c>
      <c r="C390" s="2">
        <v>30</v>
      </c>
      <c r="D390" s="2" t="s">
        <v>1563</v>
      </c>
      <c r="E390" s="2" t="s">
        <v>61</v>
      </c>
      <c r="F390" s="2" t="s">
        <v>222</v>
      </c>
      <c r="G390" s="39" t="s">
        <v>1560</v>
      </c>
      <c r="H390" s="29">
        <v>31.5325893837765</v>
      </c>
      <c r="I390" s="29">
        <v>43.116964633292802</v>
      </c>
      <c r="J390" s="8">
        <v>1.61245480810728</v>
      </c>
      <c r="K390" s="32">
        <v>0</v>
      </c>
      <c r="L390" s="28">
        <v>0.96611839600642502</v>
      </c>
      <c r="M390" s="8">
        <v>116.29073641248</v>
      </c>
      <c r="N390" s="9">
        <f t="shared" si="30"/>
        <v>116.29</v>
      </c>
      <c r="O390" s="6">
        <f t="shared" si="31"/>
        <v>116.76752843177117</v>
      </c>
      <c r="P390" s="6">
        <f t="shared" si="32"/>
        <v>118.57742512246362</v>
      </c>
      <c r="Q390" s="13">
        <f>P390*Index!$D$16</f>
        <v>134.53322805218966</v>
      </c>
      <c r="S390" s="8">
        <v>6.5009473632797903</v>
      </c>
      <c r="T390" s="6">
        <f t="shared" si="33"/>
        <v>6.6017120474106274</v>
      </c>
      <c r="U390" s="6">
        <f>T390*Index!$H$19</f>
        <v>6.9359237198107904</v>
      </c>
      <c r="W390" s="8">
        <v>141.469151772001</v>
      </c>
      <c r="X390" s="9">
        <f t="shared" si="34"/>
        <v>141.47</v>
      </c>
      <c r="Y390" s="27"/>
    </row>
    <row r="391" spans="1:25" x14ac:dyDescent="0.25">
      <c r="A391" s="2" t="s">
        <v>631</v>
      </c>
      <c r="B391" s="2" t="s">
        <v>53</v>
      </c>
      <c r="C391" s="2">
        <v>30</v>
      </c>
      <c r="D391" s="2" t="s">
        <v>229</v>
      </c>
      <c r="E391" s="2" t="s">
        <v>61</v>
      </c>
      <c r="F391" s="2" t="s">
        <v>41</v>
      </c>
      <c r="G391" s="39" t="s">
        <v>1560</v>
      </c>
      <c r="H391" s="29">
        <v>31.5325893837765</v>
      </c>
      <c r="I391" s="29">
        <v>31.191690456396799</v>
      </c>
      <c r="J391" s="8">
        <v>1.8984306831167901</v>
      </c>
      <c r="K391" s="32">
        <v>1</v>
      </c>
      <c r="L391" s="28">
        <v>1.01907354926203</v>
      </c>
      <c r="M391" s="8">
        <v>121.348931752833</v>
      </c>
      <c r="N391" s="9">
        <f t="shared" si="30"/>
        <v>121.35</v>
      </c>
      <c r="O391" s="6">
        <f t="shared" si="31"/>
        <v>121.84646237301961</v>
      </c>
      <c r="P391" s="6">
        <f t="shared" si="32"/>
        <v>123.73508253980141</v>
      </c>
      <c r="Q391" s="13">
        <f>P391*Index!$D$16</f>
        <v>140.3849009218371</v>
      </c>
      <c r="S391" s="8">
        <v>5.8004069376301901</v>
      </c>
      <c r="T391" s="6">
        <f t="shared" si="33"/>
        <v>5.8903132451634583</v>
      </c>
      <c r="U391" s="6">
        <f>T391*Index!$H$19</f>
        <v>6.1885103531998578</v>
      </c>
      <c r="W391" s="8">
        <v>146.57341127503699</v>
      </c>
      <c r="X391" s="9">
        <f t="shared" si="34"/>
        <v>146.57</v>
      </c>
      <c r="Y391" s="27"/>
    </row>
    <row r="392" spans="1:25" x14ac:dyDescent="0.25">
      <c r="A392" s="2" t="s">
        <v>632</v>
      </c>
      <c r="B392" s="2" t="s">
        <v>0</v>
      </c>
      <c r="C392" s="2">
        <v>45</v>
      </c>
      <c r="D392" s="2" t="s">
        <v>62</v>
      </c>
      <c r="E392" s="2" t="s">
        <v>54</v>
      </c>
      <c r="F392" s="2" t="s">
        <v>41</v>
      </c>
      <c r="G392" s="39" t="s">
        <v>1560</v>
      </c>
      <c r="H392" s="29">
        <v>46.754827007199701</v>
      </c>
      <c r="I392" s="29">
        <v>30.860387784075101</v>
      </c>
      <c r="J392" s="8">
        <v>1.25774349245994</v>
      </c>
      <c r="K392" s="32">
        <v>1</v>
      </c>
      <c r="L392" s="28">
        <v>0.99991607194830501</v>
      </c>
      <c r="M392" s="8">
        <v>97.611838260571005</v>
      </c>
      <c r="N392" s="9">
        <f t="shared" si="30"/>
        <v>97.61</v>
      </c>
      <c r="O392" s="6">
        <f t="shared" si="31"/>
        <v>98.012046797439339</v>
      </c>
      <c r="P392" s="6">
        <f t="shared" si="32"/>
        <v>99.531233522799653</v>
      </c>
      <c r="Q392" s="13">
        <f>P392*Index!$D$16</f>
        <v>112.92417695872081</v>
      </c>
      <c r="S392" s="8">
        <v>8.3378117873731696</v>
      </c>
      <c r="T392" s="6">
        <f t="shared" si="33"/>
        <v>8.4670478700774545</v>
      </c>
      <c r="U392" s="6">
        <f>T392*Index!$H$19</f>
        <v>8.8956921685001245</v>
      </c>
      <c r="W392" s="8">
        <v>121.819869127221</v>
      </c>
      <c r="X392" s="9">
        <f t="shared" si="34"/>
        <v>121.82</v>
      </c>
      <c r="Y392" s="27"/>
    </row>
    <row r="393" spans="1:25" x14ac:dyDescent="0.25">
      <c r="A393" s="2" t="s">
        <v>633</v>
      </c>
      <c r="B393" s="2" t="s">
        <v>0</v>
      </c>
      <c r="C393" s="2">
        <v>45</v>
      </c>
      <c r="D393" s="2" t="s">
        <v>63</v>
      </c>
      <c r="E393" s="2" t="s">
        <v>54</v>
      </c>
      <c r="F393" s="2" t="s">
        <v>41</v>
      </c>
      <c r="G393" s="39" t="s">
        <v>1560</v>
      </c>
      <c r="H393" s="29">
        <v>46.754827007199701</v>
      </c>
      <c r="I393" s="29">
        <v>48.027936069687101</v>
      </c>
      <c r="J393" s="8">
        <v>1.53433189369148</v>
      </c>
      <c r="K393" s="32">
        <v>0</v>
      </c>
      <c r="L393" s="28">
        <v>0.99800742577676305</v>
      </c>
      <c r="M393" s="8">
        <v>145.138439845818</v>
      </c>
      <c r="N393" s="9">
        <f t="shared" si="30"/>
        <v>145.13999999999999</v>
      </c>
      <c r="O393" s="6">
        <f t="shared" si="31"/>
        <v>145.73350744918585</v>
      </c>
      <c r="P393" s="6">
        <f t="shared" si="32"/>
        <v>147.99237681464825</v>
      </c>
      <c r="Q393" s="13">
        <f>P393*Index!$D$16</f>
        <v>167.90626174778419</v>
      </c>
      <c r="S393" s="8">
        <v>9.1116700367709296</v>
      </c>
      <c r="T393" s="6">
        <f t="shared" si="33"/>
        <v>9.2529009223408796</v>
      </c>
      <c r="U393" s="6">
        <f>T393*Index!$H$19</f>
        <v>9.7213290315343865</v>
      </c>
      <c r="W393" s="8">
        <v>177.62759077931801</v>
      </c>
      <c r="X393" s="9">
        <f t="shared" si="34"/>
        <v>177.63</v>
      </c>
      <c r="Y393" s="27"/>
    </row>
    <row r="394" spans="1:25" x14ac:dyDescent="0.25">
      <c r="A394" s="2" t="s">
        <v>634</v>
      </c>
      <c r="B394" s="2" t="s">
        <v>0</v>
      </c>
      <c r="C394" s="2">
        <v>45</v>
      </c>
      <c r="D394" s="2" t="s">
        <v>64</v>
      </c>
      <c r="E394" s="2" t="s">
        <v>54</v>
      </c>
      <c r="F394" s="2" t="s">
        <v>41</v>
      </c>
      <c r="G394" s="39" t="s">
        <v>1560</v>
      </c>
      <c r="H394" s="29">
        <v>46.754827007199701</v>
      </c>
      <c r="I394" s="29">
        <v>62.936339217722399</v>
      </c>
      <c r="J394" s="8">
        <v>1.63951392367451</v>
      </c>
      <c r="K394" s="32">
        <v>0</v>
      </c>
      <c r="L394" s="28">
        <v>1.0054870921976999</v>
      </c>
      <c r="M394" s="8">
        <v>180.82699405699501</v>
      </c>
      <c r="N394" s="9">
        <f t="shared" si="30"/>
        <v>180.83</v>
      </c>
      <c r="O394" s="6">
        <f t="shared" si="31"/>
        <v>181.56838473262869</v>
      </c>
      <c r="P394" s="6">
        <f t="shared" si="32"/>
        <v>184.38269469598444</v>
      </c>
      <c r="Q394" s="13">
        <f>P394*Index!$D$16</f>
        <v>209.19326835435638</v>
      </c>
      <c r="S394" s="8">
        <v>10.391263118853599</v>
      </c>
      <c r="T394" s="6">
        <f t="shared" si="33"/>
        <v>10.55232769719583</v>
      </c>
      <c r="U394" s="6">
        <f>T394*Index!$H$19</f>
        <v>11.086539286866367</v>
      </c>
      <c r="W394" s="8">
        <v>220.27980764122299</v>
      </c>
      <c r="X394" s="9">
        <f t="shared" si="34"/>
        <v>220.28</v>
      </c>
      <c r="Y394" s="27"/>
    </row>
    <row r="395" spans="1:25" x14ac:dyDescent="0.25">
      <c r="A395" s="2" t="s">
        <v>635</v>
      </c>
      <c r="B395" s="2" t="s">
        <v>0</v>
      </c>
      <c r="C395" s="2">
        <v>45</v>
      </c>
      <c r="D395" s="2" t="s">
        <v>65</v>
      </c>
      <c r="E395" s="2" t="s">
        <v>54</v>
      </c>
      <c r="F395" s="2" t="s">
        <v>41</v>
      </c>
      <c r="G395" s="39" t="s">
        <v>1560</v>
      </c>
      <c r="H395" s="29">
        <v>46.754827007199701</v>
      </c>
      <c r="I395" s="29">
        <v>86.604622009832994</v>
      </c>
      <c r="J395" s="8">
        <v>1.7161292197850699</v>
      </c>
      <c r="K395" s="32">
        <v>0</v>
      </c>
      <c r="L395" s="28">
        <v>0.95097075256727603</v>
      </c>
      <c r="M395" s="8">
        <v>217.64111325280399</v>
      </c>
      <c r="N395" s="9">
        <f t="shared" si="30"/>
        <v>217.64</v>
      </c>
      <c r="O395" s="6">
        <f t="shared" si="31"/>
        <v>218.53344181714047</v>
      </c>
      <c r="P395" s="6">
        <f t="shared" si="32"/>
        <v>221.92071016530616</v>
      </c>
      <c r="Q395" s="13">
        <f>P395*Index!$D$16</f>
        <v>251.78240697450488</v>
      </c>
      <c r="S395" s="8">
        <v>10.841528988029699</v>
      </c>
      <c r="T395" s="6">
        <f t="shared" si="33"/>
        <v>11.009572687344161</v>
      </c>
      <c r="U395" s="6">
        <f>T395*Index!$H$19</f>
        <v>11.566932304640957</v>
      </c>
      <c r="W395" s="8">
        <v>263.349339279145</v>
      </c>
      <c r="X395" s="9">
        <f t="shared" si="34"/>
        <v>263.35000000000002</v>
      </c>
      <c r="Y395" s="27"/>
    </row>
    <row r="396" spans="1:25" x14ac:dyDescent="0.25">
      <c r="A396" s="2" t="s">
        <v>636</v>
      </c>
      <c r="B396" s="2" t="s">
        <v>0</v>
      </c>
      <c r="C396" s="2">
        <v>45</v>
      </c>
      <c r="D396" s="2" t="s">
        <v>42</v>
      </c>
      <c r="E396" s="2" t="s">
        <v>54</v>
      </c>
      <c r="F396" s="2" t="s">
        <v>41</v>
      </c>
      <c r="G396" s="39" t="s">
        <v>1560</v>
      </c>
      <c r="H396" s="29">
        <v>46.754827007199701</v>
      </c>
      <c r="I396" s="29">
        <v>89.074720061366406</v>
      </c>
      <c r="J396" s="8">
        <v>1.72056859027514</v>
      </c>
      <c r="K396" s="32">
        <v>0</v>
      </c>
      <c r="L396" s="28">
        <v>1.0182692143102301</v>
      </c>
      <c r="M396" s="8">
        <v>237.973641734431</v>
      </c>
      <c r="N396" s="9">
        <f t="shared" si="30"/>
        <v>237.97</v>
      </c>
      <c r="O396" s="6">
        <f t="shared" si="31"/>
        <v>238.94933366554216</v>
      </c>
      <c r="P396" s="6">
        <f t="shared" si="32"/>
        <v>242.65304833735809</v>
      </c>
      <c r="Q396" s="13">
        <f>P396*Index!$D$16</f>
        <v>275.30449287302372</v>
      </c>
      <c r="S396" s="8">
        <v>11.9374391934318</v>
      </c>
      <c r="T396" s="6">
        <f t="shared" si="33"/>
        <v>12.122469500929993</v>
      </c>
      <c r="U396" s="6">
        <f>T396*Index!$H$19</f>
        <v>12.736169519414574</v>
      </c>
      <c r="W396" s="8">
        <v>288.040662392439</v>
      </c>
      <c r="X396" s="9">
        <f t="shared" si="34"/>
        <v>288.04000000000002</v>
      </c>
      <c r="Y396" s="27"/>
    </row>
    <row r="397" spans="1:25" x14ac:dyDescent="0.25">
      <c r="A397" s="2" t="s">
        <v>637</v>
      </c>
      <c r="B397" s="2" t="s">
        <v>0</v>
      </c>
      <c r="C397" s="2">
        <v>45</v>
      </c>
      <c r="D397" s="2" t="s">
        <v>66</v>
      </c>
      <c r="E397" s="2" t="s">
        <v>54</v>
      </c>
      <c r="F397" s="2" t="s">
        <v>222</v>
      </c>
      <c r="G397" s="39" t="s">
        <v>1560</v>
      </c>
      <c r="H397" s="29">
        <v>46.754827007199701</v>
      </c>
      <c r="I397" s="29">
        <v>116.13389177587101</v>
      </c>
      <c r="J397" s="8">
        <v>1.7255378965547099</v>
      </c>
      <c r="K397" s="32">
        <v>0</v>
      </c>
      <c r="L397" s="28">
        <v>1.0027028992917899</v>
      </c>
      <c r="M397" s="8">
        <v>281.83036286166799</v>
      </c>
      <c r="N397" s="9">
        <f t="shared" si="30"/>
        <v>281.83</v>
      </c>
      <c r="O397" s="6">
        <f t="shared" si="31"/>
        <v>282.98586734940085</v>
      </c>
      <c r="P397" s="6">
        <f t="shared" si="32"/>
        <v>287.37214829331657</v>
      </c>
      <c r="Q397" s="13">
        <f>P397*Index!$D$16</f>
        <v>326.04100419843201</v>
      </c>
      <c r="S397" s="8">
        <v>14.311523427162699</v>
      </c>
      <c r="T397" s="6">
        <f t="shared" si="33"/>
        <v>14.533352040283722</v>
      </c>
      <c r="U397" s="6">
        <f>T397*Index!$H$19</f>
        <v>15.269102987323084</v>
      </c>
      <c r="W397" s="8">
        <v>341.31010718575499</v>
      </c>
      <c r="X397" s="9">
        <f t="shared" si="34"/>
        <v>341.31</v>
      </c>
      <c r="Y397" s="27"/>
    </row>
    <row r="398" spans="1:25" x14ac:dyDescent="0.25">
      <c r="A398" s="2" t="s">
        <v>638</v>
      </c>
      <c r="B398" s="2" t="s">
        <v>0</v>
      </c>
      <c r="C398" s="2">
        <v>45</v>
      </c>
      <c r="D398" s="2" t="s">
        <v>1563</v>
      </c>
      <c r="E398" s="2" t="s">
        <v>54</v>
      </c>
      <c r="F398" s="2" t="s">
        <v>222</v>
      </c>
      <c r="G398" s="39" t="s">
        <v>1560</v>
      </c>
      <c r="H398" s="29">
        <v>46.754827007199701</v>
      </c>
      <c r="I398" s="29">
        <v>98.037484464133797</v>
      </c>
      <c r="J398" s="8">
        <v>1.7481377294181899</v>
      </c>
      <c r="K398" s="32">
        <v>0</v>
      </c>
      <c r="L398" s="28">
        <v>0.96611839600642502</v>
      </c>
      <c r="M398" s="8">
        <v>244.540895954305</v>
      </c>
      <c r="N398" s="9">
        <f t="shared" si="30"/>
        <v>244.54</v>
      </c>
      <c r="O398" s="6">
        <f t="shared" si="31"/>
        <v>245.54351362771766</v>
      </c>
      <c r="P398" s="6">
        <f t="shared" si="32"/>
        <v>249.3494380889473</v>
      </c>
      <c r="Q398" s="13">
        <f>P398*Index!$D$16</f>
        <v>282.90195021911205</v>
      </c>
      <c r="S398" s="8">
        <v>12.7871728826818</v>
      </c>
      <c r="T398" s="6">
        <f t="shared" si="33"/>
        <v>12.985374062363368</v>
      </c>
      <c r="U398" s="6">
        <f>T398*Index!$H$19</f>
        <v>13.642758624270513</v>
      </c>
      <c r="W398" s="8">
        <v>296.54470884338201</v>
      </c>
      <c r="X398" s="9">
        <f t="shared" si="34"/>
        <v>296.54000000000002</v>
      </c>
      <c r="Y398" s="27"/>
    </row>
    <row r="399" spans="1:25" x14ac:dyDescent="0.25">
      <c r="A399" s="2" t="s">
        <v>639</v>
      </c>
      <c r="B399" s="2" t="s">
        <v>0</v>
      </c>
      <c r="C399" s="2">
        <v>45</v>
      </c>
      <c r="D399" s="2" t="s">
        <v>229</v>
      </c>
      <c r="E399" s="2" t="s">
        <v>54</v>
      </c>
      <c r="F399" s="2" t="s">
        <v>41</v>
      </c>
      <c r="G399" s="39" t="s">
        <v>1560</v>
      </c>
      <c r="H399" s="29">
        <v>46.754827007199701</v>
      </c>
      <c r="I399" s="29">
        <v>67.843736287733506</v>
      </c>
      <c r="J399" s="8">
        <v>1.8908923577514101</v>
      </c>
      <c r="K399" s="32">
        <v>1</v>
      </c>
      <c r="L399" s="28">
        <v>1.01907354926203</v>
      </c>
      <c r="M399" s="8">
        <v>220.82666259751801</v>
      </c>
      <c r="N399" s="9">
        <f t="shared" si="30"/>
        <v>220.83</v>
      </c>
      <c r="O399" s="6">
        <f t="shared" si="31"/>
        <v>221.73205191416784</v>
      </c>
      <c r="P399" s="6">
        <f t="shared" si="32"/>
        <v>225.16889871883745</v>
      </c>
      <c r="Q399" s="13">
        <f>P399*Index!$D$16</f>
        <v>255.46767245381028</v>
      </c>
      <c r="S399" s="8">
        <v>11.3827568955333</v>
      </c>
      <c r="T399" s="6">
        <f t="shared" si="33"/>
        <v>11.559189627414067</v>
      </c>
      <c r="U399" s="6">
        <f>T399*Index!$H$19</f>
        <v>12.144373602301904</v>
      </c>
      <c r="W399" s="8">
        <v>267.612046056113</v>
      </c>
      <c r="X399" s="9">
        <f t="shared" si="34"/>
        <v>267.61</v>
      </c>
      <c r="Y399" s="27"/>
    </row>
    <row r="400" spans="1:25" x14ac:dyDescent="0.25">
      <c r="A400" s="2" t="s">
        <v>640</v>
      </c>
      <c r="B400" s="2" t="s">
        <v>0</v>
      </c>
      <c r="C400" s="2">
        <v>45</v>
      </c>
      <c r="D400" s="2" t="s">
        <v>62</v>
      </c>
      <c r="E400" s="2" t="s">
        <v>55</v>
      </c>
      <c r="F400" s="2" t="s">
        <v>41</v>
      </c>
      <c r="G400" s="39" t="s">
        <v>1561</v>
      </c>
      <c r="H400" s="29">
        <v>46.754827007199701</v>
      </c>
      <c r="I400" s="29">
        <v>31.798544144501399</v>
      </c>
      <c r="J400" s="8">
        <v>2.4867478176086402</v>
      </c>
      <c r="K400" s="32">
        <v>0</v>
      </c>
      <c r="L400" s="28">
        <v>0.99991607194830501</v>
      </c>
      <c r="M400" s="8">
        <v>195.326029568211</v>
      </c>
      <c r="N400" s="9">
        <f t="shared" si="30"/>
        <v>195.33</v>
      </c>
      <c r="O400" s="6">
        <f t="shared" si="31"/>
        <v>196.12686628944067</v>
      </c>
      <c r="P400" s="6">
        <f t="shared" si="32"/>
        <v>199.16683271692702</v>
      </c>
      <c r="Q400" s="13">
        <f>P400*Index!$D$16</f>
        <v>225.96676305515945</v>
      </c>
      <c r="S400" s="8">
        <v>9.5650501313157807</v>
      </c>
      <c r="T400" s="6">
        <f t="shared" si="33"/>
        <v>9.7133084083511765</v>
      </c>
      <c r="U400" s="6">
        <f>T400*Index!$H$19</f>
        <v>10.205044646523953</v>
      </c>
      <c r="W400" s="8">
        <v>236.17180770168301</v>
      </c>
      <c r="X400" s="9">
        <f t="shared" si="34"/>
        <v>236.17</v>
      </c>
      <c r="Y400" s="27"/>
    </row>
    <row r="401" spans="1:25" x14ac:dyDescent="0.25">
      <c r="A401" s="2" t="s">
        <v>641</v>
      </c>
      <c r="B401" s="2" t="s">
        <v>0</v>
      </c>
      <c r="C401" s="2">
        <v>45</v>
      </c>
      <c r="D401" s="2" t="s">
        <v>62</v>
      </c>
      <c r="E401" s="2" t="s">
        <v>55</v>
      </c>
      <c r="F401" s="2" t="s">
        <v>41</v>
      </c>
      <c r="G401" s="39" t="s">
        <v>1562</v>
      </c>
      <c r="H401" s="29"/>
      <c r="I401" s="29"/>
      <c r="J401" s="8"/>
      <c r="K401" s="32">
        <v>0</v>
      </c>
      <c r="L401" s="28"/>
      <c r="M401" s="8"/>
      <c r="N401" s="9">
        <f t="shared" si="30"/>
        <v>0</v>
      </c>
      <c r="O401" s="6">
        <f t="shared" si="31"/>
        <v>0</v>
      </c>
      <c r="P401" s="6">
        <f t="shared" si="32"/>
        <v>0</v>
      </c>
      <c r="Q401" s="13">
        <f>P401*Index!$D$16</f>
        <v>0</v>
      </c>
      <c r="S401" s="8"/>
      <c r="T401" s="6">
        <f t="shared" si="33"/>
        <v>0</v>
      </c>
      <c r="U401" s="6">
        <f>T401*Index!$H$19</f>
        <v>0</v>
      </c>
      <c r="W401" s="8"/>
      <c r="X401" s="9">
        <f t="shared" si="34"/>
        <v>0</v>
      </c>
      <c r="Y401" s="27"/>
    </row>
    <row r="402" spans="1:25" x14ac:dyDescent="0.25">
      <c r="A402" s="2" t="s">
        <v>642</v>
      </c>
      <c r="B402" s="2" t="s">
        <v>0</v>
      </c>
      <c r="C402" s="2">
        <v>45</v>
      </c>
      <c r="D402" s="2" t="s">
        <v>63</v>
      </c>
      <c r="E402" s="2" t="s">
        <v>55</v>
      </c>
      <c r="F402" s="2" t="s">
        <v>41</v>
      </c>
      <c r="G402" s="39" t="s">
        <v>1560</v>
      </c>
      <c r="H402" s="29">
        <v>46.754827007199701</v>
      </c>
      <c r="I402" s="29">
        <v>49.524971663169097</v>
      </c>
      <c r="J402" s="8">
        <v>2.8369755634428002</v>
      </c>
      <c r="K402" s="32">
        <v>0</v>
      </c>
      <c r="L402" s="28">
        <v>0.99800742577676305</v>
      </c>
      <c r="M402" s="8">
        <v>272.599177511047</v>
      </c>
      <c r="N402" s="9">
        <f t="shared" si="30"/>
        <v>272.60000000000002</v>
      </c>
      <c r="O402" s="6">
        <f t="shared" si="31"/>
        <v>273.71683413884227</v>
      </c>
      <c r="P402" s="6">
        <f t="shared" si="32"/>
        <v>277.95944506799435</v>
      </c>
      <c r="Q402" s="13">
        <f>P402*Index!$D$16</f>
        <v>315.36172567394027</v>
      </c>
      <c r="S402" s="8">
        <v>10.773646286427001</v>
      </c>
      <c r="T402" s="6">
        <f t="shared" si="33"/>
        <v>10.94063780386662</v>
      </c>
      <c r="U402" s="6">
        <f>T402*Index!$H$19</f>
        <v>11.494507592687366</v>
      </c>
      <c r="W402" s="8">
        <v>326.85623326662801</v>
      </c>
      <c r="X402" s="9">
        <f t="shared" si="34"/>
        <v>326.86</v>
      </c>
      <c r="Y402" s="27"/>
    </row>
    <row r="403" spans="1:25" x14ac:dyDescent="0.25">
      <c r="A403" s="2" t="s">
        <v>643</v>
      </c>
      <c r="B403" s="2" t="s">
        <v>0</v>
      </c>
      <c r="C403" s="2">
        <v>45</v>
      </c>
      <c r="D403" s="2" t="s">
        <v>64</v>
      </c>
      <c r="E403" s="2" t="s">
        <v>55</v>
      </c>
      <c r="F403" s="2" t="s">
        <v>41</v>
      </c>
      <c r="G403" s="39" t="s">
        <v>1560</v>
      </c>
      <c r="H403" s="29">
        <v>46.754827007199701</v>
      </c>
      <c r="I403" s="29">
        <v>64.950363131069395</v>
      </c>
      <c r="J403" s="8">
        <v>2.8926858618655</v>
      </c>
      <c r="K403" s="32">
        <v>0</v>
      </c>
      <c r="L403" s="28">
        <v>1.0054870921976999</v>
      </c>
      <c r="M403" s="8">
        <v>324.90105747046999</v>
      </c>
      <c r="N403" s="9">
        <f t="shared" si="30"/>
        <v>324.89999999999998</v>
      </c>
      <c r="O403" s="6">
        <f t="shared" si="31"/>
        <v>326.23315180609893</v>
      </c>
      <c r="P403" s="6">
        <f t="shared" si="32"/>
        <v>331.28976565909346</v>
      </c>
      <c r="Q403" s="13">
        <f>P403*Index!$D$16</f>
        <v>375.86818527001327</v>
      </c>
      <c r="S403" s="8">
        <v>13.232941536192699</v>
      </c>
      <c r="T403" s="6">
        <f t="shared" si="33"/>
        <v>13.438052130003687</v>
      </c>
      <c r="U403" s="6">
        <f>T403*Index!$H$19</f>
        <v>14.118353519085122</v>
      </c>
      <c r="W403" s="8">
        <v>389.98653878909801</v>
      </c>
      <c r="X403" s="9">
        <f t="shared" si="34"/>
        <v>389.99</v>
      </c>
      <c r="Y403" s="27"/>
    </row>
    <row r="404" spans="1:25" x14ac:dyDescent="0.25">
      <c r="A404" s="2" t="s">
        <v>644</v>
      </c>
      <c r="B404" s="2" t="s">
        <v>0</v>
      </c>
      <c r="C404" s="2">
        <v>45</v>
      </c>
      <c r="D404" s="2" t="s">
        <v>65</v>
      </c>
      <c r="E404" s="2" t="s">
        <v>55</v>
      </c>
      <c r="F404" s="2" t="s">
        <v>41</v>
      </c>
      <c r="G404" s="39" t="s">
        <v>1560</v>
      </c>
      <c r="H404" s="29">
        <v>46.754827007199701</v>
      </c>
      <c r="I404" s="29">
        <v>89.448215477615506</v>
      </c>
      <c r="J404" s="8">
        <v>2.8026776005111702</v>
      </c>
      <c r="K404" s="32">
        <v>0</v>
      </c>
      <c r="L404" s="28">
        <v>0.95097075256727603</v>
      </c>
      <c r="M404" s="8">
        <v>363.01712397871103</v>
      </c>
      <c r="N404" s="9">
        <f t="shared" si="30"/>
        <v>363.02</v>
      </c>
      <c r="O404" s="6">
        <f t="shared" si="31"/>
        <v>364.50549418702371</v>
      </c>
      <c r="P404" s="6">
        <f t="shared" si="32"/>
        <v>370.1553293469226</v>
      </c>
      <c r="Q404" s="13">
        <f>P404*Index!$D$16</f>
        <v>419.96350727242265</v>
      </c>
      <c r="S404" s="8">
        <v>12.660421143589501</v>
      </c>
      <c r="T404" s="6">
        <f t="shared" si="33"/>
        <v>12.856657671315139</v>
      </c>
      <c r="U404" s="6">
        <f>T404*Index!$H$19</f>
        <v>13.507525965925467</v>
      </c>
      <c r="W404" s="8">
        <v>433.47103323834898</v>
      </c>
      <c r="X404" s="9">
        <f t="shared" si="34"/>
        <v>433.47</v>
      </c>
      <c r="Y404" s="27"/>
    </row>
    <row r="405" spans="1:25" x14ac:dyDescent="0.25">
      <c r="A405" s="2" t="s">
        <v>645</v>
      </c>
      <c r="B405" s="2" t="s">
        <v>0</v>
      </c>
      <c r="C405" s="2">
        <v>45</v>
      </c>
      <c r="D405" s="2" t="s">
        <v>42</v>
      </c>
      <c r="E405" s="2" t="s">
        <v>55</v>
      </c>
      <c r="F405" s="2" t="s">
        <v>41</v>
      </c>
      <c r="G405" s="39" t="s">
        <v>1560</v>
      </c>
      <c r="H405" s="29">
        <v>46.754827007199701</v>
      </c>
      <c r="I405" s="29">
        <v>92.042466914108502</v>
      </c>
      <c r="J405" s="8">
        <v>2.8874570457503701</v>
      </c>
      <c r="K405" s="32">
        <v>0</v>
      </c>
      <c r="L405" s="28">
        <v>1.0182692143102301</v>
      </c>
      <c r="M405" s="8">
        <v>408.09299964962202</v>
      </c>
      <c r="N405" s="9">
        <f t="shared" si="30"/>
        <v>408.09</v>
      </c>
      <c r="O405" s="6">
        <f t="shared" si="31"/>
        <v>409.76618094818548</v>
      </c>
      <c r="P405" s="6">
        <f t="shared" si="32"/>
        <v>416.11755675288236</v>
      </c>
      <c r="Q405" s="13">
        <f>P405*Index!$D$16</f>
        <v>472.11042153545782</v>
      </c>
      <c r="S405" s="8">
        <v>11.9276041989635</v>
      </c>
      <c r="T405" s="6">
        <f t="shared" si="33"/>
        <v>12.112482064047436</v>
      </c>
      <c r="U405" s="6">
        <f>T405*Index!$H$19</f>
        <v>12.725676468539836</v>
      </c>
      <c r="W405" s="8">
        <v>484.83609800399802</v>
      </c>
      <c r="X405" s="9">
        <f t="shared" si="34"/>
        <v>484.84</v>
      </c>
      <c r="Y405" s="27"/>
    </row>
    <row r="406" spans="1:25" x14ac:dyDescent="0.25">
      <c r="A406" s="2" t="s">
        <v>646</v>
      </c>
      <c r="B406" s="2" t="s">
        <v>0</v>
      </c>
      <c r="C406" s="2">
        <v>45</v>
      </c>
      <c r="D406" s="2" t="s">
        <v>66</v>
      </c>
      <c r="E406" s="2" t="s">
        <v>55</v>
      </c>
      <c r="F406" s="2" t="s">
        <v>222</v>
      </c>
      <c r="G406" s="39" t="s">
        <v>1560</v>
      </c>
      <c r="H406" s="29">
        <v>46.754827007199701</v>
      </c>
      <c r="I406" s="29">
        <v>119.744339059952</v>
      </c>
      <c r="J406" s="8">
        <v>3.20885257591492</v>
      </c>
      <c r="K406" s="32">
        <v>0</v>
      </c>
      <c r="L406" s="28">
        <v>1.0027028992917899</v>
      </c>
      <c r="M406" s="8">
        <v>535.71535938098395</v>
      </c>
      <c r="N406" s="9">
        <f t="shared" si="30"/>
        <v>535.72</v>
      </c>
      <c r="O406" s="6">
        <f t="shared" si="31"/>
        <v>537.91179235444599</v>
      </c>
      <c r="P406" s="6">
        <f t="shared" si="32"/>
        <v>546.24942513593999</v>
      </c>
      <c r="Q406" s="13">
        <f>P406*Index!$D$16</f>
        <v>619.75286113097604</v>
      </c>
      <c r="S406" s="8">
        <v>15.3293966859016</v>
      </c>
      <c r="T406" s="6">
        <f t="shared" si="33"/>
        <v>15.567002334533075</v>
      </c>
      <c r="U406" s="6">
        <f>T406*Index!$H$19</f>
        <v>16.355081827718813</v>
      </c>
      <c r="W406" s="8">
        <v>636.10794295869505</v>
      </c>
      <c r="X406" s="9">
        <f t="shared" si="34"/>
        <v>636.11</v>
      </c>
      <c r="Y406" s="27"/>
    </row>
    <row r="407" spans="1:25" x14ac:dyDescent="0.25">
      <c r="A407" s="2" t="s">
        <v>647</v>
      </c>
      <c r="B407" s="2" t="s">
        <v>0</v>
      </c>
      <c r="C407" s="2">
        <v>45</v>
      </c>
      <c r="D407" s="2" t="s">
        <v>1563</v>
      </c>
      <c r="E407" s="2" t="s">
        <v>55</v>
      </c>
      <c r="F407" s="2" t="s">
        <v>222</v>
      </c>
      <c r="G407" s="39" t="s">
        <v>1560</v>
      </c>
      <c r="H407" s="29">
        <v>46.754827007199701</v>
      </c>
      <c r="I407" s="29">
        <v>101.116920470804</v>
      </c>
      <c r="J407" s="8">
        <v>3.3758526834712099</v>
      </c>
      <c r="K407" s="32">
        <v>0</v>
      </c>
      <c r="L407" s="28">
        <v>0.96611839600642502</v>
      </c>
      <c r="M407" s="8">
        <v>482.27976801058702</v>
      </c>
      <c r="N407" s="9">
        <f t="shared" si="30"/>
        <v>482.28</v>
      </c>
      <c r="O407" s="6">
        <f t="shared" si="31"/>
        <v>484.25711505943042</v>
      </c>
      <c r="P407" s="6">
        <f t="shared" si="32"/>
        <v>491.7631003428516</v>
      </c>
      <c r="Q407" s="13">
        <f>P407*Index!$D$16</f>
        <v>557.93484516761896</v>
      </c>
      <c r="S407" s="8">
        <v>14.4820478051801</v>
      </c>
      <c r="T407" s="6">
        <f t="shared" si="33"/>
        <v>14.706519546160393</v>
      </c>
      <c r="U407" s="6">
        <f>T407*Index!$H$19</f>
        <v>15.451037098184763</v>
      </c>
      <c r="W407" s="8">
        <v>573.38588226580396</v>
      </c>
      <c r="X407" s="9">
        <f t="shared" si="34"/>
        <v>573.39</v>
      </c>
      <c r="Y407" s="27"/>
    </row>
    <row r="408" spans="1:25" x14ac:dyDescent="0.25">
      <c r="A408" s="2" t="s">
        <v>648</v>
      </c>
      <c r="B408" s="2" t="s">
        <v>0</v>
      </c>
      <c r="C408" s="2">
        <v>45</v>
      </c>
      <c r="D408" s="2" t="s">
        <v>229</v>
      </c>
      <c r="E408" s="2" t="s">
        <v>55</v>
      </c>
      <c r="F408" s="2" t="s">
        <v>41</v>
      </c>
      <c r="G408" s="39" t="s">
        <v>1560</v>
      </c>
      <c r="H408" s="29">
        <v>46.754827007199701</v>
      </c>
      <c r="I408" s="29">
        <v>69.848025824064194</v>
      </c>
      <c r="J408" s="8">
        <v>3.1825026112555901</v>
      </c>
      <c r="K408" s="32">
        <v>1</v>
      </c>
      <c r="L408" s="28">
        <v>1.01907354926203</v>
      </c>
      <c r="M408" s="8">
        <v>378.166865717576</v>
      </c>
      <c r="N408" s="9">
        <f t="shared" si="30"/>
        <v>378.17</v>
      </c>
      <c r="O408" s="6">
        <f t="shared" si="31"/>
        <v>379.71734986701807</v>
      </c>
      <c r="P408" s="6">
        <f t="shared" si="32"/>
        <v>385.60296878995689</v>
      </c>
      <c r="Q408" s="13">
        <f>P408*Index!$D$16</f>
        <v>437.48978428435305</v>
      </c>
      <c r="S408" s="8">
        <v>10.824838493534401</v>
      </c>
      <c r="T408" s="6">
        <f t="shared" si="33"/>
        <v>10.992623490184185</v>
      </c>
      <c r="U408" s="6">
        <f>T408*Index!$H$19</f>
        <v>11.549125054374759</v>
      </c>
      <c r="W408" s="8">
        <v>449.03890933872799</v>
      </c>
      <c r="X408" s="9">
        <f t="shared" si="34"/>
        <v>449.04</v>
      </c>
      <c r="Y408" s="27"/>
    </row>
    <row r="409" spans="1:25" x14ac:dyDescent="0.25">
      <c r="A409" s="2" t="s">
        <v>649</v>
      </c>
      <c r="B409" s="2" t="s">
        <v>0</v>
      </c>
      <c r="C409" s="2">
        <v>45</v>
      </c>
      <c r="D409" s="2" t="s">
        <v>62</v>
      </c>
      <c r="E409" s="2" t="s">
        <v>56</v>
      </c>
      <c r="F409" s="2" t="s">
        <v>41</v>
      </c>
      <c r="G409" s="39" t="s">
        <v>1560</v>
      </c>
      <c r="H409" s="29">
        <v>46.754827007199701</v>
      </c>
      <c r="I409" s="29">
        <v>32.171897231126898</v>
      </c>
      <c r="J409" s="8">
        <v>1.94333232318183</v>
      </c>
      <c r="K409" s="32">
        <v>0</v>
      </c>
      <c r="L409" s="28">
        <v>0.99991607194830501</v>
      </c>
      <c r="M409" s="8">
        <v>153.36798141892399</v>
      </c>
      <c r="N409" s="9">
        <f t="shared" si="30"/>
        <v>153.37</v>
      </c>
      <c r="O409" s="6">
        <f t="shared" si="31"/>
        <v>153.99679014274159</v>
      </c>
      <c r="P409" s="6">
        <f t="shared" si="32"/>
        <v>156.38374038995408</v>
      </c>
      <c r="Q409" s="13">
        <f>P409*Index!$D$16</f>
        <v>177.42676894702166</v>
      </c>
      <c r="S409" s="8">
        <v>8.1801562032834507</v>
      </c>
      <c r="T409" s="6">
        <f t="shared" si="33"/>
        <v>8.3069486244343445</v>
      </c>
      <c r="U409" s="6">
        <f>T409*Index!$H$19</f>
        <v>8.7274878985463324</v>
      </c>
      <c r="W409" s="8">
        <v>186.154256845568</v>
      </c>
      <c r="X409" s="9">
        <f t="shared" si="34"/>
        <v>186.15</v>
      </c>
      <c r="Y409" s="27"/>
    </row>
    <row r="410" spans="1:25" x14ac:dyDescent="0.25">
      <c r="A410" s="2" t="s">
        <v>650</v>
      </c>
      <c r="B410" s="2" t="s">
        <v>0</v>
      </c>
      <c r="C410" s="2">
        <v>45</v>
      </c>
      <c r="D410" s="2" t="s">
        <v>63</v>
      </c>
      <c r="E410" s="2" t="s">
        <v>56</v>
      </c>
      <c r="F410" s="2" t="s">
        <v>41</v>
      </c>
      <c r="G410" s="39" t="s">
        <v>1560</v>
      </c>
      <c r="H410" s="29">
        <v>46.754827007199701</v>
      </c>
      <c r="I410" s="29">
        <v>50.041672474450202</v>
      </c>
      <c r="J410" s="8">
        <v>2.2168202332554601</v>
      </c>
      <c r="K410" s="32">
        <v>0</v>
      </c>
      <c r="L410" s="28">
        <v>0.99800742577676305</v>
      </c>
      <c r="M410" s="8">
        <v>214.15287110853899</v>
      </c>
      <c r="N410" s="9">
        <f t="shared" si="30"/>
        <v>214.15</v>
      </c>
      <c r="O410" s="6">
        <f t="shared" si="31"/>
        <v>215.03089788008398</v>
      </c>
      <c r="P410" s="6">
        <f t="shared" si="32"/>
        <v>218.36387679722529</v>
      </c>
      <c r="Q410" s="13">
        <f>P410*Index!$D$16</f>
        <v>247.74696537035916</v>
      </c>
      <c r="S410" s="8">
        <v>8.9813137806846406</v>
      </c>
      <c r="T410" s="6">
        <f t="shared" si="33"/>
        <v>9.1205241442852536</v>
      </c>
      <c r="U410" s="6">
        <f>T410*Index!$H$19</f>
        <v>9.5822506790896931</v>
      </c>
      <c r="W410" s="8">
        <v>257.32921604944897</v>
      </c>
      <c r="X410" s="9">
        <f t="shared" si="34"/>
        <v>257.33</v>
      </c>
      <c r="Y410" s="27"/>
    </row>
    <row r="411" spans="1:25" x14ac:dyDescent="0.25">
      <c r="A411" s="2" t="s">
        <v>651</v>
      </c>
      <c r="B411" s="2" t="s">
        <v>0</v>
      </c>
      <c r="C411" s="2">
        <v>45</v>
      </c>
      <c r="D411" s="2" t="s">
        <v>64</v>
      </c>
      <c r="E411" s="2" t="s">
        <v>56</v>
      </c>
      <c r="F411" s="2" t="s">
        <v>41</v>
      </c>
      <c r="G411" s="39" t="s">
        <v>1560</v>
      </c>
      <c r="H411" s="29">
        <v>46.754827007199701</v>
      </c>
      <c r="I411" s="29">
        <v>65.536579591439704</v>
      </c>
      <c r="J411" s="8">
        <v>2.2563908629939702</v>
      </c>
      <c r="K411" s="32">
        <v>0</v>
      </c>
      <c r="L411" s="28">
        <v>1.0054870921976999</v>
      </c>
      <c r="M411" s="8">
        <v>254.76358652052801</v>
      </c>
      <c r="N411" s="9">
        <f t="shared" si="30"/>
        <v>254.76</v>
      </c>
      <c r="O411" s="6">
        <f t="shared" si="31"/>
        <v>255.80811722526218</v>
      </c>
      <c r="P411" s="6">
        <f t="shared" si="32"/>
        <v>259.77314304225376</v>
      </c>
      <c r="Q411" s="13">
        <f>P411*Index!$D$16</f>
        <v>294.72827107389213</v>
      </c>
      <c r="S411" s="8">
        <v>9.7568379122618705</v>
      </c>
      <c r="T411" s="6">
        <f t="shared" si="33"/>
        <v>9.9080688999019308</v>
      </c>
      <c r="U411" s="6">
        <f>T411*Index!$H$19</f>
        <v>10.409664887959465</v>
      </c>
      <c r="W411" s="8">
        <v>305.13793596185099</v>
      </c>
      <c r="X411" s="9">
        <f t="shared" si="34"/>
        <v>305.14</v>
      </c>
      <c r="Y411" s="27"/>
    </row>
    <row r="412" spans="1:25" x14ac:dyDescent="0.25">
      <c r="A412" s="2" t="s">
        <v>652</v>
      </c>
      <c r="B412" s="2" t="s">
        <v>0</v>
      </c>
      <c r="C412" s="2">
        <v>45</v>
      </c>
      <c r="D412" s="2" t="s">
        <v>65</v>
      </c>
      <c r="E412" s="2" t="s">
        <v>56</v>
      </c>
      <c r="F412" s="2" t="s">
        <v>41</v>
      </c>
      <c r="G412" s="39" t="s">
        <v>1560</v>
      </c>
      <c r="H412" s="29">
        <v>46.754827007199701</v>
      </c>
      <c r="I412" s="29">
        <v>90.129633050008394</v>
      </c>
      <c r="J412" s="8">
        <v>2.2765614842370598</v>
      </c>
      <c r="K412" s="32">
        <v>0</v>
      </c>
      <c r="L412" s="28">
        <v>0.95097075256727603</v>
      </c>
      <c r="M412" s="8">
        <v>296.34710671130199</v>
      </c>
      <c r="N412" s="9">
        <f t="shared" si="30"/>
        <v>296.35000000000002</v>
      </c>
      <c r="O412" s="6">
        <f t="shared" si="31"/>
        <v>297.5621298488183</v>
      </c>
      <c r="P412" s="6">
        <f t="shared" si="32"/>
        <v>302.174342861475</v>
      </c>
      <c r="Q412" s="13">
        <f>P412*Index!$D$16</f>
        <v>342.83498513919108</v>
      </c>
      <c r="S412" s="8">
        <v>10.085348019409301</v>
      </c>
      <c r="T412" s="6">
        <f t="shared" si="33"/>
        <v>10.241670913710145</v>
      </c>
      <c r="U412" s="6">
        <f>T412*Index!$H$19</f>
        <v>10.760155503716721</v>
      </c>
      <c r="W412" s="8">
        <v>353.59514064290801</v>
      </c>
      <c r="X412" s="9">
        <f t="shared" si="34"/>
        <v>353.6</v>
      </c>
      <c r="Y412" s="27"/>
    </row>
    <row r="413" spans="1:25" x14ac:dyDescent="0.25">
      <c r="A413" s="2" t="s">
        <v>653</v>
      </c>
      <c r="B413" s="2" t="s">
        <v>0</v>
      </c>
      <c r="C413" s="2">
        <v>45</v>
      </c>
      <c r="D413" s="2" t="s">
        <v>42</v>
      </c>
      <c r="E413" s="2" t="s">
        <v>56</v>
      </c>
      <c r="F413" s="2" t="s">
        <v>41</v>
      </c>
      <c r="G413" s="39" t="s">
        <v>1560</v>
      </c>
      <c r="H413" s="29">
        <v>46.754827007199701</v>
      </c>
      <c r="I413" s="29">
        <v>92.668665124946898</v>
      </c>
      <c r="J413" s="8">
        <v>2.3680020248226299</v>
      </c>
      <c r="K413" s="32">
        <v>0</v>
      </c>
      <c r="L413" s="28">
        <v>1.0182692143102301</v>
      </c>
      <c r="M413" s="8">
        <v>336.18678616760599</v>
      </c>
      <c r="N413" s="9">
        <f t="shared" si="30"/>
        <v>336.19</v>
      </c>
      <c r="O413" s="6">
        <f t="shared" si="31"/>
        <v>337.56515199089318</v>
      </c>
      <c r="P413" s="6">
        <f t="shared" si="32"/>
        <v>342.79741184675203</v>
      </c>
      <c r="Q413" s="13">
        <f>P413*Index!$D$16</f>
        <v>388.92430271656167</v>
      </c>
      <c r="S413" s="8">
        <v>11.1367647215951</v>
      </c>
      <c r="T413" s="6">
        <f t="shared" si="33"/>
        <v>11.309384574779825</v>
      </c>
      <c r="U413" s="6">
        <f>T413*Index!$H$19</f>
        <v>11.881922168878052</v>
      </c>
      <c r="W413" s="8">
        <v>400.80622488543997</v>
      </c>
      <c r="X413" s="9">
        <f t="shared" si="34"/>
        <v>400.81</v>
      </c>
      <c r="Y413" s="27"/>
    </row>
    <row r="414" spans="1:25" x14ac:dyDescent="0.25">
      <c r="A414" s="2" t="s">
        <v>654</v>
      </c>
      <c r="B414" s="2" t="s">
        <v>0</v>
      </c>
      <c r="C414" s="2">
        <v>45</v>
      </c>
      <c r="D414" s="2" t="s">
        <v>66</v>
      </c>
      <c r="E414" s="2" t="s">
        <v>56</v>
      </c>
      <c r="F414" s="2" t="s">
        <v>222</v>
      </c>
      <c r="G414" s="39" t="s">
        <v>1560</v>
      </c>
      <c r="H414" s="29">
        <v>46.754827007199701</v>
      </c>
      <c r="I414" s="29">
        <v>121.010193470655</v>
      </c>
      <c r="J414" s="8">
        <v>2.30554937382206</v>
      </c>
      <c r="K414" s="32">
        <v>0</v>
      </c>
      <c r="L414" s="28">
        <v>1.0027028992917899</v>
      </c>
      <c r="M414" s="8">
        <v>387.83599378295497</v>
      </c>
      <c r="N414" s="9">
        <f t="shared" si="30"/>
        <v>387.84</v>
      </c>
      <c r="O414" s="6">
        <f t="shared" si="31"/>
        <v>389.42612135746509</v>
      </c>
      <c r="P414" s="6">
        <f t="shared" si="32"/>
        <v>395.46222623850582</v>
      </c>
      <c r="Q414" s="13">
        <f>P414*Index!$D$16</f>
        <v>448.67570546101052</v>
      </c>
      <c r="S414" s="8">
        <v>13.6526459771604</v>
      </c>
      <c r="T414" s="6">
        <f t="shared" si="33"/>
        <v>13.864261989806387</v>
      </c>
      <c r="U414" s="6">
        <f>T414*Index!$H$19</f>
        <v>14.566140253040334</v>
      </c>
      <c r="W414" s="8">
        <v>463.24184571405101</v>
      </c>
      <c r="X414" s="9">
        <f t="shared" si="34"/>
        <v>463.24</v>
      </c>
      <c r="Y414" s="27"/>
    </row>
    <row r="415" spans="1:25" x14ac:dyDescent="0.25">
      <c r="A415" s="2" t="s">
        <v>655</v>
      </c>
      <c r="B415" s="2" t="s">
        <v>0</v>
      </c>
      <c r="C415" s="2">
        <v>45</v>
      </c>
      <c r="D415" s="2" t="s">
        <v>1563</v>
      </c>
      <c r="E415" s="2" t="s">
        <v>56</v>
      </c>
      <c r="F415" s="2" t="s">
        <v>222</v>
      </c>
      <c r="G415" s="39" t="s">
        <v>1560</v>
      </c>
      <c r="H415" s="29">
        <v>46.754827007199701</v>
      </c>
      <c r="I415" s="29">
        <v>102.130614993046</v>
      </c>
      <c r="J415" s="8">
        <v>2.4780980218630502</v>
      </c>
      <c r="K415" s="32">
        <v>0</v>
      </c>
      <c r="L415" s="28">
        <v>0.96611839600642502</v>
      </c>
      <c r="M415" s="8">
        <v>356.45200937716999</v>
      </c>
      <c r="N415" s="9">
        <f t="shared" si="30"/>
        <v>356.45</v>
      </c>
      <c r="O415" s="6">
        <f t="shared" si="31"/>
        <v>357.91346261561637</v>
      </c>
      <c r="P415" s="6">
        <f t="shared" si="32"/>
        <v>363.46112128615846</v>
      </c>
      <c r="Q415" s="13">
        <f>P415*Index!$D$16</f>
        <v>412.36852518592957</v>
      </c>
      <c r="S415" s="8">
        <v>12.3215547544242</v>
      </c>
      <c r="T415" s="6">
        <f t="shared" si="33"/>
        <v>12.512538853117777</v>
      </c>
      <c r="U415" s="6">
        <f>T415*Index!$H$19</f>
        <v>13.145986132556864</v>
      </c>
      <c r="W415" s="8">
        <v>425.514511318487</v>
      </c>
      <c r="X415" s="9">
        <f t="shared" si="34"/>
        <v>425.51</v>
      </c>
      <c r="Y415" s="27"/>
    </row>
    <row r="416" spans="1:25" x14ac:dyDescent="0.25">
      <c r="A416" s="2" t="s">
        <v>656</v>
      </c>
      <c r="B416" s="2" t="s">
        <v>0</v>
      </c>
      <c r="C416" s="2">
        <v>45</v>
      </c>
      <c r="D416" s="2" t="s">
        <v>229</v>
      </c>
      <c r="E416" s="2" t="s">
        <v>56</v>
      </c>
      <c r="F416" s="2" t="s">
        <v>41</v>
      </c>
      <c r="G416" s="39" t="s">
        <v>1560</v>
      </c>
      <c r="H416" s="29">
        <v>46.754827007199701</v>
      </c>
      <c r="I416" s="29">
        <v>70.770115756289499</v>
      </c>
      <c r="J416" s="8">
        <v>2.58266753031468</v>
      </c>
      <c r="K416" s="32">
        <v>1</v>
      </c>
      <c r="L416" s="28">
        <v>1.01907354926203</v>
      </c>
      <c r="M416" s="8">
        <v>309.317207146866</v>
      </c>
      <c r="N416" s="9">
        <f t="shared" si="30"/>
        <v>309.32</v>
      </c>
      <c r="O416" s="6">
        <f t="shared" si="31"/>
        <v>310.58540769616815</v>
      </c>
      <c r="P416" s="6">
        <f t="shared" si="32"/>
        <v>315.39948151545877</v>
      </c>
      <c r="Q416" s="13">
        <f>P416*Index!$D$16</f>
        <v>357.83970119471934</v>
      </c>
      <c r="S416" s="8">
        <v>13.143174972719599</v>
      </c>
      <c r="T416" s="6">
        <f t="shared" si="33"/>
        <v>13.346894184796755</v>
      </c>
      <c r="U416" s="6">
        <f>T416*Index!$H$19</f>
        <v>14.02258070290209</v>
      </c>
      <c r="W416" s="8">
        <v>371.86228189762198</v>
      </c>
      <c r="X416" s="9">
        <f t="shared" si="34"/>
        <v>371.86</v>
      </c>
      <c r="Y416" s="27"/>
    </row>
    <row r="417" spans="1:25" x14ac:dyDescent="0.25">
      <c r="A417" s="2" t="s">
        <v>657</v>
      </c>
      <c r="B417" s="2" t="s">
        <v>0</v>
      </c>
      <c r="C417" s="2">
        <v>45</v>
      </c>
      <c r="D417" s="2" t="s">
        <v>62</v>
      </c>
      <c r="E417" s="2" t="s">
        <v>57</v>
      </c>
      <c r="F417" s="2" t="s">
        <v>41</v>
      </c>
      <c r="G417" s="39" t="s">
        <v>1560</v>
      </c>
      <c r="H417" s="29">
        <v>46.754827007199701</v>
      </c>
      <c r="I417" s="29">
        <v>28.319203046199998</v>
      </c>
      <c r="J417" s="8">
        <v>1.3581891414243099</v>
      </c>
      <c r="K417" s="32">
        <v>1</v>
      </c>
      <c r="L417" s="28">
        <v>0.99991607194830501</v>
      </c>
      <c r="M417" s="8">
        <v>101.956174720156</v>
      </c>
      <c r="N417" s="9">
        <f t="shared" si="30"/>
        <v>101.96</v>
      </c>
      <c r="O417" s="6">
        <f t="shared" si="31"/>
        <v>102.37419503650864</v>
      </c>
      <c r="P417" s="6">
        <f t="shared" si="32"/>
        <v>103.96099505957453</v>
      </c>
      <c r="Q417" s="13">
        <f>P417*Index!$D$16</f>
        <v>117.95000812707575</v>
      </c>
      <c r="S417" s="8">
        <v>7.5785576937324599</v>
      </c>
      <c r="T417" s="6">
        <f t="shared" si="33"/>
        <v>7.6960253379853132</v>
      </c>
      <c r="U417" s="6">
        <f>T417*Index!$H$19</f>
        <v>8.0856366207208197</v>
      </c>
      <c r="W417" s="8">
        <v>126.035644747796</v>
      </c>
      <c r="X417" s="9">
        <f t="shared" si="34"/>
        <v>126.04</v>
      </c>
      <c r="Y417" s="27"/>
    </row>
    <row r="418" spans="1:25" x14ac:dyDescent="0.25">
      <c r="A418" s="2" t="s">
        <v>658</v>
      </c>
      <c r="B418" s="2" t="s">
        <v>0</v>
      </c>
      <c r="C418" s="2">
        <v>45</v>
      </c>
      <c r="D418" s="2" t="s">
        <v>63</v>
      </c>
      <c r="E418" s="2" t="s">
        <v>57</v>
      </c>
      <c r="F418" s="2" t="s">
        <v>41</v>
      </c>
      <c r="G418" s="39" t="s">
        <v>1560</v>
      </c>
      <c r="H418" s="29">
        <v>46.754827007199701</v>
      </c>
      <c r="I418" s="29">
        <v>44.106396608730698</v>
      </c>
      <c r="J418" s="8">
        <v>1.6725182260451099</v>
      </c>
      <c r="K418" s="32">
        <v>0</v>
      </c>
      <c r="L418" s="28">
        <v>0.99800742577676305</v>
      </c>
      <c r="M418" s="8">
        <v>151.66424690673401</v>
      </c>
      <c r="N418" s="9">
        <f t="shared" si="30"/>
        <v>151.66</v>
      </c>
      <c r="O418" s="6">
        <f t="shared" si="31"/>
        <v>152.28607031905162</v>
      </c>
      <c r="P418" s="6">
        <f t="shared" si="32"/>
        <v>154.64650440899692</v>
      </c>
      <c r="Q418" s="13">
        <f>P418*Index!$D$16</f>
        <v>175.45577013198411</v>
      </c>
      <c r="S418" s="8">
        <v>8.8185118660532993</v>
      </c>
      <c r="T418" s="6">
        <f t="shared" si="33"/>
        <v>8.9551987999771256</v>
      </c>
      <c r="U418" s="6">
        <f>T418*Index!$H$19</f>
        <v>9.4085557392259673</v>
      </c>
      <c r="W418" s="8">
        <v>184.86432587121001</v>
      </c>
      <c r="X418" s="9">
        <f t="shared" si="34"/>
        <v>184.86</v>
      </c>
      <c r="Y418" s="27"/>
    </row>
    <row r="419" spans="1:25" x14ac:dyDescent="0.25">
      <c r="A419" s="2" t="s">
        <v>659</v>
      </c>
      <c r="B419" s="2" t="s">
        <v>0</v>
      </c>
      <c r="C419" s="2">
        <v>45</v>
      </c>
      <c r="D419" s="2" t="s">
        <v>64</v>
      </c>
      <c r="E419" s="2" t="s">
        <v>57</v>
      </c>
      <c r="F419" s="2" t="s">
        <v>41</v>
      </c>
      <c r="G419" s="39" t="s">
        <v>1560</v>
      </c>
      <c r="H419" s="29">
        <v>46.754827007199701</v>
      </c>
      <c r="I419" s="29">
        <v>57.844591537449602</v>
      </c>
      <c r="J419" s="8">
        <v>1.7229947067696101</v>
      </c>
      <c r="K419" s="32">
        <v>0</v>
      </c>
      <c r="L419" s="28">
        <v>1.0054870921976999</v>
      </c>
      <c r="M419" s="8">
        <v>181.21315152935199</v>
      </c>
      <c r="N419" s="9">
        <f t="shared" si="30"/>
        <v>181.21</v>
      </c>
      <c r="O419" s="6">
        <f t="shared" si="31"/>
        <v>181.95612545062232</v>
      </c>
      <c r="P419" s="6">
        <f t="shared" si="32"/>
        <v>184.77644539510698</v>
      </c>
      <c r="Q419" s="13">
        <f>P419*Index!$D$16</f>
        <v>209.64000222925753</v>
      </c>
      <c r="S419" s="8">
        <v>10.181304341978199</v>
      </c>
      <c r="T419" s="6">
        <f t="shared" si="33"/>
        <v>10.339114559278862</v>
      </c>
      <c r="U419" s="6">
        <f>T419*Index!$H$19</f>
        <v>10.862532233842353</v>
      </c>
      <c r="W419" s="8">
        <v>220.50253446310001</v>
      </c>
      <c r="X419" s="9">
        <f t="shared" si="34"/>
        <v>220.5</v>
      </c>
      <c r="Y419" s="27"/>
    </row>
    <row r="420" spans="1:25" x14ac:dyDescent="0.25">
      <c r="A420" s="2" t="s">
        <v>660</v>
      </c>
      <c r="B420" s="2" t="s">
        <v>0</v>
      </c>
      <c r="C420" s="2">
        <v>45</v>
      </c>
      <c r="D420" s="2" t="s">
        <v>65</v>
      </c>
      <c r="E420" s="2" t="s">
        <v>57</v>
      </c>
      <c r="F420" s="2" t="s">
        <v>41</v>
      </c>
      <c r="G420" s="39" t="s">
        <v>1560</v>
      </c>
      <c r="H420" s="29">
        <v>46.754827007199701</v>
      </c>
      <c r="I420" s="29">
        <v>79.663007703892703</v>
      </c>
      <c r="J420" s="8">
        <v>1.70655210336444</v>
      </c>
      <c r="K420" s="32">
        <v>0</v>
      </c>
      <c r="L420" s="28">
        <v>0.95097075256727603</v>
      </c>
      <c r="M420" s="8">
        <v>205.16111946344799</v>
      </c>
      <c r="N420" s="9">
        <f t="shared" si="30"/>
        <v>205.16</v>
      </c>
      <c r="O420" s="6">
        <f t="shared" si="31"/>
        <v>206.00228005324811</v>
      </c>
      <c r="P420" s="6">
        <f t="shared" si="32"/>
        <v>209.19531539407348</v>
      </c>
      <c r="Q420" s="13">
        <f>P420*Index!$D$16</f>
        <v>237.34468044228939</v>
      </c>
      <c r="S420" s="8">
        <v>10.113473622095</v>
      </c>
      <c r="T420" s="6">
        <f t="shared" si="33"/>
        <v>10.270232463237473</v>
      </c>
      <c r="U420" s="6">
        <f>T420*Index!$H$19</f>
        <v>10.790162981688869</v>
      </c>
      <c r="W420" s="8">
        <v>248.134843423978</v>
      </c>
      <c r="X420" s="9">
        <f t="shared" si="34"/>
        <v>248.13</v>
      </c>
      <c r="Y420" s="27"/>
    </row>
    <row r="421" spans="1:25" x14ac:dyDescent="0.25">
      <c r="A421" s="2" t="s">
        <v>661</v>
      </c>
      <c r="B421" s="2" t="s">
        <v>0</v>
      </c>
      <c r="C421" s="2">
        <v>45</v>
      </c>
      <c r="D421" s="2" t="s">
        <v>42</v>
      </c>
      <c r="E421" s="2" t="s">
        <v>57</v>
      </c>
      <c r="F421" s="2" t="s">
        <v>41</v>
      </c>
      <c r="G421" s="39" t="s">
        <v>1560</v>
      </c>
      <c r="H421" s="29">
        <v>46.754827007199701</v>
      </c>
      <c r="I421" s="29">
        <v>81.973881208551205</v>
      </c>
      <c r="J421" s="8">
        <v>1.7119047080093801</v>
      </c>
      <c r="K421" s="32">
        <v>0</v>
      </c>
      <c r="L421" s="28">
        <v>1.0182692143102301</v>
      </c>
      <c r="M421" s="8">
        <v>224.39729182280399</v>
      </c>
      <c r="N421" s="9">
        <f t="shared" si="30"/>
        <v>224.4</v>
      </c>
      <c r="O421" s="6">
        <f t="shared" si="31"/>
        <v>225.31732071927749</v>
      </c>
      <c r="P421" s="6">
        <f t="shared" si="32"/>
        <v>228.80973919042631</v>
      </c>
      <c r="Q421" s="13">
        <f>P421*Index!$D$16</f>
        <v>259.5984251747438</v>
      </c>
      <c r="S421" s="8">
        <v>10.5721963298317</v>
      </c>
      <c r="T421" s="6">
        <f t="shared" si="33"/>
        <v>10.736065372944092</v>
      </c>
      <c r="U421" s="6">
        <f>T421*Index!$H$19</f>
        <v>11.279578682449385</v>
      </c>
      <c r="W421" s="8">
        <v>270.87800385719299</v>
      </c>
      <c r="X421" s="9">
        <f t="shared" si="34"/>
        <v>270.88</v>
      </c>
      <c r="Y421" s="27"/>
    </row>
    <row r="422" spans="1:25" x14ac:dyDescent="0.25">
      <c r="A422" s="2" t="s">
        <v>662</v>
      </c>
      <c r="B422" s="2" t="s">
        <v>0</v>
      </c>
      <c r="C422" s="2">
        <v>45</v>
      </c>
      <c r="D422" s="2" t="s">
        <v>66</v>
      </c>
      <c r="E422" s="2" t="s">
        <v>57</v>
      </c>
      <c r="F422" s="2" t="s">
        <v>222</v>
      </c>
      <c r="G422" s="39" t="s">
        <v>1560</v>
      </c>
      <c r="H422" s="29">
        <v>46.754827007199701</v>
      </c>
      <c r="I422" s="29">
        <v>106.642902854082</v>
      </c>
      <c r="J422" s="8">
        <v>1.56006330420729</v>
      </c>
      <c r="K422" s="32">
        <v>0</v>
      </c>
      <c r="L422" s="28">
        <v>1.0027028992917899</v>
      </c>
      <c r="M422" s="8">
        <v>239.957000592421</v>
      </c>
      <c r="N422" s="9">
        <f t="shared" si="30"/>
        <v>239.96</v>
      </c>
      <c r="O422" s="6">
        <f t="shared" si="31"/>
        <v>240.94082429484993</v>
      </c>
      <c r="P422" s="6">
        <f t="shared" si="32"/>
        <v>244.67540707142012</v>
      </c>
      <c r="Q422" s="13">
        <f>P422*Index!$D$16</f>
        <v>277.59898061798799</v>
      </c>
      <c r="S422" s="8">
        <v>14.3442316940259</v>
      </c>
      <c r="T422" s="6">
        <f t="shared" si="33"/>
        <v>14.566567285283304</v>
      </c>
      <c r="U422" s="6">
        <f>T422*Index!$H$19</f>
        <v>15.30399975410077</v>
      </c>
      <c r="W422" s="8">
        <v>292.90298037208902</v>
      </c>
      <c r="X422" s="9">
        <f t="shared" si="34"/>
        <v>292.89999999999998</v>
      </c>
      <c r="Y422" s="27"/>
    </row>
    <row r="423" spans="1:25" x14ac:dyDescent="0.25">
      <c r="A423" s="2" t="s">
        <v>663</v>
      </c>
      <c r="B423" s="2" t="s">
        <v>0</v>
      </c>
      <c r="C423" s="2">
        <v>45</v>
      </c>
      <c r="D423" s="2" t="s">
        <v>1563</v>
      </c>
      <c r="E423" s="2" t="s">
        <v>57</v>
      </c>
      <c r="F423" s="2" t="s">
        <v>222</v>
      </c>
      <c r="G423" s="39" t="s">
        <v>1560</v>
      </c>
      <c r="H423" s="29">
        <v>46.754827007199701</v>
      </c>
      <c r="I423" s="29">
        <v>90.053850616244802</v>
      </c>
      <c r="J423" s="8">
        <v>1.6200564135378299</v>
      </c>
      <c r="K423" s="32">
        <v>0</v>
      </c>
      <c r="L423" s="28">
        <v>0.96611839600642502</v>
      </c>
      <c r="M423" s="8">
        <v>214.12833226820501</v>
      </c>
      <c r="N423" s="9">
        <f t="shared" si="30"/>
        <v>214.13</v>
      </c>
      <c r="O423" s="6">
        <f t="shared" si="31"/>
        <v>215.00625843050466</v>
      </c>
      <c r="P423" s="6">
        <f t="shared" si="32"/>
        <v>218.33885543617748</v>
      </c>
      <c r="Q423" s="13">
        <f>P423*Index!$D$16</f>
        <v>247.71857712977675</v>
      </c>
      <c r="S423" s="8">
        <v>11.2894964822171</v>
      </c>
      <c r="T423" s="6">
        <f t="shared" si="33"/>
        <v>11.464483677691465</v>
      </c>
      <c r="U423" s="6">
        <f>T423*Index!$H$19</f>
        <v>12.044873163874595</v>
      </c>
      <c r="W423" s="8">
        <v>259.76345029365098</v>
      </c>
      <c r="X423" s="9">
        <f t="shared" si="34"/>
        <v>259.76</v>
      </c>
      <c r="Y423" s="27"/>
    </row>
    <row r="424" spans="1:25" x14ac:dyDescent="0.25">
      <c r="A424" s="2" t="s">
        <v>664</v>
      </c>
      <c r="B424" s="2" t="s">
        <v>0</v>
      </c>
      <c r="C424" s="2">
        <v>45</v>
      </c>
      <c r="D424" s="2" t="s">
        <v>229</v>
      </c>
      <c r="E424" s="2" t="s">
        <v>57</v>
      </c>
      <c r="F424" s="2" t="s">
        <v>41</v>
      </c>
      <c r="G424" s="39" t="s">
        <v>1560</v>
      </c>
      <c r="H424" s="29">
        <v>46.754827007199701</v>
      </c>
      <c r="I424" s="29">
        <v>62.204810586447202</v>
      </c>
      <c r="J424" s="8">
        <v>1.99133800671578</v>
      </c>
      <c r="K424" s="32">
        <v>1</v>
      </c>
      <c r="L424" s="28">
        <v>1.01907354926203</v>
      </c>
      <c r="M424" s="8">
        <v>221.113959806948</v>
      </c>
      <c r="N424" s="9">
        <f t="shared" si="30"/>
        <v>221.11</v>
      </c>
      <c r="O424" s="6">
        <f t="shared" si="31"/>
        <v>222.02052704215649</v>
      </c>
      <c r="P424" s="6">
        <f t="shared" si="32"/>
        <v>225.46184521130994</v>
      </c>
      <c r="Q424" s="13">
        <f>P424*Index!$D$16</f>
        <v>255.80003788709732</v>
      </c>
      <c r="S424" s="8">
        <v>10.1599497168399</v>
      </c>
      <c r="T424" s="6">
        <f t="shared" si="33"/>
        <v>10.31742893745092</v>
      </c>
      <c r="U424" s="6">
        <f>T424*Index!$H$19</f>
        <v>10.839748777409373</v>
      </c>
      <c r="W424" s="8">
        <v>266.63978666450703</v>
      </c>
      <c r="X424" s="9">
        <f t="shared" si="34"/>
        <v>266.64</v>
      </c>
      <c r="Y424" s="27"/>
    </row>
    <row r="425" spans="1:25" x14ac:dyDescent="0.25">
      <c r="A425" s="2" t="s">
        <v>665</v>
      </c>
      <c r="B425" s="2" t="s">
        <v>0</v>
      </c>
      <c r="C425" s="2">
        <v>45</v>
      </c>
      <c r="D425" s="2" t="s">
        <v>62</v>
      </c>
      <c r="E425" s="2" t="s">
        <v>58</v>
      </c>
      <c r="F425" s="2" t="s">
        <v>41</v>
      </c>
      <c r="G425" s="39" t="s">
        <v>1560</v>
      </c>
      <c r="H425" s="29">
        <v>46.754827007199701</v>
      </c>
      <c r="I425" s="29">
        <v>36.375376008414399</v>
      </c>
      <c r="J425" s="8">
        <v>1.3927786463101099</v>
      </c>
      <c r="K425" s="32">
        <v>1</v>
      </c>
      <c r="L425" s="28">
        <v>0.99991607194830501</v>
      </c>
      <c r="M425" s="8">
        <v>115.77225426827199</v>
      </c>
      <c r="N425" s="9">
        <f t="shared" si="30"/>
        <v>115.77</v>
      </c>
      <c r="O425" s="6">
        <f t="shared" si="31"/>
        <v>116.2469205107719</v>
      </c>
      <c r="P425" s="6">
        <f t="shared" si="32"/>
        <v>118.04874777868888</v>
      </c>
      <c r="Q425" s="13">
        <f>P425*Index!$D$16</f>
        <v>133.93341177533409</v>
      </c>
      <c r="S425" s="8">
        <v>8.2472794287747995</v>
      </c>
      <c r="T425" s="6">
        <f t="shared" si="33"/>
        <v>8.3751122599208099</v>
      </c>
      <c r="U425" s="6">
        <f>T425*Index!$H$19</f>
        <v>8.7991023180792993</v>
      </c>
      <c r="W425" s="8">
        <v>142.73251409341299</v>
      </c>
      <c r="X425" s="9">
        <f t="shared" si="34"/>
        <v>142.72999999999999</v>
      </c>
      <c r="Y425" s="27"/>
    </row>
    <row r="426" spans="1:25" x14ac:dyDescent="0.25">
      <c r="A426" s="2" t="s">
        <v>666</v>
      </c>
      <c r="B426" s="2" t="s">
        <v>0</v>
      </c>
      <c r="C426" s="2">
        <v>45</v>
      </c>
      <c r="D426" s="2" t="s">
        <v>63</v>
      </c>
      <c r="E426" s="2" t="s">
        <v>58</v>
      </c>
      <c r="F426" s="2" t="s">
        <v>41</v>
      </c>
      <c r="G426" s="39" t="s">
        <v>1560</v>
      </c>
      <c r="H426" s="29">
        <v>46.754827007199701</v>
      </c>
      <c r="I426" s="29">
        <v>56.651301017858302</v>
      </c>
      <c r="J426" s="8">
        <v>1.6765999412671699</v>
      </c>
      <c r="K426" s="32">
        <v>0</v>
      </c>
      <c r="L426" s="28">
        <v>0.99800742577676305</v>
      </c>
      <c r="M426" s="8">
        <v>173.025254169307</v>
      </c>
      <c r="N426" s="9">
        <f t="shared" si="30"/>
        <v>173.03</v>
      </c>
      <c r="O426" s="6">
        <f t="shared" si="31"/>
        <v>173.73465771140116</v>
      </c>
      <c r="P426" s="6">
        <f t="shared" si="32"/>
        <v>176.42754490592787</v>
      </c>
      <c r="Q426" s="13">
        <f>P426*Index!$D$16</f>
        <v>200.16767195782725</v>
      </c>
      <c r="S426" s="8">
        <v>10.5194532835143</v>
      </c>
      <c r="T426" s="6">
        <f t="shared" si="33"/>
        <v>10.682504809408773</v>
      </c>
      <c r="U426" s="6">
        <f>T426*Index!$H$19</f>
        <v>11.223306615385091</v>
      </c>
      <c r="W426" s="8">
        <v>211.39097857321201</v>
      </c>
      <c r="X426" s="9">
        <f t="shared" si="34"/>
        <v>211.39</v>
      </c>
      <c r="Y426" s="27"/>
    </row>
    <row r="427" spans="1:25" x14ac:dyDescent="0.25">
      <c r="A427" s="2" t="s">
        <v>667</v>
      </c>
      <c r="B427" s="2" t="s">
        <v>0</v>
      </c>
      <c r="C427" s="2">
        <v>45</v>
      </c>
      <c r="D427" s="2" t="s">
        <v>64</v>
      </c>
      <c r="E427" s="2" t="s">
        <v>58</v>
      </c>
      <c r="F427" s="2" t="s">
        <v>41</v>
      </c>
      <c r="G427" s="39" t="s">
        <v>1560</v>
      </c>
      <c r="H427" s="29">
        <v>46.754827007199701</v>
      </c>
      <c r="I427" s="29">
        <v>74.293613415376598</v>
      </c>
      <c r="J427" s="8">
        <v>1.7690786992351599</v>
      </c>
      <c r="K427" s="32">
        <v>0</v>
      </c>
      <c r="L427" s="28">
        <v>1.0054870921976999</v>
      </c>
      <c r="M427" s="8">
        <v>215.31924659239201</v>
      </c>
      <c r="N427" s="9">
        <f t="shared" si="30"/>
        <v>215.32</v>
      </c>
      <c r="O427" s="6">
        <f t="shared" si="31"/>
        <v>216.20205550342081</v>
      </c>
      <c r="P427" s="6">
        <f t="shared" si="32"/>
        <v>219.55318736372385</v>
      </c>
      <c r="Q427" s="13">
        <f>P427*Index!$D$16</f>
        <v>249.09630981347206</v>
      </c>
      <c r="S427" s="8">
        <v>13.386085682062101</v>
      </c>
      <c r="T427" s="6">
        <f t="shared" si="33"/>
        <v>13.593570010134064</v>
      </c>
      <c r="U427" s="6">
        <f>T427*Index!$H$19</f>
        <v>14.281744491897101</v>
      </c>
      <c r="W427" s="8">
        <v>263.37805430536901</v>
      </c>
      <c r="X427" s="9">
        <f t="shared" si="34"/>
        <v>263.38</v>
      </c>
      <c r="Y427" s="27"/>
    </row>
    <row r="428" spans="1:25" x14ac:dyDescent="0.25">
      <c r="A428" s="2" t="s">
        <v>668</v>
      </c>
      <c r="B428" s="2" t="s">
        <v>0</v>
      </c>
      <c r="C428" s="2">
        <v>45</v>
      </c>
      <c r="D428" s="2" t="s">
        <v>65</v>
      </c>
      <c r="E428" s="2" t="s">
        <v>58</v>
      </c>
      <c r="F428" s="2" t="s">
        <v>41</v>
      </c>
      <c r="G428" s="39" t="s">
        <v>1560</v>
      </c>
      <c r="H428" s="29">
        <v>46.754827007199701</v>
      </c>
      <c r="I428" s="29">
        <v>102.31181295509199</v>
      </c>
      <c r="J428" s="8">
        <v>1.7742413901752401</v>
      </c>
      <c r="K428" s="32">
        <v>0</v>
      </c>
      <c r="L428" s="28">
        <v>0.95097075256727603</v>
      </c>
      <c r="M428" s="8">
        <v>251.51293722526299</v>
      </c>
      <c r="N428" s="9">
        <f t="shared" si="30"/>
        <v>251.51</v>
      </c>
      <c r="O428" s="6">
        <f t="shared" si="31"/>
        <v>252.54414026788658</v>
      </c>
      <c r="P428" s="6">
        <f t="shared" si="32"/>
        <v>256.45857444203881</v>
      </c>
      <c r="Q428" s="13">
        <f>P428*Index!$D$16</f>
        <v>290.96769343504724</v>
      </c>
      <c r="S428" s="8">
        <v>12.9312525220439</v>
      </c>
      <c r="T428" s="6">
        <f t="shared" si="33"/>
        <v>13.131686936135582</v>
      </c>
      <c r="U428" s="6">
        <f>T428*Index!$H$19</f>
        <v>13.796478587277445</v>
      </c>
      <c r="W428" s="8">
        <v>304.764172022325</v>
      </c>
      <c r="X428" s="9">
        <f t="shared" si="34"/>
        <v>304.76</v>
      </c>
      <c r="Y428" s="27"/>
    </row>
    <row r="429" spans="1:25" x14ac:dyDescent="0.25">
      <c r="A429" s="2" t="s">
        <v>669</v>
      </c>
      <c r="B429" s="2" t="s">
        <v>0</v>
      </c>
      <c r="C429" s="2">
        <v>45</v>
      </c>
      <c r="D429" s="2" t="s">
        <v>42</v>
      </c>
      <c r="E429" s="2" t="s">
        <v>58</v>
      </c>
      <c r="F429" s="2" t="s">
        <v>41</v>
      </c>
      <c r="G429" s="39" t="s">
        <v>1560</v>
      </c>
      <c r="H429" s="29">
        <v>46.754827007199701</v>
      </c>
      <c r="I429" s="29">
        <v>105.276923842687</v>
      </c>
      <c r="J429" s="8">
        <v>1.7355508106057</v>
      </c>
      <c r="K429" s="32">
        <v>0</v>
      </c>
      <c r="L429" s="28">
        <v>1.0182692143102301</v>
      </c>
      <c r="M429" s="8">
        <v>268.67932190947403</v>
      </c>
      <c r="N429" s="9">
        <f t="shared" si="30"/>
        <v>268.68</v>
      </c>
      <c r="O429" s="6">
        <f t="shared" si="31"/>
        <v>269.78090712930288</v>
      </c>
      <c r="P429" s="6">
        <f t="shared" si="32"/>
        <v>273.96251118980706</v>
      </c>
      <c r="Q429" s="13">
        <f>P429*Index!$D$16</f>
        <v>310.82696354372575</v>
      </c>
      <c r="S429" s="8">
        <v>13.7568678237866</v>
      </c>
      <c r="T429" s="6">
        <f t="shared" si="33"/>
        <v>13.970099275055293</v>
      </c>
      <c r="U429" s="6">
        <f>T429*Index!$H$19</f>
        <v>14.677335550854966</v>
      </c>
      <c r="W429" s="8">
        <v>325.50429909458097</v>
      </c>
      <c r="X429" s="9">
        <f t="shared" si="34"/>
        <v>325.5</v>
      </c>
      <c r="Y429" s="27"/>
    </row>
    <row r="430" spans="1:25" x14ac:dyDescent="0.25">
      <c r="A430" s="2" t="s">
        <v>670</v>
      </c>
      <c r="B430" s="2" t="s">
        <v>0</v>
      </c>
      <c r="C430" s="2">
        <v>45</v>
      </c>
      <c r="D430" s="2" t="s">
        <v>66</v>
      </c>
      <c r="E430" s="2" t="s">
        <v>58</v>
      </c>
      <c r="F430" s="2" t="s">
        <v>222</v>
      </c>
      <c r="G430" s="39" t="s">
        <v>1560</v>
      </c>
      <c r="H430" s="29">
        <v>46.754827007199701</v>
      </c>
      <c r="I430" s="29">
        <v>136.97527711505299</v>
      </c>
      <c r="J430" s="8">
        <v>2.1210623525146102</v>
      </c>
      <c r="K430" s="32">
        <v>0</v>
      </c>
      <c r="L430" s="28">
        <v>1.0027028992917899</v>
      </c>
      <c r="M430" s="8">
        <v>390.75633485859402</v>
      </c>
      <c r="N430" s="9">
        <f t="shared" si="30"/>
        <v>390.76</v>
      </c>
      <c r="O430" s="6">
        <f t="shared" si="31"/>
        <v>392.35843583151427</v>
      </c>
      <c r="P430" s="6">
        <f t="shared" si="32"/>
        <v>398.43999158690275</v>
      </c>
      <c r="Q430" s="13">
        <f>P430*Index!$D$16</f>
        <v>452.05415953258489</v>
      </c>
      <c r="S430" s="8">
        <v>18.637827424851899</v>
      </c>
      <c r="T430" s="6">
        <f t="shared" si="33"/>
        <v>18.926713749937104</v>
      </c>
      <c r="U430" s="6">
        <f>T430*Index!$H$19</f>
        <v>19.88487863352767</v>
      </c>
      <c r="W430" s="8">
        <v>471.93903816611299</v>
      </c>
      <c r="X430" s="9">
        <f t="shared" si="34"/>
        <v>471.94</v>
      </c>
      <c r="Y430" s="27"/>
    </row>
    <row r="431" spans="1:25" x14ac:dyDescent="0.25">
      <c r="A431" s="2" t="s">
        <v>671</v>
      </c>
      <c r="B431" s="2" t="s">
        <v>0</v>
      </c>
      <c r="C431" s="2">
        <v>45</v>
      </c>
      <c r="D431" s="2" t="s">
        <v>1563</v>
      </c>
      <c r="E431" s="2" t="s">
        <v>58</v>
      </c>
      <c r="F431" s="2" t="s">
        <v>222</v>
      </c>
      <c r="G431" s="39" t="s">
        <v>1560</v>
      </c>
      <c r="H431" s="29">
        <v>46.754827007199701</v>
      </c>
      <c r="I431" s="29">
        <v>115.665788538312</v>
      </c>
      <c r="J431" s="8">
        <v>2.1014544104446902</v>
      </c>
      <c r="K431" s="32">
        <v>0</v>
      </c>
      <c r="L431" s="28">
        <v>0.96611839600642502</v>
      </c>
      <c r="M431" s="8">
        <v>329.75506611111001</v>
      </c>
      <c r="N431" s="9">
        <f t="shared" si="30"/>
        <v>329.76</v>
      </c>
      <c r="O431" s="6">
        <f t="shared" si="31"/>
        <v>331.10706188216557</v>
      </c>
      <c r="P431" s="6">
        <f t="shared" si="32"/>
        <v>336.23922134133915</v>
      </c>
      <c r="Q431" s="13">
        <f>P431*Index!$D$16</f>
        <v>381.48364073589204</v>
      </c>
      <c r="S431" s="8">
        <v>16.380148582180201</v>
      </c>
      <c r="T431" s="6">
        <f t="shared" si="33"/>
        <v>16.634040885203994</v>
      </c>
      <c r="U431" s="6">
        <f>T431*Index!$H$19</f>
        <v>17.476139205017446</v>
      </c>
      <c r="W431" s="8">
        <v>398.95977994090902</v>
      </c>
      <c r="X431" s="9">
        <f t="shared" si="34"/>
        <v>398.96</v>
      </c>
      <c r="Y431" s="27"/>
    </row>
    <row r="432" spans="1:25" x14ac:dyDescent="0.25">
      <c r="A432" s="2" t="s">
        <v>672</v>
      </c>
      <c r="B432" s="2" t="s">
        <v>0</v>
      </c>
      <c r="C432" s="2">
        <v>45</v>
      </c>
      <c r="D432" s="2" t="s">
        <v>229</v>
      </c>
      <c r="E432" s="2" t="s">
        <v>58</v>
      </c>
      <c r="F432" s="2" t="s">
        <v>41</v>
      </c>
      <c r="G432" s="39" t="s">
        <v>1560</v>
      </c>
      <c r="H432" s="29">
        <v>46.754827007199701</v>
      </c>
      <c r="I432" s="29">
        <v>79.904391108402706</v>
      </c>
      <c r="J432" s="8">
        <v>2.0259275116015898</v>
      </c>
      <c r="K432" s="32">
        <v>1</v>
      </c>
      <c r="L432" s="28">
        <v>1.01907354926203</v>
      </c>
      <c r="M432" s="8">
        <v>261.49671299208899</v>
      </c>
      <c r="N432" s="9">
        <f t="shared" si="30"/>
        <v>261.5</v>
      </c>
      <c r="O432" s="6">
        <f t="shared" si="31"/>
        <v>262.56884951535653</v>
      </c>
      <c r="P432" s="6">
        <f t="shared" si="32"/>
        <v>266.63866668284459</v>
      </c>
      <c r="Q432" s="13">
        <f>P432*Index!$D$16</f>
        <v>302.51762100018203</v>
      </c>
      <c r="S432" s="8">
        <v>11.426659332141799</v>
      </c>
      <c r="T432" s="6">
        <f t="shared" si="33"/>
        <v>11.603772551789998</v>
      </c>
      <c r="U432" s="6">
        <f>T432*Index!$H$19</f>
        <v>12.191213537224366</v>
      </c>
      <c r="W432" s="8">
        <v>314.70883453740601</v>
      </c>
      <c r="X432" s="9">
        <f t="shared" si="34"/>
        <v>314.70999999999998</v>
      </c>
      <c r="Y432" s="27"/>
    </row>
    <row r="433" spans="1:25" x14ac:dyDescent="0.25">
      <c r="A433" s="2" t="s">
        <v>673</v>
      </c>
      <c r="B433" s="2" t="s">
        <v>0</v>
      </c>
      <c r="C433" s="2">
        <v>45</v>
      </c>
      <c r="D433" s="2" t="s">
        <v>62</v>
      </c>
      <c r="E433" s="2" t="s">
        <v>59</v>
      </c>
      <c r="F433" s="2" t="s">
        <v>41</v>
      </c>
      <c r="G433" s="39" t="s">
        <v>1560</v>
      </c>
      <c r="H433" s="29">
        <v>46.754827007199701</v>
      </c>
      <c r="I433" s="29">
        <v>29.807068085508</v>
      </c>
      <c r="J433" s="8">
        <v>1.48559801368311</v>
      </c>
      <c r="K433" s="32">
        <v>0</v>
      </c>
      <c r="L433" s="28">
        <v>0.99991607194830501</v>
      </c>
      <c r="M433" s="8">
        <v>113.730653280216</v>
      </c>
      <c r="N433" s="9">
        <f t="shared" si="30"/>
        <v>113.73</v>
      </c>
      <c r="O433" s="6">
        <f t="shared" si="31"/>
        <v>114.19694895866489</v>
      </c>
      <c r="P433" s="6">
        <f t="shared" si="32"/>
        <v>115.9670016675242</v>
      </c>
      <c r="Q433" s="13">
        <f>P433*Index!$D$16</f>
        <v>131.5715454754812</v>
      </c>
      <c r="S433" s="8">
        <v>7.6072047599711397</v>
      </c>
      <c r="T433" s="6">
        <f t="shared" si="33"/>
        <v>7.725116433750693</v>
      </c>
      <c r="U433" s="6">
        <f>T433*Index!$H$19</f>
        <v>8.1162004532093217</v>
      </c>
      <c r="W433" s="8">
        <v>139.68774592869099</v>
      </c>
      <c r="X433" s="9">
        <f t="shared" si="34"/>
        <v>139.69</v>
      </c>
      <c r="Y433" s="27"/>
    </row>
    <row r="434" spans="1:25" x14ac:dyDescent="0.25">
      <c r="A434" s="2" t="s">
        <v>674</v>
      </c>
      <c r="B434" s="2" t="s">
        <v>0</v>
      </c>
      <c r="C434" s="2">
        <v>45</v>
      </c>
      <c r="D434" s="2" t="s">
        <v>63</v>
      </c>
      <c r="E434" s="2" t="s">
        <v>59</v>
      </c>
      <c r="F434" s="2" t="s">
        <v>41</v>
      </c>
      <c r="G434" s="39" t="s">
        <v>1560</v>
      </c>
      <c r="H434" s="29">
        <v>46.754827007199701</v>
      </c>
      <c r="I434" s="29">
        <v>46.384012699317203</v>
      </c>
      <c r="J434" s="8">
        <v>1.7709843626166499</v>
      </c>
      <c r="K434" s="32">
        <v>0</v>
      </c>
      <c r="L434" s="28">
        <v>0.99800742577676305</v>
      </c>
      <c r="M434" s="8">
        <v>164.61875867793799</v>
      </c>
      <c r="N434" s="9">
        <f t="shared" si="30"/>
        <v>164.62</v>
      </c>
      <c r="O434" s="6">
        <f t="shared" si="31"/>
        <v>165.29369558851752</v>
      </c>
      <c r="P434" s="6">
        <f t="shared" si="32"/>
        <v>167.85574787013957</v>
      </c>
      <c r="Q434" s="13">
        <f>P434*Index!$D$16</f>
        <v>190.4424521342242</v>
      </c>
      <c r="S434" s="8">
        <v>8.8925295423230892</v>
      </c>
      <c r="T434" s="6">
        <f t="shared" si="33"/>
        <v>9.0303637502290979</v>
      </c>
      <c r="U434" s="6">
        <f>T434*Index!$H$19</f>
        <v>9.4875259150844453</v>
      </c>
      <c r="W434" s="8">
        <v>199.929978049308</v>
      </c>
      <c r="X434" s="9">
        <f t="shared" si="34"/>
        <v>199.93</v>
      </c>
      <c r="Y434" s="27"/>
    </row>
    <row r="435" spans="1:25" x14ac:dyDescent="0.25">
      <c r="A435" s="2" t="s">
        <v>675</v>
      </c>
      <c r="B435" s="2" t="s">
        <v>0</v>
      </c>
      <c r="C435" s="2">
        <v>45</v>
      </c>
      <c r="D435" s="2" t="s">
        <v>64</v>
      </c>
      <c r="E435" s="2" t="s">
        <v>59</v>
      </c>
      <c r="F435" s="2" t="s">
        <v>41</v>
      </c>
      <c r="G435" s="39" t="s">
        <v>1560</v>
      </c>
      <c r="H435" s="29">
        <v>46.754827007199701</v>
      </c>
      <c r="I435" s="29">
        <v>60.775568272789897</v>
      </c>
      <c r="J435" s="8">
        <v>1.8399128800986899</v>
      </c>
      <c r="K435" s="32">
        <v>0</v>
      </c>
      <c r="L435" s="28">
        <v>1.0054870921976999</v>
      </c>
      <c r="M435" s="8">
        <v>198.932161589511</v>
      </c>
      <c r="N435" s="9">
        <f t="shared" si="30"/>
        <v>198.93</v>
      </c>
      <c r="O435" s="6">
        <f t="shared" si="31"/>
        <v>199.74778345202799</v>
      </c>
      <c r="P435" s="6">
        <f t="shared" si="32"/>
        <v>202.84387409553443</v>
      </c>
      <c r="Q435" s="13">
        <f>P435*Index!$D$16</f>
        <v>230.13858788467175</v>
      </c>
      <c r="S435" s="8">
        <v>9.6419437851167196</v>
      </c>
      <c r="T435" s="6">
        <f t="shared" si="33"/>
        <v>9.7913939137860293</v>
      </c>
      <c r="U435" s="6">
        <f>T435*Index!$H$19</f>
        <v>10.287083230671445</v>
      </c>
      <c r="W435" s="8">
        <v>240.42567111534399</v>
      </c>
      <c r="X435" s="9">
        <f t="shared" si="34"/>
        <v>240.43</v>
      </c>
      <c r="Y435" s="27"/>
    </row>
    <row r="436" spans="1:25" x14ac:dyDescent="0.25">
      <c r="A436" s="2" t="s">
        <v>676</v>
      </c>
      <c r="B436" s="2" t="s">
        <v>0</v>
      </c>
      <c r="C436" s="2">
        <v>45</v>
      </c>
      <c r="D436" s="2" t="s">
        <v>65</v>
      </c>
      <c r="E436" s="2" t="s">
        <v>59</v>
      </c>
      <c r="F436" s="2" t="s">
        <v>41</v>
      </c>
      <c r="G436" s="39" t="s">
        <v>1560</v>
      </c>
      <c r="H436" s="29">
        <v>46.754827007199701</v>
      </c>
      <c r="I436" s="29">
        <v>83.622226346255502</v>
      </c>
      <c r="J436" s="8">
        <v>1.83070828910626</v>
      </c>
      <c r="K436" s="32">
        <v>0</v>
      </c>
      <c r="L436" s="28">
        <v>0.95097075256727603</v>
      </c>
      <c r="M436" s="8">
        <v>226.97993617549099</v>
      </c>
      <c r="N436" s="9">
        <f t="shared" si="30"/>
        <v>226.98</v>
      </c>
      <c r="O436" s="6">
        <f t="shared" si="31"/>
        <v>227.9105539138105</v>
      </c>
      <c r="P436" s="6">
        <f t="shared" si="32"/>
        <v>231.44316749947458</v>
      </c>
      <c r="Q436" s="13">
        <f>P436*Index!$D$16</f>
        <v>262.58620814350354</v>
      </c>
      <c r="S436" s="8">
        <v>10.0521669768964</v>
      </c>
      <c r="T436" s="6">
        <f t="shared" si="33"/>
        <v>10.207975565038295</v>
      </c>
      <c r="U436" s="6">
        <f>T436*Index!$H$19</f>
        <v>10.724754328018358</v>
      </c>
      <c r="W436" s="8">
        <v>273.31096247152198</v>
      </c>
      <c r="X436" s="9">
        <f t="shared" si="34"/>
        <v>273.31</v>
      </c>
      <c r="Y436" s="27"/>
    </row>
    <row r="437" spans="1:25" x14ac:dyDescent="0.25">
      <c r="A437" s="2" t="s">
        <v>677</v>
      </c>
      <c r="B437" s="2" t="s">
        <v>0</v>
      </c>
      <c r="C437" s="2">
        <v>45</v>
      </c>
      <c r="D437" s="2" t="s">
        <v>42</v>
      </c>
      <c r="E437" s="2" t="s">
        <v>59</v>
      </c>
      <c r="F437" s="2" t="s">
        <v>41</v>
      </c>
      <c r="G437" s="39" t="s">
        <v>1560</v>
      </c>
      <c r="H437" s="29">
        <v>46.754827007199701</v>
      </c>
      <c r="I437" s="29">
        <v>86.001882578365596</v>
      </c>
      <c r="J437" s="8">
        <v>1.84981867699285</v>
      </c>
      <c r="K437" s="32">
        <v>0</v>
      </c>
      <c r="L437" s="28">
        <v>1.0182692143102301</v>
      </c>
      <c r="M437" s="8">
        <v>250.06231855408399</v>
      </c>
      <c r="N437" s="9">
        <f t="shared" si="30"/>
        <v>250.06</v>
      </c>
      <c r="O437" s="6">
        <f t="shared" si="31"/>
        <v>251.08757406015573</v>
      </c>
      <c r="P437" s="6">
        <f t="shared" si="32"/>
        <v>254.97943145808816</v>
      </c>
      <c r="Q437" s="13">
        <f>P437*Index!$D$16</f>
        <v>289.28951666424859</v>
      </c>
      <c r="S437" s="8">
        <v>10.7676247881757</v>
      </c>
      <c r="T437" s="6">
        <f t="shared" si="33"/>
        <v>10.934522972392424</v>
      </c>
      <c r="U437" s="6">
        <f>T437*Index!$H$19</f>
        <v>11.488083197869789</v>
      </c>
      <c r="W437" s="8">
        <v>300.77759986211902</v>
      </c>
      <c r="X437" s="9">
        <f t="shared" si="34"/>
        <v>300.77999999999997</v>
      </c>
      <c r="Y437" s="27"/>
    </row>
    <row r="438" spans="1:25" x14ac:dyDescent="0.25">
      <c r="A438" s="2" t="s">
        <v>678</v>
      </c>
      <c r="B438" s="2" t="s">
        <v>0</v>
      </c>
      <c r="C438" s="2">
        <v>45</v>
      </c>
      <c r="D438" s="2" t="s">
        <v>66</v>
      </c>
      <c r="E438" s="2" t="s">
        <v>59</v>
      </c>
      <c r="F438" s="2" t="s">
        <v>222</v>
      </c>
      <c r="G438" s="39" t="s">
        <v>1560</v>
      </c>
      <c r="H438" s="29">
        <v>46.754827007199701</v>
      </c>
      <c r="I438" s="29">
        <v>112.159991753912</v>
      </c>
      <c r="J438" s="8">
        <v>1.85727732829262</v>
      </c>
      <c r="K438" s="32">
        <v>0</v>
      </c>
      <c r="L438" s="28">
        <v>1.0027028992917899</v>
      </c>
      <c r="M438" s="8">
        <v>295.94664774053501</v>
      </c>
      <c r="N438" s="9">
        <f t="shared" si="30"/>
        <v>295.95</v>
      </c>
      <c r="O438" s="6">
        <f t="shared" si="31"/>
        <v>297.16002899627119</v>
      </c>
      <c r="P438" s="6">
        <f t="shared" si="32"/>
        <v>301.76600944571339</v>
      </c>
      <c r="Q438" s="13">
        <f>P438*Index!$D$16</f>
        <v>342.37170629427391</v>
      </c>
      <c r="S438" s="8">
        <v>12.704837846802899</v>
      </c>
      <c r="T438" s="6">
        <f t="shared" si="33"/>
        <v>12.901762833428345</v>
      </c>
      <c r="U438" s="6">
        <f>T438*Index!$H$19</f>
        <v>13.554914576870654</v>
      </c>
      <c r="W438" s="8">
        <v>355.92662087114502</v>
      </c>
      <c r="X438" s="9">
        <f t="shared" si="34"/>
        <v>355.93</v>
      </c>
      <c r="Y438" s="27"/>
    </row>
    <row r="439" spans="1:25" x14ac:dyDescent="0.25">
      <c r="A439" s="2" t="s">
        <v>679</v>
      </c>
      <c r="B439" s="2" t="s">
        <v>0</v>
      </c>
      <c r="C439" s="2">
        <v>45</v>
      </c>
      <c r="D439" s="2" t="s">
        <v>1563</v>
      </c>
      <c r="E439" s="2" t="s">
        <v>59</v>
      </c>
      <c r="F439" s="2" t="s">
        <v>222</v>
      </c>
      <c r="G439" s="39" t="s">
        <v>1560</v>
      </c>
      <c r="H439" s="29">
        <v>46.754827007199701</v>
      </c>
      <c r="I439" s="29">
        <v>94.678849894373897</v>
      </c>
      <c r="J439" s="8">
        <v>1.7613989791887501</v>
      </c>
      <c r="K439" s="32">
        <v>0</v>
      </c>
      <c r="L439" s="28">
        <v>0.96611839600642502</v>
      </c>
      <c r="M439" s="8">
        <v>240.68051050474901</v>
      </c>
      <c r="N439" s="9">
        <f t="shared" si="30"/>
        <v>240.68</v>
      </c>
      <c r="O439" s="6">
        <f t="shared" si="31"/>
        <v>241.66730059781847</v>
      </c>
      <c r="P439" s="6">
        <f t="shared" si="32"/>
        <v>245.41314375708467</v>
      </c>
      <c r="Q439" s="13">
        <f>P439*Index!$D$16</f>
        <v>278.43598730515856</v>
      </c>
      <c r="S439" s="8">
        <v>12.3354131547888</v>
      </c>
      <c r="T439" s="6">
        <f t="shared" si="33"/>
        <v>12.526612058688027</v>
      </c>
      <c r="U439" s="6">
        <f>T439*Index!$H$19</f>
        <v>13.160771794159107</v>
      </c>
      <c r="W439" s="8">
        <v>291.59675909931798</v>
      </c>
      <c r="X439" s="9">
        <f t="shared" si="34"/>
        <v>291.60000000000002</v>
      </c>
      <c r="Y439" s="27"/>
    </row>
    <row r="440" spans="1:25" x14ac:dyDescent="0.25">
      <c r="A440" s="2" t="s">
        <v>680</v>
      </c>
      <c r="B440" s="2" t="s">
        <v>0</v>
      </c>
      <c r="C440" s="2">
        <v>45</v>
      </c>
      <c r="D440" s="2" t="s">
        <v>229</v>
      </c>
      <c r="E440" s="2" t="s">
        <v>59</v>
      </c>
      <c r="F440" s="2" t="s">
        <v>41</v>
      </c>
      <c r="G440" s="39" t="s">
        <v>1560</v>
      </c>
      <c r="H440" s="29">
        <v>46.754827007199701</v>
      </c>
      <c r="I440" s="29">
        <v>65.535426713091894</v>
      </c>
      <c r="J440" s="8">
        <v>2.0761598666162202</v>
      </c>
      <c r="K440" s="32">
        <v>1</v>
      </c>
      <c r="L440" s="28">
        <v>1.01907354926203</v>
      </c>
      <c r="M440" s="8">
        <v>237.579182756427</v>
      </c>
      <c r="N440" s="9">
        <f t="shared" si="30"/>
        <v>237.58</v>
      </c>
      <c r="O440" s="6">
        <f t="shared" si="31"/>
        <v>238.55325740572835</v>
      </c>
      <c r="P440" s="6">
        <f t="shared" si="32"/>
        <v>242.25083289551716</v>
      </c>
      <c r="Q440" s="13">
        <f>P440*Index!$D$16</f>
        <v>274.84815523786756</v>
      </c>
      <c r="S440" s="8">
        <v>11.113886133171899</v>
      </c>
      <c r="T440" s="6">
        <f t="shared" si="33"/>
        <v>11.286151368236064</v>
      </c>
      <c r="U440" s="6">
        <f>T440*Index!$H$19</f>
        <v>11.857512781253014</v>
      </c>
      <c r="W440" s="8">
        <v>286.70566801912003</v>
      </c>
      <c r="X440" s="9">
        <f t="shared" si="34"/>
        <v>286.70999999999998</v>
      </c>
      <c r="Y440" s="27"/>
    </row>
    <row r="441" spans="1:25" x14ac:dyDescent="0.25">
      <c r="A441" s="2" t="s">
        <v>681</v>
      </c>
      <c r="B441" s="2" t="s">
        <v>0</v>
      </c>
      <c r="C441" s="2">
        <v>45</v>
      </c>
      <c r="D441" s="2" t="s">
        <v>62</v>
      </c>
      <c r="E441" s="2" t="s">
        <v>60</v>
      </c>
      <c r="F441" s="2" t="s">
        <v>41</v>
      </c>
      <c r="G441" s="39" t="s">
        <v>1560</v>
      </c>
      <c r="H441" s="29">
        <v>46.754827007199701</v>
      </c>
      <c r="I441" s="29">
        <v>27.799294080891201</v>
      </c>
      <c r="J441" s="8">
        <v>1.75553943463849</v>
      </c>
      <c r="K441" s="32">
        <v>0</v>
      </c>
      <c r="L441" s="28">
        <v>0.99991607194830501</v>
      </c>
      <c r="M441" s="8">
        <v>130.87171485498001</v>
      </c>
      <c r="N441" s="9">
        <f t="shared" si="30"/>
        <v>130.87</v>
      </c>
      <c r="O441" s="6">
        <f t="shared" si="31"/>
        <v>131.40828888588544</v>
      </c>
      <c r="P441" s="6">
        <f t="shared" si="32"/>
        <v>133.44511736361667</v>
      </c>
      <c r="Q441" s="13">
        <f>P441*Index!$D$16</f>
        <v>151.40152004641251</v>
      </c>
      <c r="S441" s="8">
        <v>7.7811324600031497</v>
      </c>
      <c r="T441" s="6">
        <f t="shared" si="33"/>
        <v>7.9017400131331987</v>
      </c>
      <c r="U441" s="6">
        <f>T441*Index!$H$19</f>
        <v>8.301765601298067</v>
      </c>
      <c r="W441" s="8">
        <v>159.70328564771</v>
      </c>
      <c r="X441" s="9">
        <f t="shared" si="34"/>
        <v>159.69999999999999</v>
      </c>
      <c r="Y441" s="27"/>
    </row>
    <row r="442" spans="1:25" x14ac:dyDescent="0.25">
      <c r="A442" s="2" t="s">
        <v>682</v>
      </c>
      <c r="B442" s="2" t="s">
        <v>0</v>
      </c>
      <c r="C442" s="2">
        <v>45</v>
      </c>
      <c r="D442" s="2" t="s">
        <v>63</v>
      </c>
      <c r="E442" s="2" t="s">
        <v>60</v>
      </c>
      <c r="F442" s="2" t="s">
        <v>41</v>
      </c>
      <c r="G442" s="39" t="s">
        <v>1560</v>
      </c>
      <c r="H442" s="29">
        <v>46.754827007199701</v>
      </c>
      <c r="I442" s="29">
        <v>43.217761562439499</v>
      </c>
      <c r="J442" s="8">
        <v>2.0868393004615902</v>
      </c>
      <c r="K442" s="32">
        <v>0</v>
      </c>
      <c r="L442" s="28">
        <v>0.99800742577676305</v>
      </c>
      <c r="M442" s="8">
        <v>187.38421137527399</v>
      </c>
      <c r="N442" s="9">
        <f t="shared" si="30"/>
        <v>187.38</v>
      </c>
      <c r="O442" s="6">
        <f t="shared" si="31"/>
        <v>188.15248664191262</v>
      </c>
      <c r="P442" s="6">
        <f t="shared" si="32"/>
        <v>191.06885018486227</v>
      </c>
      <c r="Q442" s="13">
        <f>P442*Index!$D$16</f>
        <v>216.77911431321922</v>
      </c>
      <c r="S442" s="8">
        <v>8.5853686413562293</v>
      </c>
      <c r="T442" s="6">
        <f t="shared" si="33"/>
        <v>8.718441855297252</v>
      </c>
      <c r="U442" s="6">
        <f>T442*Index!$H$19</f>
        <v>9.1598129742216745</v>
      </c>
      <c r="W442" s="8">
        <v>225.938927287441</v>
      </c>
      <c r="X442" s="9">
        <f t="shared" si="34"/>
        <v>225.94</v>
      </c>
      <c r="Y442" s="27"/>
    </row>
    <row r="443" spans="1:25" x14ac:dyDescent="0.25">
      <c r="A443" s="2" t="s">
        <v>683</v>
      </c>
      <c r="B443" s="2" t="s">
        <v>0</v>
      </c>
      <c r="C443" s="2">
        <v>45</v>
      </c>
      <c r="D443" s="2" t="s">
        <v>64</v>
      </c>
      <c r="E443" s="2" t="s">
        <v>60</v>
      </c>
      <c r="F443" s="2" t="s">
        <v>41</v>
      </c>
      <c r="G443" s="39" t="s">
        <v>1560</v>
      </c>
      <c r="H443" s="29">
        <v>46.754827007199701</v>
      </c>
      <c r="I443" s="29">
        <v>56.567955213035702</v>
      </c>
      <c r="J443" s="8">
        <v>2.0729016768489701</v>
      </c>
      <c r="K443" s="32">
        <v>0</v>
      </c>
      <c r="L443" s="28">
        <v>1.0054870921976999</v>
      </c>
      <c r="M443" s="8">
        <v>215.35318278101801</v>
      </c>
      <c r="N443" s="9">
        <f t="shared" si="30"/>
        <v>215.35</v>
      </c>
      <c r="O443" s="6">
        <f t="shared" si="31"/>
        <v>216.23613083042017</v>
      </c>
      <c r="P443" s="6">
        <f t="shared" si="32"/>
        <v>219.5877908582917</v>
      </c>
      <c r="Q443" s="13">
        <f>P443*Index!$D$16</f>
        <v>249.1355695614493</v>
      </c>
      <c r="S443" s="8">
        <v>9.3026857465386108</v>
      </c>
      <c r="T443" s="6">
        <f t="shared" si="33"/>
        <v>9.4468773756099598</v>
      </c>
      <c r="U443" s="6">
        <f>T443*Index!$H$19</f>
        <v>9.9251255427502141</v>
      </c>
      <c r="W443" s="8">
        <v>259.06069510420002</v>
      </c>
      <c r="X443" s="9">
        <f t="shared" si="34"/>
        <v>259.06</v>
      </c>
      <c r="Y443" s="27"/>
    </row>
    <row r="444" spans="1:25" x14ac:dyDescent="0.25">
      <c r="A444" s="2" t="s">
        <v>684</v>
      </c>
      <c r="B444" s="2" t="s">
        <v>0</v>
      </c>
      <c r="C444" s="2">
        <v>45</v>
      </c>
      <c r="D444" s="2" t="s">
        <v>65</v>
      </c>
      <c r="E444" s="2" t="s">
        <v>60</v>
      </c>
      <c r="F444" s="2" t="s">
        <v>41</v>
      </c>
      <c r="G444" s="39" t="s">
        <v>1560</v>
      </c>
      <c r="H444" s="29">
        <v>46.754827007199701</v>
      </c>
      <c r="I444" s="29">
        <v>77.751843179763398</v>
      </c>
      <c r="J444" s="8">
        <v>1.99552825961406</v>
      </c>
      <c r="K444" s="32">
        <v>0</v>
      </c>
      <c r="L444" s="28">
        <v>0.95097075256727603</v>
      </c>
      <c r="M444" s="8">
        <v>236.27493978689901</v>
      </c>
      <c r="N444" s="9">
        <f t="shared" si="30"/>
        <v>236.27</v>
      </c>
      <c r="O444" s="6">
        <f t="shared" si="31"/>
        <v>237.24366704002529</v>
      </c>
      <c r="P444" s="6">
        <f t="shared" si="32"/>
        <v>240.92094387914568</v>
      </c>
      <c r="Q444" s="13">
        <f>P444*Index!$D$16</f>
        <v>273.33931607949631</v>
      </c>
      <c r="S444" s="8">
        <v>9.5891802850660408</v>
      </c>
      <c r="T444" s="6">
        <f t="shared" si="33"/>
        <v>9.7378125794845651</v>
      </c>
      <c r="U444" s="6">
        <f>T444*Index!$H$19</f>
        <v>10.230789341320971</v>
      </c>
      <c r="W444" s="8">
        <v>283.57010542081798</v>
      </c>
      <c r="X444" s="9">
        <f t="shared" si="34"/>
        <v>283.57</v>
      </c>
      <c r="Y444" s="27"/>
    </row>
    <row r="445" spans="1:25" x14ac:dyDescent="0.25">
      <c r="A445" s="2" t="s">
        <v>685</v>
      </c>
      <c r="B445" s="2" t="s">
        <v>0</v>
      </c>
      <c r="C445" s="2">
        <v>45</v>
      </c>
      <c r="D445" s="2" t="s">
        <v>42</v>
      </c>
      <c r="E445" s="2" t="s">
        <v>60</v>
      </c>
      <c r="F445" s="2" t="s">
        <v>41</v>
      </c>
      <c r="G445" s="39" t="s">
        <v>1560</v>
      </c>
      <c r="H445" s="29">
        <v>46.754827007199701</v>
      </c>
      <c r="I445" s="29">
        <v>79.916244103362104</v>
      </c>
      <c r="J445" s="8">
        <v>2.0034102058051202</v>
      </c>
      <c r="K445" s="32">
        <v>0</v>
      </c>
      <c r="L445" s="28">
        <v>1.0182692143102301</v>
      </c>
      <c r="M445" s="8">
        <v>258.41037036650903</v>
      </c>
      <c r="N445" s="9">
        <f t="shared" si="30"/>
        <v>258.41000000000003</v>
      </c>
      <c r="O445" s="6">
        <f t="shared" si="31"/>
        <v>259.46985288501173</v>
      </c>
      <c r="P445" s="6">
        <f t="shared" si="32"/>
        <v>263.49163560472942</v>
      </c>
      <c r="Q445" s="13">
        <f>P445*Index!$D$16</f>
        <v>298.9471247671753</v>
      </c>
      <c r="S445" s="8">
        <v>10.5121349854934</v>
      </c>
      <c r="T445" s="6">
        <f t="shared" si="33"/>
        <v>10.675073077768548</v>
      </c>
      <c r="U445" s="6">
        <f>T445*Index!$H$19</f>
        <v>11.215498652330581</v>
      </c>
      <c r="W445" s="8">
        <v>310.16262341950602</v>
      </c>
      <c r="X445" s="9">
        <f t="shared" si="34"/>
        <v>310.16000000000003</v>
      </c>
      <c r="Y445" s="27"/>
    </row>
    <row r="446" spans="1:25" x14ac:dyDescent="0.25">
      <c r="A446" s="2" t="s">
        <v>686</v>
      </c>
      <c r="B446" s="2" t="s">
        <v>0</v>
      </c>
      <c r="C446" s="2">
        <v>45</v>
      </c>
      <c r="D446" s="2" t="s">
        <v>66</v>
      </c>
      <c r="E446" s="2" t="s">
        <v>60</v>
      </c>
      <c r="F446" s="2" t="s">
        <v>222</v>
      </c>
      <c r="G446" s="39" t="s">
        <v>1560</v>
      </c>
      <c r="H446" s="29">
        <v>46.754827007199701</v>
      </c>
      <c r="I446" s="29">
        <v>104.514450888708</v>
      </c>
      <c r="J446" s="8">
        <v>2.1057845375761901</v>
      </c>
      <c r="K446" s="32">
        <v>0</v>
      </c>
      <c r="L446" s="28">
        <v>1.0027028992917899</v>
      </c>
      <c r="M446" s="8">
        <v>319.40148931268101</v>
      </c>
      <c r="N446" s="9">
        <f t="shared" si="30"/>
        <v>319.39999999999998</v>
      </c>
      <c r="O446" s="6">
        <f t="shared" si="31"/>
        <v>320.71103541886299</v>
      </c>
      <c r="P446" s="6">
        <f t="shared" si="32"/>
        <v>325.68205646785538</v>
      </c>
      <c r="Q446" s="13">
        <f>P446*Index!$D$16</f>
        <v>369.50590156638214</v>
      </c>
      <c r="S446" s="8">
        <v>19.957104355137101</v>
      </c>
      <c r="T446" s="6">
        <f t="shared" si="33"/>
        <v>20.266439472641729</v>
      </c>
      <c r="U446" s="6">
        <f>T446*Index!$H$19</f>
        <v>21.292427970944214</v>
      </c>
      <c r="W446" s="8">
        <v>390.79832953732603</v>
      </c>
      <c r="X446" s="9">
        <f t="shared" si="34"/>
        <v>390.8</v>
      </c>
      <c r="Y446" s="27"/>
    </row>
    <row r="447" spans="1:25" x14ac:dyDescent="0.25">
      <c r="A447" s="2" t="s">
        <v>687</v>
      </c>
      <c r="B447" s="2" t="s">
        <v>0</v>
      </c>
      <c r="C447" s="2">
        <v>45</v>
      </c>
      <c r="D447" s="2" t="s">
        <v>1563</v>
      </c>
      <c r="E447" s="2" t="s">
        <v>60</v>
      </c>
      <c r="F447" s="2" t="s">
        <v>222</v>
      </c>
      <c r="G447" s="39" t="s">
        <v>1560</v>
      </c>
      <c r="H447" s="29">
        <v>46.754827007199701</v>
      </c>
      <c r="I447" s="29">
        <v>88.189261100693898</v>
      </c>
      <c r="J447" s="8">
        <v>2.2513947823820701</v>
      </c>
      <c r="K447" s="32">
        <v>0</v>
      </c>
      <c r="L447" s="28">
        <v>0.96611839600642502</v>
      </c>
      <c r="M447" s="8">
        <v>293.51876391626001</v>
      </c>
      <c r="N447" s="9">
        <f t="shared" si="30"/>
        <v>293.52</v>
      </c>
      <c r="O447" s="6">
        <f t="shared" si="31"/>
        <v>294.7221908483167</v>
      </c>
      <c r="P447" s="6">
        <f t="shared" si="32"/>
        <v>299.29038480646562</v>
      </c>
      <c r="Q447" s="13">
        <f>P447*Index!$D$16</f>
        <v>339.56296108986788</v>
      </c>
      <c r="S447" s="8">
        <v>12.043110696882</v>
      </c>
      <c r="T447" s="6">
        <f t="shared" si="33"/>
        <v>12.229778912683672</v>
      </c>
      <c r="U447" s="6">
        <f>T447*Index!$H$19</f>
        <v>12.848911470138281</v>
      </c>
      <c r="W447" s="8">
        <v>352.41187256000597</v>
      </c>
      <c r="X447" s="9">
        <f t="shared" si="34"/>
        <v>352.41</v>
      </c>
      <c r="Y447" s="27"/>
    </row>
    <row r="448" spans="1:25" x14ac:dyDescent="0.25">
      <c r="A448" s="2" t="s">
        <v>688</v>
      </c>
      <c r="B448" s="2" t="s">
        <v>0</v>
      </c>
      <c r="C448" s="2">
        <v>45</v>
      </c>
      <c r="D448" s="2" t="s">
        <v>229</v>
      </c>
      <c r="E448" s="2" t="s">
        <v>60</v>
      </c>
      <c r="F448" s="2" t="s">
        <v>41</v>
      </c>
      <c r="G448" s="39" t="s">
        <v>1560</v>
      </c>
      <c r="H448" s="29">
        <v>46.754827007199701</v>
      </c>
      <c r="I448" s="29">
        <v>61.187137798316598</v>
      </c>
      <c r="J448" s="8">
        <v>2.36002207093525</v>
      </c>
      <c r="K448" s="32">
        <v>1</v>
      </c>
      <c r="L448" s="28">
        <v>1.01907354926203</v>
      </c>
      <c r="M448" s="8">
        <v>259.60431862583101</v>
      </c>
      <c r="N448" s="9">
        <f t="shared" si="30"/>
        <v>259.60000000000002</v>
      </c>
      <c r="O448" s="6">
        <f t="shared" si="31"/>
        <v>260.66869633219693</v>
      </c>
      <c r="P448" s="6">
        <f t="shared" si="32"/>
        <v>264.70906112534601</v>
      </c>
      <c r="Q448" s="13">
        <f>P448*Index!$D$16</f>
        <v>300.32836731846623</v>
      </c>
      <c r="S448" s="8">
        <v>10.5968786174098</v>
      </c>
      <c r="T448" s="6">
        <f t="shared" si="33"/>
        <v>10.761130235979653</v>
      </c>
      <c r="U448" s="6">
        <f>T448*Index!$H$19</f>
        <v>11.305912454176122</v>
      </c>
      <c r="W448" s="8">
        <v>311.63427977264303</v>
      </c>
      <c r="X448" s="9">
        <f t="shared" si="34"/>
        <v>311.63</v>
      </c>
      <c r="Y448" s="27"/>
    </row>
    <row r="449" spans="1:25" x14ac:dyDescent="0.25">
      <c r="A449" s="2" t="s">
        <v>689</v>
      </c>
      <c r="B449" s="2" t="s">
        <v>0</v>
      </c>
      <c r="C449" s="2">
        <v>45</v>
      </c>
      <c r="D449" s="2" t="s">
        <v>62</v>
      </c>
      <c r="E449" s="2" t="s">
        <v>61</v>
      </c>
      <c r="F449" s="2" t="s">
        <v>41</v>
      </c>
      <c r="G449" s="39" t="s">
        <v>1560</v>
      </c>
      <c r="H449" s="29">
        <v>46.754827007199701</v>
      </c>
      <c r="I449" s="29">
        <v>29.0428322441809</v>
      </c>
      <c r="J449" s="8">
        <v>1.26528181782531</v>
      </c>
      <c r="K449" s="32">
        <v>1</v>
      </c>
      <c r="L449" s="28">
        <v>0.99991607194830501</v>
      </c>
      <c r="M449" s="8">
        <v>95.897350931114104</v>
      </c>
      <c r="N449" s="9">
        <f t="shared" si="30"/>
        <v>95.9</v>
      </c>
      <c r="O449" s="6">
        <f t="shared" si="31"/>
        <v>96.290530069931677</v>
      </c>
      <c r="P449" s="6">
        <f t="shared" si="32"/>
        <v>97.783033286015623</v>
      </c>
      <c r="Q449" s="13">
        <f>P449*Index!$D$16</f>
        <v>110.94073853531721</v>
      </c>
      <c r="S449" s="8">
        <v>7.9128690024957997</v>
      </c>
      <c r="T449" s="6">
        <f t="shared" si="33"/>
        <v>8.0355184720344859</v>
      </c>
      <c r="U449" s="6">
        <f>T449*Index!$H$19</f>
        <v>8.4423165946812304</v>
      </c>
      <c r="W449" s="8">
        <v>119.383055129998</v>
      </c>
      <c r="X449" s="9">
        <f t="shared" si="34"/>
        <v>119.38</v>
      </c>
      <c r="Y449" s="27"/>
    </row>
    <row r="450" spans="1:25" x14ac:dyDescent="0.25">
      <c r="A450" s="2" t="s">
        <v>690</v>
      </c>
      <c r="B450" s="2" t="s">
        <v>0</v>
      </c>
      <c r="C450" s="2">
        <v>45</v>
      </c>
      <c r="D450" s="2" t="s">
        <v>63</v>
      </c>
      <c r="E450" s="2" t="s">
        <v>61</v>
      </c>
      <c r="F450" s="2" t="s">
        <v>41</v>
      </c>
      <c r="G450" s="39" t="s">
        <v>1560</v>
      </c>
      <c r="H450" s="29">
        <v>46.754827007199701</v>
      </c>
      <c r="I450" s="29">
        <v>45.183697020573099</v>
      </c>
      <c r="J450" s="8">
        <v>1.51298337965926</v>
      </c>
      <c r="K450" s="32">
        <v>0</v>
      </c>
      <c r="L450" s="28">
        <v>0.99800742577676305</v>
      </c>
      <c r="M450" s="8">
        <v>138.82428882319601</v>
      </c>
      <c r="N450" s="9">
        <f t="shared" si="30"/>
        <v>138.82</v>
      </c>
      <c r="O450" s="6">
        <f t="shared" si="31"/>
        <v>139.3934684073711</v>
      </c>
      <c r="P450" s="6">
        <f t="shared" si="32"/>
        <v>141.55406716768536</v>
      </c>
      <c r="Q450" s="13">
        <f>P450*Index!$D$16</f>
        <v>160.60161181875327</v>
      </c>
      <c r="S450" s="8">
        <v>9.4556513069202701</v>
      </c>
      <c r="T450" s="6">
        <f t="shared" si="33"/>
        <v>9.6022139021775352</v>
      </c>
      <c r="U450" s="6">
        <f>T450*Index!$H$19</f>
        <v>10.088325980975272</v>
      </c>
      <c r="W450" s="8">
        <v>170.689937799728</v>
      </c>
      <c r="X450" s="9">
        <f t="shared" si="34"/>
        <v>170.69</v>
      </c>
      <c r="Y450" s="27"/>
    </row>
    <row r="451" spans="1:25" x14ac:dyDescent="0.25">
      <c r="A451" s="2" t="s">
        <v>691</v>
      </c>
      <c r="B451" s="2" t="s">
        <v>0</v>
      </c>
      <c r="C451" s="2">
        <v>45</v>
      </c>
      <c r="D451" s="2" t="s">
        <v>64</v>
      </c>
      <c r="E451" s="2" t="s">
        <v>61</v>
      </c>
      <c r="F451" s="2" t="s">
        <v>41</v>
      </c>
      <c r="G451" s="39" t="s">
        <v>1560</v>
      </c>
      <c r="H451" s="29">
        <v>46.754827007199701</v>
      </c>
      <c r="I451" s="29">
        <v>59.187235621606703</v>
      </c>
      <c r="J451" s="8">
        <v>1.6002074704548701</v>
      </c>
      <c r="K451" s="32">
        <v>0</v>
      </c>
      <c r="L451" s="28">
        <v>1.0054870921976999</v>
      </c>
      <c r="M451" s="8">
        <v>170.45950284387999</v>
      </c>
      <c r="N451" s="9">
        <f t="shared" ref="N451:N514" si="35">ROUND(J451*SUM(H451:I451)*L451,2)</f>
        <v>170.46</v>
      </c>
      <c r="O451" s="6">
        <f t="shared" ref="O451:O514" si="36">M451*(1.0041)</f>
        <v>171.15838680553989</v>
      </c>
      <c r="P451" s="6">
        <f t="shared" ref="P451:P514" si="37">O451*(1.0155)</f>
        <v>173.81134180102578</v>
      </c>
      <c r="Q451" s="13">
        <f>P451*Index!$D$16</f>
        <v>197.19943202025789</v>
      </c>
      <c r="S451" s="8">
        <v>9.7160546836692703</v>
      </c>
      <c r="T451" s="6">
        <f t="shared" ref="T451:T514" si="38">S451*(1.0155)</f>
        <v>9.8666535312661452</v>
      </c>
      <c r="U451" s="6">
        <f>T451*Index!$H$19</f>
        <v>10.366152866286493</v>
      </c>
      <c r="W451" s="8">
        <v>207.565584886544</v>
      </c>
      <c r="X451" s="9">
        <f t="shared" ref="X451:X514" si="39">ROUND(Q451+U451,2)</f>
        <v>207.57</v>
      </c>
      <c r="Y451" s="27"/>
    </row>
    <row r="452" spans="1:25" x14ac:dyDescent="0.25">
      <c r="A452" s="2" t="s">
        <v>692</v>
      </c>
      <c r="B452" s="2" t="s">
        <v>0</v>
      </c>
      <c r="C452" s="2">
        <v>45</v>
      </c>
      <c r="D452" s="2" t="s">
        <v>65</v>
      </c>
      <c r="E452" s="2" t="s">
        <v>61</v>
      </c>
      <c r="F452" s="2" t="s">
        <v>41</v>
      </c>
      <c r="G452" s="39" t="s">
        <v>1560</v>
      </c>
      <c r="H452" s="29">
        <v>46.754827007199701</v>
      </c>
      <c r="I452" s="29">
        <v>81.415341892789201</v>
      </c>
      <c r="J452" s="8">
        <v>1.6096378596352401</v>
      </c>
      <c r="K452" s="32">
        <v>0</v>
      </c>
      <c r="L452" s="28">
        <v>0.95097075256727603</v>
      </c>
      <c r="M452" s="8">
        <v>196.192452110365</v>
      </c>
      <c r="N452" s="9">
        <f t="shared" si="35"/>
        <v>196.19</v>
      </c>
      <c r="O452" s="6">
        <f t="shared" si="36"/>
        <v>196.9968411640175</v>
      </c>
      <c r="P452" s="6">
        <f t="shared" si="37"/>
        <v>200.05029220205978</v>
      </c>
      <c r="Q452" s="13">
        <f>P452*Index!$D$16</f>
        <v>226.96910103193272</v>
      </c>
      <c r="S452" s="8">
        <v>10.683084581849499</v>
      </c>
      <c r="T452" s="6">
        <f t="shared" si="38"/>
        <v>10.848672392868167</v>
      </c>
      <c r="U452" s="6">
        <f>T452*Index!$H$19</f>
        <v>11.397886432757117</v>
      </c>
      <c r="W452" s="8">
        <v>238.36698746469</v>
      </c>
      <c r="X452" s="9">
        <f t="shared" si="39"/>
        <v>238.37</v>
      </c>
      <c r="Y452" s="27"/>
    </row>
    <row r="453" spans="1:25" x14ac:dyDescent="0.25">
      <c r="A453" s="2" t="s">
        <v>693</v>
      </c>
      <c r="B453" s="2" t="s">
        <v>0</v>
      </c>
      <c r="C453" s="2">
        <v>45</v>
      </c>
      <c r="D453" s="2" t="s">
        <v>42</v>
      </c>
      <c r="E453" s="2" t="s">
        <v>61</v>
      </c>
      <c r="F453" s="2" t="s">
        <v>41</v>
      </c>
      <c r="G453" s="39" t="s">
        <v>1560</v>
      </c>
      <c r="H453" s="29">
        <v>46.754827007199701</v>
      </c>
      <c r="I453" s="29">
        <v>83.719413556778605</v>
      </c>
      <c r="J453" s="8">
        <v>1.6196494900296601</v>
      </c>
      <c r="K453" s="32">
        <v>0</v>
      </c>
      <c r="L453" s="28">
        <v>1.0182692143102301</v>
      </c>
      <c r="M453" s="8">
        <v>215.183233911988</v>
      </c>
      <c r="N453" s="9">
        <f t="shared" si="35"/>
        <v>215.18</v>
      </c>
      <c r="O453" s="6">
        <f t="shared" si="36"/>
        <v>216.06548517102715</v>
      </c>
      <c r="P453" s="6">
        <f t="shared" si="37"/>
        <v>219.41450019117809</v>
      </c>
      <c r="Q453" s="13">
        <f>P453*Index!$D$16</f>
        <v>248.93896086621044</v>
      </c>
      <c r="S453" s="8">
        <v>10.1880479406103</v>
      </c>
      <c r="T453" s="6">
        <f t="shared" si="38"/>
        <v>10.345962683689761</v>
      </c>
      <c r="U453" s="6">
        <f>T453*Index!$H$19</f>
        <v>10.869727044551555</v>
      </c>
      <c r="W453" s="8">
        <v>259.80868791076199</v>
      </c>
      <c r="X453" s="9">
        <f t="shared" si="39"/>
        <v>259.81</v>
      </c>
      <c r="Y453" s="27"/>
    </row>
    <row r="454" spans="1:25" x14ac:dyDescent="0.25">
      <c r="A454" s="2" t="s">
        <v>694</v>
      </c>
      <c r="B454" s="2" t="s">
        <v>0</v>
      </c>
      <c r="C454" s="2">
        <v>45</v>
      </c>
      <c r="D454" s="2" t="s">
        <v>66</v>
      </c>
      <c r="E454" s="2" t="s">
        <v>61</v>
      </c>
      <c r="F454" s="2" t="s">
        <v>222</v>
      </c>
      <c r="G454" s="39" t="s">
        <v>1560</v>
      </c>
      <c r="H454" s="29">
        <v>46.754827007199701</v>
      </c>
      <c r="I454" s="29">
        <v>109.260363827151</v>
      </c>
      <c r="J454" s="8">
        <v>1.5536127643984099</v>
      </c>
      <c r="K454" s="32">
        <v>0</v>
      </c>
      <c r="L454" s="28">
        <v>1.0027028992917899</v>
      </c>
      <c r="M454" s="8">
        <v>243.04234008968101</v>
      </c>
      <c r="N454" s="9">
        <f t="shared" si="35"/>
        <v>243.04</v>
      </c>
      <c r="O454" s="6">
        <f t="shared" si="36"/>
        <v>244.0388136840487</v>
      </c>
      <c r="P454" s="6">
        <f t="shared" si="37"/>
        <v>247.82141529615149</v>
      </c>
      <c r="Q454" s="13">
        <f>P454*Index!$D$16</f>
        <v>281.16831636224731</v>
      </c>
      <c r="S454" s="8">
        <v>13.6540214463037</v>
      </c>
      <c r="T454" s="6">
        <f t="shared" si="38"/>
        <v>13.865658778721409</v>
      </c>
      <c r="U454" s="6">
        <f>T454*Index!$H$19</f>
        <v>14.56760775439418</v>
      </c>
      <c r="W454" s="8">
        <v>295.73592411664202</v>
      </c>
      <c r="X454" s="9">
        <f t="shared" si="39"/>
        <v>295.74</v>
      </c>
      <c r="Y454" s="27"/>
    </row>
    <row r="455" spans="1:25" x14ac:dyDescent="0.25">
      <c r="A455" s="2" t="s">
        <v>695</v>
      </c>
      <c r="B455" s="2" t="s">
        <v>0</v>
      </c>
      <c r="C455" s="2">
        <v>45</v>
      </c>
      <c r="D455" s="2" t="s">
        <v>1563</v>
      </c>
      <c r="E455" s="2" t="s">
        <v>61</v>
      </c>
      <c r="F455" s="2" t="s">
        <v>222</v>
      </c>
      <c r="G455" s="39" t="s">
        <v>1560</v>
      </c>
      <c r="H455" s="29">
        <v>46.754827007199701</v>
      </c>
      <c r="I455" s="29">
        <v>92.221726492357504</v>
      </c>
      <c r="J455" s="8">
        <v>1.61245480810728</v>
      </c>
      <c r="K455" s="32">
        <v>0</v>
      </c>
      <c r="L455" s="28">
        <v>0.96611839600642502</v>
      </c>
      <c r="M455" s="8">
        <v>216.50076766481999</v>
      </c>
      <c r="N455" s="9">
        <f t="shared" si="35"/>
        <v>216.5</v>
      </c>
      <c r="O455" s="6">
        <f t="shared" si="36"/>
        <v>217.38842081224576</v>
      </c>
      <c r="P455" s="6">
        <f t="shared" si="37"/>
        <v>220.75794133483558</v>
      </c>
      <c r="Q455" s="13">
        <f>P455*Index!$D$16</f>
        <v>250.46317572892741</v>
      </c>
      <c r="S455" s="8">
        <v>12.1029424880967</v>
      </c>
      <c r="T455" s="6">
        <f t="shared" si="38"/>
        <v>12.2905380966622</v>
      </c>
      <c r="U455" s="6">
        <f>T455*Index!$H$19</f>
        <v>12.912746587805723</v>
      </c>
      <c r="W455" s="8">
        <v>263.37592231673398</v>
      </c>
      <c r="X455" s="9">
        <f t="shared" si="39"/>
        <v>263.38</v>
      </c>
      <c r="Y455" s="27"/>
    </row>
    <row r="456" spans="1:25" x14ac:dyDescent="0.25">
      <c r="A456" s="2" t="s">
        <v>696</v>
      </c>
      <c r="B456" s="2" t="s">
        <v>0</v>
      </c>
      <c r="C456" s="2">
        <v>45</v>
      </c>
      <c r="D456" s="2" t="s">
        <v>229</v>
      </c>
      <c r="E456" s="2" t="s">
        <v>61</v>
      </c>
      <c r="F456" s="2" t="s">
        <v>41</v>
      </c>
      <c r="G456" s="39" t="s">
        <v>1560</v>
      </c>
      <c r="H456" s="29">
        <v>46.754827007199701</v>
      </c>
      <c r="I456" s="29">
        <v>63.872567556030901</v>
      </c>
      <c r="J456" s="8">
        <v>1.8984306831167901</v>
      </c>
      <c r="K456" s="32">
        <v>1</v>
      </c>
      <c r="L456" s="28">
        <v>1.01907354926203</v>
      </c>
      <c r="M456" s="8">
        <v>214.024237297805</v>
      </c>
      <c r="N456" s="9">
        <f t="shared" si="35"/>
        <v>214.02</v>
      </c>
      <c r="O456" s="6">
        <f t="shared" si="36"/>
        <v>214.901736670726</v>
      </c>
      <c r="P456" s="6">
        <f t="shared" si="37"/>
        <v>218.23271358912226</v>
      </c>
      <c r="Q456" s="13">
        <f>P456*Index!$D$16</f>
        <v>247.59815281375694</v>
      </c>
      <c r="S456" s="8">
        <v>10.230231555493001</v>
      </c>
      <c r="T456" s="6">
        <f t="shared" si="38"/>
        <v>10.388800144603143</v>
      </c>
      <c r="U456" s="6">
        <f>T456*Index!$H$19</f>
        <v>10.914733151923677</v>
      </c>
      <c r="W456" s="8">
        <v>258.51288596568099</v>
      </c>
      <c r="X456" s="9">
        <f t="shared" si="39"/>
        <v>258.51</v>
      </c>
      <c r="Y456" s="27"/>
    </row>
    <row r="457" spans="1:25" x14ac:dyDescent="0.25">
      <c r="A457" s="2" t="s">
        <v>697</v>
      </c>
      <c r="B457" s="2" t="s">
        <v>53</v>
      </c>
      <c r="C457" s="2">
        <v>45</v>
      </c>
      <c r="D457" s="2" t="s">
        <v>62</v>
      </c>
      <c r="E457" s="2" t="s">
        <v>54</v>
      </c>
      <c r="F457" s="2" t="s">
        <v>41</v>
      </c>
      <c r="G457" s="39" t="s">
        <v>1560</v>
      </c>
      <c r="H457" s="29">
        <v>46.754827007199701</v>
      </c>
      <c r="I457" s="29">
        <v>18.890487818936698</v>
      </c>
      <c r="J457" s="8">
        <v>1.25774349245994</v>
      </c>
      <c r="K457" s="32">
        <v>1</v>
      </c>
      <c r="L457" s="28">
        <v>0.99991607194830501</v>
      </c>
      <c r="M457" s="8">
        <v>82.558038016193507</v>
      </c>
      <c r="N457" s="9">
        <f t="shared" si="35"/>
        <v>82.56</v>
      </c>
      <c r="O457" s="6">
        <f t="shared" si="36"/>
        <v>82.896525972059905</v>
      </c>
      <c r="P457" s="6">
        <f t="shared" si="37"/>
        <v>84.181422124626835</v>
      </c>
      <c r="Q457" s="13">
        <f>P457*Index!$D$16</f>
        <v>95.508891753668124</v>
      </c>
      <c r="S457" s="8">
        <v>7.0519456940897696</v>
      </c>
      <c r="T457" s="6">
        <f t="shared" si="38"/>
        <v>7.1612508523481617</v>
      </c>
      <c r="U457" s="6">
        <f>T457*Index!$H$19</f>
        <v>7.523789176748287</v>
      </c>
      <c r="W457" s="8">
        <v>103.03268093041601</v>
      </c>
      <c r="X457" s="9">
        <f t="shared" si="39"/>
        <v>103.03</v>
      </c>
      <c r="Y457" s="27"/>
    </row>
    <row r="458" spans="1:25" x14ac:dyDescent="0.25">
      <c r="A458" s="2" t="s">
        <v>698</v>
      </c>
      <c r="B458" s="2" t="s">
        <v>53</v>
      </c>
      <c r="C458" s="2">
        <v>45</v>
      </c>
      <c r="D458" s="2" t="s">
        <v>63</v>
      </c>
      <c r="E458" s="2" t="s">
        <v>54</v>
      </c>
      <c r="F458" s="2" t="s">
        <v>41</v>
      </c>
      <c r="G458" s="39" t="s">
        <v>1560</v>
      </c>
      <c r="H458" s="29">
        <v>46.754827007199701</v>
      </c>
      <c r="I458" s="29">
        <v>29.400011076765299</v>
      </c>
      <c r="J458" s="8">
        <v>1.53433189369148</v>
      </c>
      <c r="K458" s="32">
        <v>0</v>
      </c>
      <c r="L458" s="28">
        <v>0.99800742577676305</v>
      </c>
      <c r="M458" s="8">
        <v>116.613971015505</v>
      </c>
      <c r="N458" s="9">
        <f t="shared" si="35"/>
        <v>116.61</v>
      </c>
      <c r="O458" s="6">
        <f t="shared" si="36"/>
        <v>117.09208829666856</v>
      </c>
      <c r="P458" s="6">
        <f t="shared" si="37"/>
        <v>118.90701566526694</v>
      </c>
      <c r="Q458" s="13">
        <f>P458*Index!$D$16</f>
        <v>134.90716836682381</v>
      </c>
      <c r="S458" s="8">
        <v>7.3209277066751302</v>
      </c>
      <c r="T458" s="6">
        <f t="shared" si="38"/>
        <v>7.4344020861285953</v>
      </c>
      <c r="U458" s="6">
        <f>T458*Index!$H$19</f>
        <v>7.810768691738855</v>
      </c>
      <c r="W458" s="8">
        <v>142.717937058562</v>
      </c>
      <c r="X458" s="9">
        <f t="shared" si="39"/>
        <v>142.72</v>
      </c>
      <c r="Y458" s="27"/>
    </row>
    <row r="459" spans="1:25" x14ac:dyDescent="0.25">
      <c r="A459" s="2" t="s">
        <v>699</v>
      </c>
      <c r="B459" s="2" t="s">
        <v>53</v>
      </c>
      <c r="C459" s="2">
        <v>45</v>
      </c>
      <c r="D459" s="2" t="s">
        <v>64</v>
      </c>
      <c r="E459" s="2" t="s">
        <v>54</v>
      </c>
      <c r="F459" s="2" t="s">
        <v>41</v>
      </c>
      <c r="G459" s="39" t="s">
        <v>1560</v>
      </c>
      <c r="H459" s="29">
        <v>46.754827007199701</v>
      </c>
      <c r="I459" s="29">
        <v>38.527225461521702</v>
      </c>
      <c r="J459" s="8">
        <v>1.63951392367451</v>
      </c>
      <c r="K459" s="32">
        <v>0</v>
      </c>
      <c r="L459" s="28">
        <v>1.0054870921976999</v>
      </c>
      <c r="M459" s="8">
        <v>140.58832379727301</v>
      </c>
      <c r="N459" s="9">
        <f t="shared" si="35"/>
        <v>140.59</v>
      </c>
      <c r="O459" s="6">
        <f t="shared" si="36"/>
        <v>141.16473592484184</v>
      </c>
      <c r="P459" s="6">
        <f t="shared" si="37"/>
        <v>143.35278933167689</v>
      </c>
      <c r="Q459" s="13">
        <f>P459*Index!$D$16</f>
        <v>162.64237041037291</v>
      </c>
      <c r="S459" s="8">
        <v>8.0789390524048805</v>
      </c>
      <c r="T459" s="6">
        <f t="shared" si="38"/>
        <v>8.2041626077171568</v>
      </c>
      <c r="U459" s="6">
        <f>T459*Index!$H$19</f>
        <v>8.6194983397328375</v>
      </c>
      <c r="W459" s="8">
        <v>171.26186875010501</v>
      </c>
      <c r="X459" s="9">
        <f t="shared" si="39"/>
        <v>171.26</v>
      </c>
      <c r="Y459" s="27"/>
    </row>
    <row r="460" spans="1:25" x14ac:dyDescent="0.25">
      <c r="A460" s="2" t="s">
        <v>700</v>
      </c>
      <c r="B460" s="2" t="s">
        <v>53</v>
      </c>
      <c r="C460" s="2">
        <v>45</v>
      </c>
      <c r="D460" s="2" t="s">
        <v>65</v>
      </c>
      <c r="E460" s="2" t="s">
        <v>54</v>
      </c>
      <c r="F460" s="2" t="s">
        <v>41</v>
      </c>
      <c r="G460" s="39" t="s">
        <v>1560</v>
      </c>
      <c r="H460" s="29">
        <v>46.754827007199701</v>
      </c>
      <c r="I460" s="29">
        <v>53.017595727912301</v>
      </c>
      <c r="J460" s="8">
        <v>1.7161292197850699</v>
      </c>
      <c r="K460" s="32">
        <v>0</v>
      </c>
      <c r="L460" s="28">
        <v>0.95097075256727603</v>
      </c>
      <c r="M460" s="8">
        <v>162.82746604048799</v>
      </c>
      <c r="N460" s="9">
        <f t="shared" si="35"/>
        <v>162.83000000000001</v>
      </c>
      <c r="O460" s="6">
        <f t="shared" si="36"/>
        <v>163.495058651254</v>
      </c>
      <c r="P460" s="6">
        <f t="shared" si="37"/>
        <v>166.02923206034845</v>
      </c>
      <c r="Q460" s="13">
        <f>P460*Index!$D$16</f>
        <v>188.37015997805892</v>
      </c>
      <c r="S460" s="8">
        <v>8.1110534068756692</v>
      </c>
      <c r="T460" s="6">
        <f t="shared" si="38"/>
        <v>8.2367747346822426</v>
      </c>
      <c r="U460" s="6">
        <f>T460*Index!$H$19</f>
        <v>8.6537614556255313</v>
      </c>
      <c r="W460" s="8">
        <v>197.02392143368499</v>
      </c>
      <c r="X460" s="9">
        <f t="shared" si="39"/>
        <v>197.02</v>
      </c>
      <c r="Y460" s="27"/>
    </row>
    <row r="461" spans="1:25" x14ac:dyDescent="0.25">
      <c r="A461" s="2" t="s">
        <v>701</v>
      </c>
      <c r="B461" s="2" t="s">
        <v>53</v>
      </c>
      <c r="C461" s="2">
        <v>45</v>
      </c>
      <c r="D461" s="2" t="s">
        <v>42</v>
      </c>
      <c r="E461" s="2" t="s">
        <v>54</v>
      </c>
      <c r="F461" s="2" t="s">
        <v>41</v>
      </c>
      <c r="G461" s="39" t="s">
        <v>1560</v>
      </c>
      <c r="H461" s="29">
        <v>46.754827007199701</v>
      </c>
      <c r="I461" s="29">
        <v>54.530663662270896</v>
      </c>
      <c r="J461" s="8">
        <v>1.72056859027514</v>
      </c>
      <c r="K461" s="32">
        <v>0</v>
      </c>
      <c r="L461" s="28">
        <v>1.0182692143102301</v>
      </c>
      <c r="M461" s="8">
        <v>177.45238491670301</v>
      </c>
      <c r="N461" s="9">
        <f t="shared" si="35"/>
        <v>177.45</v>
      </c>
      <c r="O461" s="6">
        <f t="shared" si="36"/>
        <v>178.1799396948615</v>
      </c>
      <c r="P461" s="6">
        <f t="shared" si="37"/>
        <v>180.94172876013187</v>
      </c>
      <c r="Q461" s="13">
        <f>P461*Index!$D$16</f>
        <v>205.28928532816252</v>
      </c>
      <c r="S461" s="8">
        <v>8.9015196776984098</v>
      </c>
      <c r="T461" s="6">
        <f t="shared" si="38"/>
        <v>9.0394932327027355</v>
      </c>
      <c r="U461" s="6">
        <f>T461*Index!$H$19</f>
        <v>9.4971175776083108</v>
      </c>
      <c r="W461" s="8">
        <v>214.78640290577101</v>
      </c>
      <c r="X461" s="9">
        <f t="shared" si="39"/>
        <v>214.79</v>
      </c>
      <c r="Y461" s="27"/>
    </row>
    <row r="462" spans="1:25" x14ac:dyDescent="0.25">
      <c r="A462" s="2" t="s">
        <v>702</v>
      </c>
      <c r="B462" s="2" t="s">
        <v>53</v>
      </c>
      <c r="C462" s="2">
        <v>45</v>
      </c>
      <c r="D462" s="2" t="s">
        <v>66</v>
      </c>
      <c r="E462" s="2" t="s">
        <v>54</v>
      </c>
      <c r="F462" s="2" t="s">
        <v>222</v>
      </c>
      <c r="G462" s="39" t="s">
        <v>1560</v>
      </c>
      <c r="H462" s="29">
        <v>46.754827007199701</v>
      </c>
      <c r="I462" s="29">
        <v>71.090456922922101</v>
      </c>
      <c r="J462" s="8">
        <v>1.7255378965547099</v>
      </c>
      <c r="K462" s="32">
        <v>0</v>
      </c>
      <c r="L462" s="28">
        <v>1.0027028992917899</v>
      </c>
      <c r="M462" s="8">
        <v>203.89612847157099</v>
      </c>
      <c r="N462" s="9">
        <f t="shared" si="35"/>
        <v>203.9</v>
      </c>
      <c r="O462" s="6">
        <f t="shared" si="36"/>
        <v>204.73210259830444</v>
      </c>
      <c r="P462" s="6">
        <f t="shared" si="37"/>
        <v>207.90545018857816</v>
      </c>
      <c r="Q462" s="13">
        <f>P462*Index!$D$16</f>
        <v>235.88125070709089</v>
      </c>
      <c r="S462" s="8">
        <v>10.353973893015</v>
      </c>
      <c r="T462" s="6">
        <f t="shared" si="38"/>
        <v>10.514460488356734</v>
      </c>
      <c r="U462" s="6">
        <f>T462*Index!$H$19</f>
        <v>11.046755050579794</v>
      </c>
      <c r="W462" s="8">
        <v>246.928005757671</v>
      </c>
      <c r="X462" s="9">
        <f t="shared" si="39"/>
        <v>246.93</v>
      </c>
      <c r="Y462" s="27"/>
    </row>
    <row r="463" spans="1:25" x14ac:dyDescent="0.25">
      <c r="A463" s="2" t="s">
        <v>703</v>
      </c>
      <c r="B463" s="2" t="s">
        <v>53</v>
      </c>
      <c r="C463" s="2">
        <v>45</v>
      </c>
      <c r="D463" s="2" t="s">
        <v>1563</v>
      </c>
      <c r="E463" s="2" t="s">
        <v>54</v>
      </c>
      <c r="F463" s="2" t="s">
        <v>222</v>
      </c>
      <c r="G463" s="39" t="s">
        <v>1560</v>
      </c>
      <c r="H463" s="29">
        <v>46.754827007199701</v>
      </c>
      <c r="I463" s="29">
        <v>60.013562318652703</v>
      </c>
      <c r="J463" s="8">
        <v>1.7481377294181899</v>
      </c>
      <c r="K463" s="32">
        <v>0</v>
      </c>
      <c r="L463" s="28">
        <v>0.96611839600642502</v>
      </c>
      <c r="M463" s="8">
        <v>180.32198892350101</v>
      </c>
      <c r="N463" s="9">
        <f t="shared" si="35"/>
        <v>180.32</v>
      </c>
      <c r="O463" s="6">
        <f t="shared" si="36"/>
        <v>181.06130907808736</v>
      </c>
      <c r="P463" s="6">
        <f t="shared" si="37"/>
        <v>183.86775936879772</v>
      </c>
      <c r="Q463" s="13">
        <f>P463*Index!$D$16</f>
        <v>208.60904322269246</v>
      </c>
      <c r="S463" s="8">
        <v>9.4291322435683895</v>
      </c>
      <c r="T463" s="6">
        <f t="shared" si="38"/>
        <v>9.5752837933437007</v>
      </c>
      <c r="U463" s="6">
        <f>T463*Index!$H$19</f>
        <v>10.060032535381724</v>
      </c>
      <c r="W463" s="8">
        <v>218.669075758075</v>
      </c>
      <c r="X463" s="9">
        <f t="shared" si="39"/>
        <v>218.67</v>
      </c>
      <c r="Y463" s="27"/>
    </row>
    <row r="464" spans="1:25" x14ac:dyDescent="0.25">
      <c r="A464" s="2" t="s">
        <v>704</v>
      </c>
      <c r="B464" s="2" t="s">
        <v>53</v>
      </c>
      <c r="C464" s="2">
        <v>45</v>
      </c>
      <c r="D464" s="2" t="s">
        <v>229</v>
      </c>
      <c r="E464" s="2" t="s">
        <v>54</v>
      </c>
      <c r="F464" s="2" t="s">
        <v>41</v>
      </c>
      <c r="G464" s="39" t="s">
        <v>1560</v>
      </c>
      <c r="H464" s="29">
        <v>46.754827007199701</v>
      </c>
      <c r="I464" s="29">
        <v>41.527751924590902</v>
      </c>
      <c r="J464" s="8">
        <v>1.8908923577514101</v>
      </c>
      <c r="K464" s="32">
        <v>1</v>
      </c>
      <c r="L464" s="28">
        <v>1.01907354926203</v>
      </c>
      <c r="M464" s="8">
        <v>170.116855835585</v>
      </c>
      <c r="N464" s="9">
        <f t="shared" si="35"/>
        <v>170.12</v>
      </c>
      <c r="O464" s="6">
        <f t="shared" si="36"/>
        <v>170.8143349445109</v>
      </c>
      <c r="P464" s="6">
        <f t="shared" si="37"/>
        <v>173.46195713615083</v>
      </c>
      <c r="Q464" s="13">
        <f>P464*Index!$D$16</f>
        <v>196.80303408237876</v>
      </c>
      <c r="S464" s="8">
        <v>8.7688632841327205</v>
      </c>
      <c r="T464" s="6">
        <f t="shared" si="38"/>
        <v>8.9047806650367782</v>
      </c>
      <c r="U464" s="6">
        <f>T464*Index!$H$19</f>
        <v>9.355585186204264</v>
      </c>
      <c r="W464" s="8">
        <v>206.15861926858301</v>
      </c>
      <c r="X464" s="9">
        <f t="shared" si="39"/>
        <v>206.16</v>
      </c>
      <c r="Y464" s="27"/>
    </row>
    <row r="465" spans="1:25" x14ac:dyDescent="0.25">
      <c r="A465" s="2" t="s">
        <v>705</v>
      </c>
      <c r="B465" s="2" t="s">
        <v>53</v>
      </c>
      <c r="C465" s="2">
        <v>45</v>
      </c>
      <c r="D465" s="2" t="s">
        <v>62</v>
      </c>
      <c r="E465" s="2" t="s">
        <v>55</v>
      </c>
      <c r="F465" s="2" t="s">
        <v>41</v>
      </c>
      <c r="G465" s="39" t="s">
        <v>1561</v>
      </c>
      <c r="H465" s="29">
        <v>46.754827007199701</v>
      </c>
      <c r="I465" s="29">
        <v>19.4642468599016</v>
      </c>
      <c r="J465" s="8">
        <v>2.4867478176086402</v>
      </c>
      <c r="K465" s="32">
        <v>0</v>
      </c>
      <c r="L465" s="28">
        <v>0.99991607194830501</v>
      </c>
      <c r="M465" s="8">
        <v>164.65631697927299</v>
      </c>
      <c r="N465" s="9">
        <f t="shared" si="35"/>
        <v>164.66</v>
      </c>
      <c r="O465" s="6">
        <f t="shared" si="36"/>
        <v>165.331407878888</v>
      </c>
      <c r="P465" s="6">
        <f t="shared" si="37"/>
        <v>167.89404470101078</v>
      </c>
      <c r="Q465" s="13">
        <f>P465*Index!$D$16</f>
        <v>190.48590219460417</v>
      </c>
      <c r="S465" s="8">
        <v>8.06316459627093</v>
      </c>
      <c r="T465" s="6">
        <f t="shared" si="38"/>
        <v>8.1881436475131295</v>
      </c>
      <c r="U465" s="6">
        <f>T465*Index!$H$19</f>
        <v>8.6026684196684808</v>
      </c>
      <c r="W465" s="8">
        <v>199.08857061427301</v>
      </c>
      <c r="X465" s="9">
        <f t="shared" si="39"/>
        <v>199.09</v>
      </c>
      <c r="Y465" s="27"/>
    </row>
    <row r="466" spans="1:25" x14ac:dyDescent="0.25">
      <c r="A466" s="2" t="s">
        <v>706</v>
      </c>
      <c r="B466" s="2" t="s">
        <v>53</v>
      </c>
      <c r="C466" s="2">
        <v>45</v>
      </c>
      <c r="D466" s="2" t="s">
        <v>62</v>
      </c>
      <c r="E466" s="2" t="s">
        <v>55</v>
      </c>
      <c r="F466" s="2" t="s">
        <v>41</v>
      </c>
      <c r="G466" s="39" t="s">
        <v>1562</v>
      </c>
      <c r="H466" s="29"/>
      <c r="I466" s="29"/>
      <c r="J466" s="8"/>
      <c r="K466" s="32">
        <v>0</v>
      </c>
      <c r="L466" s="28"/>
      <c r="M466" s="8"/>
      <c r="N466" s="9">
        <f t="shared" si="35"/>
        <v>0</v>
      </c>
      <c r="O466" s="6">
        <f t="shared" si="36"/>
        <v>0</v>
      </c>
      <c r="P466" s="6">
        <f t="shared" si="37"/>
        <v>0</v>
      </c>
      <c r="Q466" s="13">
        <f>P466*Index!$D$16</f>
        <v>0</v>
      </c>
      <c r="S466" s="8"/>
      <c r="T466" s="6">
        <f t="shared" si="38"/>
        <v>0</v>
      </c>
      <c r="U466" s="6">
        <f>T466*Index!$H$19</f>
        <v>0</v>
      </c>
      <c r="W466" s="8"/>
      <c r="X466" s="9">
        <f t="shared" si="39"/>
        <v>0</v>
      </c>
      <c r="Y466" s="27"/>
    </row>
    <row r="467" spans="1:25" x14ac:dyDescent="0.25">
      <c r="A467" s="2" t="s">
        <v>707</v>
      </c>
      <c r="B467" s="2" t="s">
        <v>53</v>
      </c>
      <c r="C467" s="2">
        <v>45</v>
      </c>
      <c r="D467" s="2" t="s">
        <v>63</v>
      </c>
      <c r="E467" s="2" t="s">
        <v>55</v>
      </c>
      <c r="F467" s="2" t="s">
        <v>41</v>
      </c>
      <c r="G467" s="39" t="s">
        <v>1560</v>
      </c>
      <c r="H467" s="29">
        <v>46.754827007199701</v>
      </c>
      <c r="I467" s="29">
        <v>30.3150809065123</v>
      </c>
      <c r="J467" s="8">
        <v>2.8369755634428002</v>
      </c>
      <c r="K467" s="32">
        <v>0</v>
      </c>
      <c r="L467" s="28">
        <v>0.99800742577676305</v>
      </c>
      <c r="M467" s="8">
        <v>218.20977814939999</v>
      </c>
      <c r="N467" s="9">
        <f t="shared" si="35"/>
        <v>218.21</v>
      </c>
      <c r="O467" s="6">
        <f t="shared" si="36"/>
        <v>219.10443823981254</v>
      </c>
      <c r="P467" s="6">
        <f t="shared" si="37"/>
        <v>222.50055703252966</v>
      </c>
      <c r="Q467" s="13">
        <f>P467*Index!$D$16</f>
        <v>252.4402781565023</v>
      </c>
      <c r="S467" s="8">
        <v>8.6240721174812691</v>
      </c>
      <c r="T467" s="6">
        <f t="shared" si="38"/>
        <v>8.7577452353022291</v>
      </c>
      <c r="U467" s="6">
        <f>T467*Index!$H$19</f>
        <v>9.2011060878394044</v>
      </c>
      <c r="W467" s="8">
        <v>261.64138424434202</v>
      </c>
      <c r="X467" s="9">
        <f t="shared" si="39"/>
        <v>261.64</v>
      </c>
      <c r="Y467" s="27"/>
    </row>
    <row r="468" spans="1:25" x14ac:dyDescent="0.25">
      <c r="A468" s="2" t="s">
        <v>708</v>
      </c>
      <c r="B468" s="2" t="s">
        <v>53</v>
      </c>
      <c r="C468" s="2">
        <v>45</v>
      </c>
      <c r="D468" s="2" t="s">
        <v>64</v>
      </c>
      <c r="E468" s="2" t="s">
        <v>55</v>
      </c>
      <c r="F468" s="2" t="s">
        <v>41</v>
      </c>
      <c r="G468" s="39" t="s">
        <v>1560</v>
      </c>
      <c r="H468" s="29">
        <v>46.754827007199701</v>
      </c>
      <c r="I468" s="29">
        <v>39.757634252551902</v>
      </c>
      <c r="J468" s="8">
        <v>2.8926858618655</v>
      </c>
      <c r="K468" s="32">
        <v>0</v>
      </c>
      <c r="L468" s="28">
        <v>1.0054870921976999</v>
      </c>
      <c r="M468" s="8">
        <v>251.62653689478699</v>
      </c>
      <c r="N468" s="9">
        <f t="shared" si="35"/>
        <v>251.63</v>
      </c>
      <c r="O468" s="6">
        <f t="shared" si="36"/>
        <v>252.65820569605563</v>
      </c>
      <c r="P468" s="6">
        <f t="shared" si="37"/>
        <v>256.57440788434451</v>
      </c>
      <c r="Q468" s="13">
        <f>P468*Index!$D$16</f>
        <v>291.09911344938541</v>
      </c>
      <c r="S468" s="8">
        <v>10.2485331306932</v>
      </c>
      <c r="T468" s="6">
        <f t="shared" si="38"/>
        <v>10.407385394218945</v>
      </c>
      <c r="U468" s="6">
        <f>T468*Index!$H$19</f>
        <v>10.934259279801278</v>
      </c>
      <c r="W468" s="8">
        <v>302.033372729186</v>
      </c>
      <c r="X468" s="9">
        <f t="shared" si="39"/>
        <v>302.02999999999997</v>
      </c>
      <c r="Y468" s="27"/>
    </row>
    <row r="469" spans="1:25" x14ac:dyDescent="0.25">
      <c r="A469" s="2" t="s">
        <v>709</v>
      </c>
      <c r="B469" s="2" t="s">
        <v>53</v>
      </c>
      <c r="C469" s="2">
        <v>45</v>
      </c>
      <c r="D469" s="2" t="s">
        <v>65</v>
      </c>
      <c r="E469" s="2" t="s">
        <v>55</v>
      </c>
      <c r="F469" s="2" t="s">
        <v>41</v>
      </c>
      <c r="G469" s="39" t="s">
        <v>1560</v>
      </c>
      <c r="H469" s="29">
        <v>46.754827007199701</v>
      </c>
      <c r="I469" s="29">
        <v>54.753905072250703</v>
      </c>
      <c r="J469" s="8">
        <v>2.8026776005111702</v>
      </c>
      <c r="K469" s="32">
        <v>0</v>
      </c>
      <c r="L469" s="28">
        <v>0.95097075256727603</v>
      </c>
      <c r="M469" s="8">
        <v>270.54761263733099</v>
      </c>
      <c r="N469" s="9">
        <f t="shared" si="35"/>
        <v>270.55</v>
      </c>
      <c r="O469" s="6">
        <f t="shared" si="36"/>
        <v>271.65685784914405</v>
      </c>
      <c r="P469" s="6">
        <f t="shared" si="37"/>
        <v>275.86753914580578</v>
      </c>
      <c r="Q469" s="13">
        <f>P469*Index!$D$16</f>
        <v>312.98833245678389</v>
      </c>
      <c r="S469" s="8">
        <v>9.4354962593505007</v>
      </c>
      <c r="T469" s="6">
        <f t="shared" si="38"/>
        <v>9.5817464513704333</v>
      </c>
      <c r="U469" s="6">
        <f>T469*Index!$H$19</f>
        <v>10.066822365471062</v>
      </c>
      <c r="W469" s="8">
        <v>323.05515482225502</v>
      </c>
      <c r="X469" s="9">
        <f t="shared" si="39"/>
        <v>323.06</v>
      </c>
      <c r="Y469" s="27"/>
    </row>
    <row r="470" spans="1:25" x14ac:dyDescent="0.25">
      <c r="A470" s="2" t="s">
        <v>710</v>
      </c>
      <c r="B470" s="2" t="s">
        <v>53</v>
      </c>
      <c r="C470" s="2">
        <v>45</v>
      </c>
      <c r="D470" s="2" t="s">
        <v>42</v>
      </c>
      <c r="E470" s="2" t="s">
        <v>55</v>
      </c>
      <c r="F470" s="2" t="s">
        <v>41</v>
      </c>
      <c r="G470" s="39" t="s">
        <v>1560</v>
      </c>
      <c r="H470" s="29">
        <v>46.754827007199701</v>
      </c>
      <c r="I470" s="29">
        <v>56.342259472092501</v>
      </c>
      <c r="J470" s="8">
        <v>2.8874570457503701</v>
      </c>
      <c r="K470" s="32">
        <v>0</v>
      </c>
      <c r="L470" s="28">
        <v>1.0182692143102301</v>
      </c>
      <c r="M470" s="8">
        <v>303.12694208811001</v>
      </c>
      <c r="N470" s="9">
        <f t="shared" si="35"/>
        <v>303.13</v>
      </c>
      <c r="O470" s="6">
        <f t="shared" si="36"/>
        <v>304.36976255067128</v>
      </c>
      <c r="P470" s="6">
        <f t="shared" si="37"/>
        <v>309.08749387020669</v>
      </c>
      <c r="Q470" s="13">
        <f>P470*Index!$D$16</f>
        <v>350.6783711821617</v>
      </c>
      <c r="S470" s="8">
        <v>8.8596917623515807</v>
      </c>
      <c r="T470" s="6">
        <f t="shared" si="38"/>
        <v>8.997016984668031</v>
      </c>
      <c r="U470" s="6">
        <f>T470*Index!$H$19</f>
        <v>9.45249096951685</v>
      </c>
      <c r="W470" s="8">
        <v>360.13086215167903</v>
      </c>
      <c r="X470" s="9">
        <f t="shared" si="39"/>
        <v>360.13</v>
      </c>
      <c r="Y470" s="27"/>
    </row>
    <row r="471" spans="1:25" x14ac:dyDescent="0.25">
      <c r="A471" s="2" t="s">
        <v>711</v>
      </c>
      <c r="B471" s="2" t="s">
        <v>53</v>
      </c>
      <c r="C471" s="2">
        <v>45</v>
      </c>
      <c r="D471" s="2" t="s">
        <v>66</v>
      </c>
      <c r="E471" s="2" t="s">
        <v>55</v>
      </c>
      <c r="F471" s="2" t="s">
        <v>222</v>
      </c>
      <c r="G471" s="39" t="s">
        <v>1560</v>
      </c>
      <c r="H471" s="29">
        <v>46.754827007199701</v>
      </c>
      <c r="I471" s="29">
        <v>73.297481153677495</v>
      </c>
      <c r="J471" s="8">
        <v>3.20885257591492</v>
      </c>
      <c r="K471" s="32">
        <v>0</v>
      </c>
      <c r="L471" s="28">
        <v>1.0027028992917899</v>
      </c>
      <c r="M471" s="8">
        <v>386.27139660857</v>
      </c>
      <c r="N471" s="9">
        <f t="shared" si="35"/>
        <v>386.27</v>
      </c>
      <c r="O471" s="6">
        <f t="shared" si="36"/>
        <v>387.85510933466514</v>
      </c>
      <c r="P471" s="6">
        <f t="shared" si="37"/>
        <v>393.86686352935249</v>
      </c>
      <c r="Q471" s="13">
        <f>P471*Index!$D$16</f>
        <v>446.86567041466998</v>
      </c>
      <c r="S471" s="8">
        <v>11.0530851194411</v>
      </c>
      <c r="T471" s="6">
        <f t="shared" si="38"/>
        <v>11.224407938792437</v>
      </c>
      <c r="U471" s="6">
        <f>T471*Index!$H$19</f>
        <v>11.792643590693803</v>
      </c>
      <c r="W471" s="8">
        <v>458.65831400536399</v>
      </c>
      <c r="X471" s="9">
        <f t="shared" si="39"/>
        <v>458.66</v>
      </c>
      <c r="Y471" s="27"/>
    </row>
    <row r="472" spans="1:25" x14ac:dyDescent="0.25">
      <c r="A472" s="2" t="s">
        <v>712</v>
      </c>
      <c r="B472" s="2" t="s">
        <v>53</v>
      </c>
      <c r="C472" s="2">
        <v>45</v>
      </c>
      <c r="D472" s="2" t="s">
        <v>1563</v>
      </c>
      <c r="E472" s="2" t="s">
        <v>55</v>
      </c>
      <c r="F472" s="2" t="s">
        <v>222</v>
      </c>
      <c r="G472" s="39" t="s">
        <v>1560</v>
      </c>
      <c r="H472" s="29">
        <v>46.754827007199701</v>
      </c>
      <c r="I472" s="29">
        <v>61.895577745031403</v>
      </c>
      <c r="J472" s="8">
        <v>3.3758526834712099</v>
      </c>
      <c r="K472" s="32">
        <v>0</v>
      </c>
      <c r="L472" s="28">
        <v>0.96611839600642502</v>
      </c>
      <c r="M472" s="8">
        <v>354.36040279403102</v>
      </c>
      <c r="N472" s="9">
        <f t="shared" si="35"/>
        <v>354.36</v>
      </c>
      <c r="O472" s="6">
        <f t="shared" si="36"/>
        <v>355.81328044548655</v>
      </c>
      <c r="P472" s="6">
        <f t="shared" si="37"/>
        <v>361.3283862923916</v>
      </c>
      <c r="Q472" s="13">
        <f>P472*Index!$D$16</f>
        <v>409.94880892885112</v>
      </c>
      <c r="S472" s="8">
        <v>10.640845073586799</v>
      </c>
      <c r="T472" s="6">
        <f t="shared" si="38"/>
        <v>10.805778172227395</v>
      </c>
      <c r="U472" s="6">
        <f>T472*Index!$H$19</f>
        <v>11.352820692196406</v>
      </c>
      <c r="W472" s="8">
        <v>421.30162962104703</v>
      </c>
      <c r="X472" s="9">
        <f t="shared" si="39"/>
        <v>421.3</v>
      </c>
      <c r="Y472" s="27"/>
    </row>
    <row r="473" spans="1:25" x14ac:dyDescent="0.25">
      <c r="A473" s="2" t="s">
        <v>713</v>
      </c>
      <c r="B473" s="2" t="s">
        <v>53</v>
      </c>
      <c r="C473" s="2">
        <v>45</v>
      </c>
      <c r="D473" s="2" t="s">
        <v>229</v>
      </c>
      <c r="E473" s="2" t="s">
        <v>55</v>
      </c>
      <c r="F473" s="2" t="s">
        <v>41</v>
      </c>
      <c r="G473" s="39" t="s">
        <v>1560</v>
      </c>
      <c r="H473" s="29">
        <v>46.754827007199701</v>
      </c>
      <c r="I473" s="29">
        <v>42.754310478509701</v>
      </c>
      <c r="J473" s="8">
        <v>3.1825026112555901</v>
      </c>
      <c r="K473" s="32">
        <v>1</v>
      </c>
      <c r="L473" s="28">
        <v>1.01907354926203</v>
      </c>
      <c r="M473" s="8">
        <v>290.296413459436</v>
      </c>
      <c r="N473" s="9">
        <f t="shared" si="35"/>
        <v>290.3</v>
      </c>
      <c r="O473" s="6">
        <f t="shared" si="36"/>
        <v>291.48662875461969</v>
      </c>
      <c r="P473" s="6">
        <f t="shared" si="37"/>
        <v>296.00467150031631</v>
      </c>
      <c r="Q473" s="13">
        <f>P473*Index!$D$16</f>
        <v>335.83512151944564</v>
      </c>
      <c r="S473" s="8">
        <v>8.3095904898698691</v>
      </c>
      <c r="T473" s="6">
        <f t="shared" si="38"/>
        <v>8.438389142462853</v>
      </c>
      <c r="U473" s="6">
        <f>T473*Index!$H$19</f>
        <v>8.8655825928000347</v>
      </c>
      <c r="W473" s="8">
        <v>344.700704112246</v>
      </c>
      <c r="X473" s="9">
        <f t="shared" si="39"/>
        <v>344.7</v>
      </c>
      <c r="Y473" s="27"/>
    </row>
    <row r="474" spans="1:25" x14ac:dyDescent="0.25">
      <c r="A474" s="2" t="s">
        <v>714</v>
      </c>
      <c r="B474" s="2" t="s">
        <v>53</v>
      </c>
      <c r="C474" s="2">
        <v>45</v>
      </c>
      <c r="D474" s="2" t="s">
        <v>62</v>
      </c>
      <c r="E474" s="2" t="s">
        <v>56</v>
      </c>
      <c r="F474" s="2" t="s">
        <v>41</v>
      </c>
      <c r="G474" s="39" t="s">
        <v>1560</v>
      </c>
      <c r="H474" s="29">
        <v>46.754827007199701</v>
      </c>
      <c r="I474" s="29">
        <v>19.693678031244801</v>
      </c>
      <c r="J474" s="8">
        <v>1.94333232318183</v>
      </c>
      <c r="K474" s="32">
        <v>0</v>
      </c>
      <c r="L474" s="28">
        <v>0.99991607194830501</v>
      </c>
      <c r="M474" s="8">
        <v>129.12068991078999</v>
      </c>
      <c r="N474" s="9">
        <f t="shared" si="35"/>
        <v>129.12</v>
      </c>
      <c r="O474" s="6">
        <f t="shared" si="36"/>
        <v>129.65008473942422</v>
      </c>
      <c r="P474" s="6">
        <f t="shared" si="37"/>
        <v>131.6596610528853</v>
      </c>
      <c r="Q474" s="13">
        <f>P474*Index!$D$16</f>
        <v>149.37581236402042</v>
      </c>
      <c r="S474" s="8">
        <v>6.8868834470795504</v>
      </c>
      <c r="T474" s="6">
        <f t="shared" si="38"/>
        <v>6.9936301405092838</v>
      </c>
      <c r="U474" s="6">
        <f>T474*Index!$H$19</f>
        <v>7.3476826663725658</v>
      </c>
      <c r="W474" s="8">
        <v>156.723495030393</v>
      </c>
      <c r="X474" s="9">
        <f t="shared" si="39"/>
        <v>156.72</v>
      </c>
      <c r="Y474" s="27"/>
    </row>
    <row r="475" spans="1:25" x14ac:dyDescent="0.25">
      <c r="A475" s="2" t="s">
        <v>715</v>
      </c>
      <c r="B475" s="2" t="s">
        <v>53</v>
      </c>
      <c r="C475" s="2">
        <v>45</v>
      </c>
      <c r="D475" s="2" t="s">
        <v>63</v>
      </c>
      <c r="E475" s="2" t="s">
        <v>56</v>
      </c>
      <c r="F475" s="2" t="s">
        <v>41</v>
      </c>
      <c r="G475" s="39" t="s">
        <v>1560</v>
      </c>
      <c r="H475" s="29">
        <v>46.754827007199701</v>
      </c>
      <c r="I475" s="29">
        <v>30.633691491030199</v>
      </c>
      <c r="J475" s="8">
        <v>2.2168202332554601</v>
      </c>
      <c r="K475" s="32">
        <v>0</v>
      </c>
      <c r="L475" s="28">
        <v>0.99800742577676305</v>
      </c>
      <c r="M475" s="8">
        <v>171.214594701062</v>
      </c>
      <c r="N475" s="9">
        <f t="shared" si="35"/>
        <v>171.21</v>
      </c>
      <c r="O475" s="6">
        <f t="shared" si="36"/>
        <v>171.91657453933635</v>
      </c>
      <c r="P475" s="6">
        <f t="shared" si="37"/>
        <v>174.58128144469609</v>
      </c>
      <c r="Q475" s="13">
        <f>P475*Index!$D$16</f>
        <v>198.07297490214575</v>
      </c>
      <c r="S475" s="8">
        <v>7.1805341244461403</v>
      </c>
      <c r="T475" s="6">
        <f t="shared" si="38"/>
        <v>7.2918324033750563</v>
      </c>
      <c r="U475" s="6">
        <f>T475*Index!$H$19</f>
        <v>7.6609814187959175</v>
      </c>
      <c r="W475" s="8">
        <v>205.73395632094099</v>
      </c>
      <c r="X475" s="9">
        <f t="shared" si="39"/>
        <v>205.73</v>
      </c>
      <c r="Y475" s="27"/>
    </row>
    <row r="476" spans="1:25" x14ac:dyDescent="0.25">
      <c r="A476" s="2" t="s">
        <v>716</v>
      </c>
      <c r="B476" s="2" t="s">
        <v>53</v>
      </c>
      <c r="C476" s="2">
        <v>45</v>
      </c>
      <c r="D476" s="2" t="s">
        <v>64</v>
      </c>
      <c r="E476" s="2" t="s">
        <v>56</v>
      </c>
      <c r="F476" s="2" t="s">
        <v>41</v>
      </c>
      <c r="G476" s="39" t="s">
        <v>1560</v>
      </c>
      <c r="H476" s="29">
        <v>46.754827007199701</v>
      </c>
      <c r="I476" s="29">
        <v>40.120835442609803</v>
      </c>
      <c r="J476" s="8">
        <v>2.2563908629939702</v>
      </c>
      <c r="K476" s="32">
        <v>0</v>
      </c>
      <c r="L476" s="28">
        <v>1.0054870921976999</v>
      </c>
      <c r="M476" s="8">
        <v>197.10106069085799</v>
      </c>
      <c r="N476" s="9">
        <f t="shared" si="35"/>
        <v>197.1</v>
      </c>
      <c r="O476" s="6">
        <f t="shared" si="36"/>
        <v>197.9091750396905</v>
      </c>
      <c r="P476" s="6">
        <f t="shared" si="37"/>
        <v>200.9767672528057</v>
      </c>
      <c r="Q476" s="13">
        <f>P476*Index!$D$16</f>
        <v>228.02024275775398</v>
      </c>
      <c r="S476" s="8">
        <v>7.5485006619681698</v>
      </c>
      <c r="T476" s="6">
        <f t="shared" si="38"/>
        <v>7.6655024222286769</v>
      </c>
      <c r="U476" s="6">
        <f>T476*Index!$H$19</f>
        <v>8.0535684823540024</v>
      </c>
      <c r="W476" s="8">
        <v>236.073811240108</v>
      </c>
      <c r="X476" s="9">
        <f t="shared" si="39"/>
        <v>236.07</v>
      </c>
      <c r="Y476" s="27"/>
    </row>
    <row r="477" spans="1:25" x14ac:dyDescent="0.25">
      <c r="A477" s="2" t="s">
        <v>717</v>
      </c>
      <c r="B477" s="2" t="s">
        <v>53</v>
      </c>
      <c r="C477" s="2">
        <v>45</v>
      </c>
      <c r="D477" s="2" t="s">
        <v>65</v>
      </c>
      <c r="E477" s="2" t="s">
        <v>56</v>
      </c>
      <c r="F477" s="2" t="s">
        <v>41</v>
      </c>
      <c r="G477" s="39" t="s">
        <v>1560</v>
      </c>
      <c r="H477" s="29">
        <v>46.754827007199701</v>
      </c>
      <c r="I477" s="29">
        <v>55.1788289283596</v>
      </c>
      <c r="J477" s="8">
        <v>2.2765614842370598</v>
      </c>
      <c r="K477" s="32">
        <v>0</v>
      </c>
      <c r="L477" s="28">
        <v>0.95097075256727603</v>
      </c>
      <c r="M477" s="8">
        <v>220.68059442528099</v>
      </c>
      <c r="N477" s="9">
        <f t="shared" si="35"/>
        <v>220.68</v>
      </c>
      <c r="O477" s="6">
        <f t="shared" si="36"/>
        <v>221.58538486242463</v>
      </c>
      <c r="P477" s="6">
        <f t="shared" si="37"/>
        <v>225.01995832779224</v>
      </c>
      <c r="Q477" s="13">
        <f>P477*Index!$D$16</f>
        <v>255.29869061284035</v>
      </c>
      <c r="S477" s="8">
        <v>7.5102491149922601</v>
      </c>
      <c r="T477" s="6">
        <f t="shared" si="38"/>
        <v>7.6266579762746405</v>
      </c>
      <c r="U477" s="6">
        <f>T477*Index!$H$19</f>
        <v>8.0127575363235444</v>
      </c>
      <c r="W477" s="8">
        <v>263.31144814916399</v>
      </c>
      <c r="X477" s="9">
        <f t="shared" si="39"/>
        <v>263.31</v>
      </c>
      <c r="Y477" s="27"/>
    </row>
    <row r="478" spans="1:25" x14ac:dyDescent="0.25">
      <c r="A478" s="2" t="s">
        <v>718</v>
      </c>
      <c r="B478" s="2" t="s">
        <v>53</v>
      </c>
      <c r="C478" s="2">
        <v>45</v>
      </c>
      <c r="D478" s="2" t="s">
        <v>42</v>
      </c>
      <c r="E478" s="2" t="s">
        <v>56</v>
      </c>
      <c r="F478" s="2" t="s">
        <v>41</v>
      </c>
      <c r="G478" s="39" t="s">
        <v>1560</v>
      </c>
      <c r="H478" s="29">
        <v>46.754827007199701</v>
      </c>
      <c r="I478" s="29">
        <v>56.7346780501803</v>
      </c>
      <c r="J478" s="8">
        <v>2.3680020248226299</v>
      </c>
      <c r="K478" s="32">
        <v>0</v>
      </c>
      <c r="L478" s="28">
        <v>1.0182692143102301</v>
      </c>
      <c r="M478" s="8">
        <v>249.540472521954</v>
      </c>
      <c r="N478" s="9">
        <f t="shared" si="35"/>
        <v>249.54</v>
      </c>
      <c r="O478" s="6">
        <f t="shared" si="36"/>
        <v>250.56358845929401</v>
      </c>
      <c r="P478" s="6">
        <f t="shared" si="37"/>
        <v>254.4473240804131</v>
      </c>
      <c r="Q478" s="13">
        <f>P478*Index!$D$16</f>
        <v>288.68580880741939</v>
      </c>
      <c r="S478" s="8">
        <v>8.26645675956809</v>
      </c>
      <c r="T478" s="6">
        <f t="shared" si="38"/>
        <v>8.3945868393413967</v>
      </c>
      <c r="U478" s="6">
        <f>T478*Index!$H$19</f>
        <v>8.8195627980830551</v>
      </c>
      <c r="W478" s="8">
        <v>297.505371605503</v>
      </c>
      <c r="X478" s="9">
        <f t="shared" si="39"/>
        <v>297.51</v>
      </c>
      <c r="Y478" s="27"/>
    </row>
    <row r="479" spans="1:25" x14ac:dyDescent="0.25">
      <c r="A479" s="2" t="s">
        <v>719</v>
      </c>
      <c r="B479" s="2" t="s">
        <v>53</v>
      </c>
      <c r="C479" s="2">
        <v>45</v>
      </c>
      <c r="D479" s="2" t="s">
        <v>66</v>
      </c>
      <c r="E479" s="2" t="s">
        <v>56</v>
      </c>
      <c r="F479" s="2" t="s">
        <v>222</v>
      </c>
      <c r="G479" s="39" t="s">
        <v>1560</v>
      </c>
      <c r="H479" s="29">
        <v>46.754827007199701</v>
      </c>
      <c r="I479" s="29">
        <v>74.077725632354401</v>
      </c>
      <c r="J479" s="8">
        <v>2.30554937382206</v>
      </c>
      <c r="K479" s="32">
        <v>0</v>
      </c>
      <c r="L479" s="28">
        <v>1.0027028992917899</v>
      </c>
      <c r="M479" s="8">
        <v>279.338404399257</v>
      </c>
      <c r="N479" s="9">
        <f t="shared" si="35"/>
        <v>279.33999999999997</v>
      </c>
      <c r="O479" s="6">
        <f t="shared" si="36"/>
        <v>280.48369185729393</v>
      </c>
      <c r="P479" s="6">
        <f t="shared" si="37"/>
        <v>284.83118908108202</v>
      </c>
      <c r="Q479" s="13">
        <f>P479*Index!$D$16</f>
        <v>323.15813298734088</v>
      </c>
      <c r="S479" s="8">
        <v>9.8333017157303999</v>
      </c>
      <c r="T479" s="6">
        <f t="shared" si="38"/>
        <v>9.9857178923242209</v>
      </c>
      <c r="U479" s="6">
        <f>T479*Index!$H$19</f>
        <v>10.491244860623134</v>
      </c>
      <c r="W479" s="8">
        <v>333.64937784796399</v>
      </c>
      <c r="X479" s="9">
        <f t="shared" si="39"/>
        <v>333.65</v>
      </c>
      <c r="Y479" s="27"/>
    </row>
    <row r="480" spans="1:25" x14ac:dyDescent="0.25">
      <c r="A480" s="2" t="s">
        <v>720</v>
      </c>
      <c r="B480" s="2" t="s">
        <v>53</v>
      </c>
      <c r="C480" s="2">
        <v>45</v>
      </c>
      <c r="D480" s="2" t="s">
        <v>1563</v>
      </c>
      <c r="E480" s="2" t="s">
        <v>56</v>
      </c>
      <c r="F480" s="2" t="s">
        <v>222</v>
      </c>
      <c r="G480" s="39" t="s">
        <v>1560</v>
      </c>
      <c r="H480" s="29">
        <v>46.754827007199701</v>
      </c>
      <c r="I480" s="29">
        <v>62.521426960018601</v>
      </c>
      <c r="J480" s="8">
        <v>2.4780980218630502</v>
      </c>
      <c r="K480" s="32">
        <v>0</v>
      </c>
      <c r="L480" s="28">
        <v>0.96611839600642502</v>
      </c>
      <c r="M480" s="8">
        <v>261.62222296899</v>
      </c>
      <c r="N480" s="9">
        <f t="shared" si="35"/>
        <v>261.62</v>
      </c>
      <c r="O480" s="6">
        <f t="shared" si="36"/>
        <v>262.69487408316286</v>
      </c>
      <c r="P480" s="6">
        <f t="shared" si="37"/>
        <v>266.76664463145192</v>
      </c>
      <c r="Q480" s="13">
        <f>P480*Index!$D$16</f>
        <v>302.66281968810983</v>
      </c>
      <c r="S480" s="8">
        <v>9.0435527377701703</v>
      </c>
      <c r="T480" s="6">
        <f t="shared" si="38"/>
        <v>9.1837278052056082</v>
      </c>
      <c r="U480" s="6">
        <f>T480*Index!$H$19</f>
        <v>9.6486540253441415</v>
      </c>
      <c r="W480" s="8">
        <v>312.31147371345401</v>
      </c>
      <c r="X480" s="9">
        <f t="shared" si="39"/>
        <v>312.31</v>
      </c>
      <c r="Y480" s="27"/>
    </row>
    <row r="481" spans="1:25" x14ac:dyDescent="0.25">
      <c r="A481" s="2" t="s">
        <v>721</v>
      </c>
      <c r="B481" s="2" t="s">
        <v>53</v>
      </c>
      <c r="C481" s="2">
        <v>45</v>
      </c>
      <c r="D481" s="2" t="s">
        <v>229</v>
      </c>
      <c r="E481" s="2" t="s">
        <v>56</v>
      </c>
      <c r="F481" s="2" t="s">
        <v>41</v>
      </c>
      <c r="G481" s="39" t="s">
        <v>1560</v>
      </c>
      <c r="H481" s="29">
        <v>46.754827007199701</v>
      </c>
      <c r="I481" s="29">
        <v>43.319226318647502</v>
      </c>
      <c r="J481" s="8">
        <v>2.58266753031468</v>
      </c>
      <c r="K481" s="32">
        <v>1</v>
      </c>
      <c r="L481" s="28">
        <v>1.01907354926203</v>
      </c>
      <c r="M481" s="8">
        <v>237.068438035475</v>
      </c>
      <c r="N481" s="9">
        <f t="shared" si="35"/>
        <v>237.07</v>
      </c>
      <c r="O481" s="6">
        <f t="shared" si="36"/>
        <v>238.04041863142044</v>
      </c>
      <c r="P481" s="6">
        <f t="shared" si="37"/>
        <v>241.73004512020748</v>
      </c>
      <c r="Q481" s="13">
        <f>P481*Index!$D$16</f>
        <v>274.2572901514468</v>
      </c>
      <c r="S481" s="8">
        <v>10.0732577742762</v>
      </c>
      <c r="T481" s="6">
        <f t="shared" si="38"/>
        <v>10.229393269777482</v>
      </c>
      <c r="U481" s="6">
        <f>T481*Index!$H$19</f>
        <v>10.747256304059967</v>
      </c>
      <c r="W481" s="8">
        <v>285.00454645550701</v>
      </c>
      <c r="X481" s="9">
        <f t="shared" si="39"/>
        <v>285</v>
      </c>
      <c r="Y481" s="27"/>
    </row>
    <row r="482" spans="1:25" x14ac:dyDescent="0.25">
      <c r="A482" s="2" t="s">
        <v>722</v>
      </c>
      <c r="B482" s="2" t="s">
        <v>53</v>
      </c>
      <c r="C482" s="2">
        <v>45</v>
      </c>
      <c r="D482" s="2" t="s">
        <v>62</v>
      </c>
      <c r="E482" s="2" t="s">
        <v>57</v>
      </c>
      <c r="F482" s="2" t="s">
        <v>41</v>
      </c>
      <c r="G482" s="39" t="s">
        <v>1560</v>
      </c>
      <c r="H482" s="29">
        <v>46.754827007199701</v>
      </c>
      <c r="I482" s="29">
        <v>17.334498011722602</v>
      </c>
      <c r="J482" s="8">
        <v>1.3581891414243099</v>
      </c>
      <c r="K482" s="32">
        <v>1</v>
      </c>
      <c r="L482" s="28">
        <v>0.99991607194830501</v>
      </c>
      <c r="M482" s="8">
        <v>87.038119768957202</v>
      </c>
      <c r="N482" s="9">
        <f t="shared" si="35"/>
        <v>87.04</v>
      </c>
      <c r="O482" s="6">
        <f t="shared" si="36"/>
        <v>87.394976060009924</v>
      </c>
      <c r="P482" s="6">
        <f t="shared" si="37"/>
        <v>88.749598188940084</v>
      </c>
      <c r="Q482" s="13">
        <f>P482*Index!$D$16</f>
        <v>100.69176253710852</v>
      </c>
      <c r="S482" s="8">
        <v>6.4696759566896196</v>
      </c>
      <c r="T482" s="6">
        <f t="shared" si="38"/>
        <v>6.5699559340183091</v>
      </c>
      <c r="U482" s="6">
        <f>T482*Index!$H$19</f>
        <v>6.9025599531779855</v>
      </c>
      <c r="W482" s="8">
        <v>107.594322490287</v>
      </c>
      <c r="X482" s="9">
        <f t="shared" si="39"/>
        <v>107.59</v>
      </c>
      <c r="Y482" s="27"/>
    </row>
    <row r="483" spans="1:25" x14ac:dyDescent="0.25">
      <c r="A483" s="2" t="s">
        <v>723</v>
      </c>
      <c r="B483" s="2" t="s">
        <v>53</v>
      </c>
      <c r="C483" s="2">
        <v>45</v>
      </c>
      <c r="D483" s="2" t="s">
        <v>63</v>
      </c>
      <c r="E483" s="2" t="s">
        <v>57</v>
      </c>
      <c r="F483" s="2" t="s">
        <v>41</v>
      </c>
      <c r="G483" s="39" t="s">
        <v>1560</v>
      </c>
      <c r="H483" s="29">
        <v>46.754827007199701</v>
      </c>
      <c r="I483" s="29">
        <v>26.998265594839999</v>
      </c>
      <c r="J483" s="8">
        <v>1.6725182260451099</v>
      </c>
      <c r="K483" s="32">
        <v>0</v>
      </c>
      <c r="L483" s="28">
        <v>0.99800742577676305</v>
      </c>
      <c r="M483" s="8">
        <v>123.10760081564401</v>
      </c>
      <c r="N483" s="9">
        <f t="shared" si="35"/>
        <v>123.11</v>
      </c>
      <c r="O483" s="6">
        <f t="shared" si="36"/>
        <v>123.61234197898814</v>
      </c>
      <c r="P483" s="6">
        <f t="shared" si="37"/>
        <v>125.52833327966246</v>
      </c>
      <c r="Q483" s="13">
        <f>P483*Index!$D$16</f>
        <v>142.4194518533599</v>
      </c>
      <c r="S483" s="8">
        <v>7.1580867655758</v>
      </c>
      <c r="T483" s="6">
        <f t="shared" si="38"/>
        <v>7.2690371104422251</v>
      </c>
      <c r="U483" s="6">
        <f>T483*Index!$H$19</f>
        <v>7.6370321141583624</v>
      </c>
      <c r="W483" s="8">
        <v>150.056483967519</v>
      </c>
      <c r="X483" s="9">
        <f t="shared" si="39"/>
        <v>150.06</v>
      </c>
      <c r="Y483" s="27"/>
    </row>
    <row r="484" spans="1:25" x14ac:dyDescent="0.25">
      <c r="A484" s="2" t="s">
        <v>724</v>
      </c>
      <c r="B484" s="2" t="s">
        <v>53</v>
      </c>
      <c r="C484" s="2">
        <v>45</v>
      </c>
      <c r="D484" s="2" t="s">
        <v>64</v>
      </c>
      <c r="E484" s="2" t="s">
        <v>57</v>
      </c>
      <c r="F484" s="2" t="s">
        <v>41</v>
      </c>
      <c r="G484" s="39" t="s">
        <v>1560</v>
      </c>
      <c r="H484" s="29">
        <v>46.754827007199701</v>
      </c>
      <c r="I484" s="29">
        <v>35.408001096588201</v>
      </c>
      <c r="J484" s="8">
        <v>1.7229947067696101</v>
      </c>
      <c r="K484" s="32">
        <v>0</v>
      </c>
      <c r="L484" s="28">
        <v>1.0054870921976999</v>
      </c>
      <c r="M484" s="8">
        <v>142.34290425712399</v>
      </c>
      <c r="N484" s="9">
        <f t="shared" si="35"/>
        <v>142.34</v>
      </c>
      <c r="O484" s="6">
        <f t="shared" si="36"/>
        <v>142.92651016457819</v>
      </c>
      <c r="P484" s="6">
        <f t="shared" si="37"/>
        <v>145.14187107212916</v>
      </c>
      <c r="Q484" s="13">
        <f>P484*Index!$D$16</f>
        <v>164.67219136106141</v>
      </c>
      <c r="S484" s="8">
        <v>7.9974130847125897</v>
      </c>
      <c r="T484" s="6">
        <f t="shared" si="38"/>
        <v>8.1213729875256355</v>
      </c>
      <c r="U484" s="6">
        <f>T484*Index!$H$19</f>
        <v>8.5325174950191194</v>
      </c>
      <c r="W484" s="8">
        <v>173.20470885608</v>
      </c>
      <c r="X484" s="9">
        <f t="shared" si="39"/>
        <v>173.2</v>
      </c>
      <c r="Y484" s="27"/>
    </row>
    <row r="485" spans="1:25" x14ac:dyDescent="0.25">
      <c r="A485" s="2" t="s">
        <v>725</v>
      </c>
      <c r="B485" s="2" t="s">
        <v>53</v>
      </c>
      <c r="C485" s="2">
        <v>45</v>
      </c>
      <c r="D485" s="2" t="s">
        <v>65</v>
      </c>
      <c r="E485" s="2" t="s">
        <v>57</v>
      </c>
      <c r="F485" s="2" t="s">
        <v>41</v>
      </c>
      <c r="G485" s="39" t="s">
        <v>1560</v>
      </c>
      <c r="H485" s="29">
        <v>46.754827007199701</v>
      </c>
      <c r="I485" s="29">
        <v>48.764045461117803</v>
      </c>
      <c r="J485" s="8">
        <v>1.70655210336444</v>
      </c>
      <c r="K485" s="32">
        <v>0</v>
      </c>
      <c r="L485" s="28">
        <v>0.95097075256727603</v>
      </c>
      <c r="M485" s="8">
        <v>155.015776454893</v>
      </c>
      <c r="N485" s="9">
        <f t="shared" si="35"/>
        <v>155.02000000000001</v>
      </c>
      <c r="O485" s="6">
        <f t="shared" si="36"/>
        <v>155.65134113835805</v>
      </c>
      <c r="P485" s="6">
        <f t="shared" si="37"/>
        <v>158.06393692600261</v>
      </c>
      <c r="Q485" s="13">
        <f>P485*Index!$D$16</f>
        <v>179.33305307760776</v>
      </c>
      <c r="S485" s="8">
        <v>7.6415451927988398</v>
      </c>
      <c r="T485" s="6">
        <f t="shared" si="38"/>
        <v>7.7599891432872221</v>
      </c>
      <c r="U485" s="6">
        <f>T485*Index!$H$19</f>
        <v>8.1528385936661376</v>
      </c>
      <c r="W485" s="8">
        <v>187.485891671274</v>
      </c>
      <c r="X485" s="9">
        <f t="shared" si="39"/>
        <v>187.49</v>
      </c>
      <c r="Y485" s="27"/>
    </row>
    <row r="486" spans="1:25" x14ac:dyDescent="0.25">
      <c r="A486" s="2" t="s">
        <v>726</v>
      </c>
      <c r="B486" s="2" t="s">
        <v>53</v>
      </c>
      <c r="C486" s="2">
        <v>45</v>
      </c>
      <c r="D486" s="2" t="s">
        <v>42</v>
      </c>
      <c r="E486" s="2" t="s">
        <v>57</v>
      </c>
      <c r="F486" s="2" t="s">
        <v>41</v>
      </c>
      <c r="G486" s="39" t="s">
        <v>1560</v>
      </c>
      <c r="H486" s="29">
        <v>46.754827007199701</v>
      </c>
      <c r="I486" s="29">
        <v>50.178891716116098</v>
      </c>
      <c r="J486" s="8">
        <v>1.7119047080093801</v>
      </c>
      <c r="K486" s="32">
        <v>0</v>
      </c>
      <c r="L486" s="28">
        <v>1.0182692143102301</v>
      </c>
      <c r="M486" s="8">
        <v>168.97290642713</v>
      </c>
      <c r="N486" s="9">
        <f t="shared" si="35"/>
        <v>168.97</v>
      </c>
      <c r="O486" s="6">
        <f t="shared" si="36"/>
        <v>169.66569534348122</v>
      </c>
      <c r="P486" s="6">
        <f t="shared" si="37"/>
        <v>172.29551362130519</v>
      </c>
      <c r="Q486" s="13">
        <f>P486*Index!$D$16</f>
        <v>195.47963368613421</v>
      </c>
      <c r="S486" s="8">
        <v>7.9609460820969398</v>
      </c>
      <c r="T486" s="6">
        <f t="shared" si="38"/>
        <v>8.0843407463694437</v>
      </c>
      <c r="U486" s="6">
        <f>T486*Index!$H$19</f>
        <v>8.4936104966543962</v>
      </c>
      <c r="W486" s="8">
        <v>203.97324418278899</v>
      </c>
      <c r="X486" s="9">
        <f t="shared" si="39"/>
        <v>203.97</v>
      </c>
      <c r="Y486" s="27"/>
    </row>
    <row r="487" spans="1:25" x14ac:dyDescent="0.25">
      <c r="A487" s="2" t="s">
        <v>727</v>
      </c>
      <c r="B487" s="2" t="s">
        <v>53</v>
      </c>
      <c r="C487" s="2">
        <v>45</v>
      </c>
      <c r="D487" s="2" t="s">
        <v>66</v>
      </c>
      <c r="E487" s="2" t="s">
        <v>57</v>
      </c>
      <c r="F487" s="2" t="s">
        <v>222</v>
      </c>
      <c r="G487" s="39" t="s">
        <v>1560</v>
      </c>
      <c r="H487" s="29">
        <v>46.754827007199701</v>
      </c>
      <c r="I487" s="29">
        <v>65.277846311198402</v>
      </c>
      <c r="J487" s="8">
        <v>1.56006330420729</v>
      </c>
      <c r="K487" s="32">
        <v>0</v>
      </c>
      <c r="L487" s="28">
        <v>1.0027028992917899</v>
      </c>
      <c r="M487" s="8">
        <v>175.25047001767101</v>
      </c>
      <c r="N487" s="9">
        <f t="shared" si="35"/>
        <v>175.25</v>
      </c>
      <c r="O487" s="6">
        <f t="shared" si="36"/>
        <v>175.96899694474345</v>
      </c>
      <c r="P487" s="6">
        <f t="shared" si="37"/>
        <v>178.696516397387</v>
      </c>
      <c r="Q487" s="13">
        <f>P487*Index!$D$16</f>
        <v>202.74195672399696</v>
      </c>
      <c r="S487" s="8">
        <v>10.4761825669353</v>
      </c>
      <c r="T487" s="6">
        <f t="shared" si="38"/>
        <v>10.638563396722798</v>
      </c>
      <c r="U487" s="6">
        <f>T487*Index!$H$19</f>
        <v>11.177140668681888</v>
      </c>
      <c r="W487" s="8">
        <v>213.919097392678</v>
      </c>
      <c r="X487" s="9">
        <f t="shared" si="39"/>
        <v>213.92</v>
      </c>
      <c r="Y487" s="27"/>
    </row>
    <row r="488" spans="1:25" x14ac:dyDescent="0.25">
      <c r="A488" s="2" t="s">
        <v>728</v>
      </c>
      <c r="B488" s="2" t="s">
        <v>53</v>
      </c>
      <c r="C488" s="2">
        <v>45</v>
      </c>
      <c r="D488" s="2" t="s">
        <v>1563</v>
      </c>
      <c r="E488" s="2" t="s">
        <v>57</v>
      </c>
      <c r="F488" s="2" t="s">
        <v>222</v>
      </c>
      <c r="G488" s="39" t="s">
        <v>1560</v>
      </c>
      <c r="H488" s="29">
        <v>46.754827007199701</v>
      </c>
      <c r="I488" s="29">
        <v>55.1236337975349</v>
      </c>
      <c r="J488" s="8">
        <v>1.6200564135378299</v>
      </c>
      <c r="K488" s="32">
        <v>0</v>
      </c>
      <c r="L488" s="28">
        <v>0.96611839600642502</v>
      </c>
      <c r="M488" s="8">
        <v>159.456733923076</v>
      </c>
      <c r="N488" s="9">
        <f t="shared" si="35"/>
        <v>159.46</v>
      </c>
      <c r="O488" s="6">
        <f t="shared" si="36"/>
        <v>160.1105065321606</v>
      </c>
      <c r="P488" s="6">
        <f t="shared" si="37"/>
        <v>162.59221938340909</v>
      </c>
      <c r="Q488" s="13">
        <f>P488*Index!$D$16</f>
        <v>184.47066216211795</v>
      </c>
      <c r="S488" s="8">
        <v>8.4070436528482801</v>
      </c>
      <c r="T488" s="6">
        <f t="shared" si="38"/>
        <v>8.5373528294674284</v>
      </c>
      <c r="U488" s="6">
        <f>T488*Index!$H$19</f>
        <v>8.9695563164592169</v>
      </c>
      <c r="W488" s="8">
        <v>193.44021847857701</v>
      </c>
      <c r="X488" s="9">
        <f t="shared" si="39"/>
        <v>193.44</v>
      </c>
      <c r="Y488" s="27"/>
    </row>
    <row r="489" spans="1:25" x14ac:dyDescent="0.25">
      <c r="A489" s="2" t="s">
        <v>729</v>
      </c>
      <c r="B489" s="2" t="s">
        <v>53</v>
      </c>
      <c r="C489" s="2">
        <v>45</v>
      </c>
      <c r="D489" s="2" t="s">
        <v>229</v>
      </c>
      <c r="E489" s="2" t="s">
        <v>57</v>
      </c>
      <c r="F489" s="2" t="s">
        <v>41</v>
      </c>
      <c r="G489" s="39" t="s">
        <v>1560</v>
      </c>
      <c r="H489" s="29">
        <v>46.754827007199701</v>
      </c>
      <c r="I489" s="29">
        <v>38.075859123575199</v>
      </c>
      <c r="J489" s="8">
        <v>1.99133800671578</v>
      </c>
      <c r="K489" s="32">
        <v>1</v>
      </c>
      <c r="L489" s="28">
        <v>1.01907354926203</v>
      </c>
      <c r="M489" s="8">
        <v>172.14859867163901</v>
      </c>
      <c r="N489" s="9">
        <f t="shared" si="35"/>
        <v>172.15</v>
      </c>
      <c r="O489" s="6">
        <f t="shared" si="36"/>
        <v>172.85440792619272</v>
      </c>
      <c r="P489" s="6">
        <f t="shared" si="37"/>
        <v>175.53365124904872</v>
      </c>
      <c r="Q489" s="13">
        <f>P489*Index!$D$16</f>
        <v>199.15349578499226</v>
      </c>
      <c r="S489" s="8">
        <v>7.9100437975754598</v>
      </c>
      <c r="T489" s="6">
        <f t="shared" si="38"/>
        <v>8.0326494764378804</v>
      </c>
      <c r="U489" s="6">
        <f>T489*Index!$H$19</f>
        <v>8.439302356182548</v>
      </c>
      <c r="W489" s="8">
        <v>207.592798141175</v>
      </c>
      <c r="X489" s="9">
        <f t="shared" si="39"/>
        <v>207.59</v>
      </c>
      <c r="Y489" s="27"/>
    </row>
    <row r="490" spans="1:25" x14ac:dyDescent="0.25">
      <c r="A490" s="2" t="s">
        <v>730</v>
      </c>
      <c r="B490" s="2" t="s">
        <v>53</v>
      </c>
      <c r="C490" s="2">
        <v>45</v>
      </c>
      <c r="D490" s="2" t="s">
        <v>62</v>
      </c>
      <c r="E490" s="2" t="s">
        <v>58</v>
      </c>
      <c r="F490" s="2" t="s">
        <v>41</v>
      </c>
      <c r="G490" s="39" t="s">
        <v>1560</v>
      </c>
      <c r="H490" s="29">
        <v>46.754827007199701</v>
      </c>
      <c r="I490" s="29">
        <v>22.2658035262507</v>
      </c>
      <c r="J490" s="8">
        <v>1.3927786463101099</v>
      </c>
      <c r="K490" s="32">
        <v>1</v>
      </c>
      <c r="L490" s="28">
        <v>0.99991607194830501</v>
      </c>
      <c r="M490" s="8">
        <v>96.122392319602397</v>
      </c>
      <c r="N490" s="9">
        <f t="shared" si="35"/>
        <v>96.12</v>
      </c>
      <c r="O490" s="6">
        <f t="shared" si="36"/>
        <v>96.516494128112768</v>
      </c>
      <c r="P490" s="6">
        <f t="shared" si="37"/>
        <v>98.01249978709852</v>
      </c>
      <c r="Q490" s="13">
        <f>P490*Index!$D$16</f>
        <v>111.20108209640095</v>
      </c>
      <c r="S490" s="8">
        <v>6.8474802864691</v>
      </c>
      <c r="T490" s="6">
        <f t="shared" si="38"/>
        <v>6.9536162309093719</v>
      </c>
      <c r="U490" s="6">
        <f>T490*Index!$H$19</f>
        <v>7.3056430525991587</v>
      </c>
      <c r="W490" s="8">
        <v>118.506725149</v>
      </c>
      <c r="X490" s="9">
        <f t="shared" si="39"/>
        <v>118.51</v>
      </c>
      <c r="Y490" s="27"/>
    </row>
    <row r="491" spans="1:25" x14ac:dyDescent="0.25">
      <c r="A491" s="2" t="s">
        <v>731</v>
      </c>
      <c r="B491" s="2" t="s">
        <v>53</v>
      </c>
      <c r="C491" s="2">
        <v>45</v>
      </c>
      <c r="D491" s="2" t="s">
        <v>63</v>
      </c>
      <c r="E491" s="2" t="s">
        <v>58</v>
      </c>
      <c r="F491" s="2" t="s">
        <v>41</v>
      </c>
      <c r="G491" s="39" t="s">
        <v>1560</v>
      </c>
      <c r="H491" s="29">
        <v>46.754827007199701</v>
      </c>
      <c r="I491" s="29">
        <v>34.677297370006897</v>
      </c>
      <c r="J491" s="8">
        <v>1.6765999412671699</v>
      </c>
      <c r="K491" s="32">
        <v>0</v>
      </c>
      <c r="L491" s="28">
        <v>0.99800742577676305</v>
      </c>
      <c r="M491" s="8">
        <v>136.25705059277001</v>
      </c>
      <c r="N491" s="9">
        <f t="shared" si="35"/>
        <v>136.26</v>
      </c>
      <c r="O491" s="6">
        <f t="shared" si="36"/>
        <v>136.81570450020038</v>
      </c>
      <c r="P491" s="6">
        <f t="shared" si="37"/>
        <v>138.9363479199535</v>
      </c>
      <c r="Q491" s="13">
        <f>P491*Index!$D$16</f>
        <v>157.63165172586034</v>
      </c>
      <c r="S491" s="8">
        <v>8.2840489681208602</v>
      </c>
      <c r="T491" s="6">
        <f t="shared" si="38"/>
        <v>8.4124517271267347</v>
      </c>
      <c r="U491" s="6">
        <f>T491*Index!$H$19</f>
        <v>8.8383320958125253</v>
      </c>
      <c r="W491" s="8">
        <v>166.469983821673</v>
      </c>
      <c r="X491" s="9">
        <f t="shared" si="39"/>
        <v>166.47</v>
      </c>
      <c r="Y491" s="27"/>
    </row>
    <row r="492" spans="1:25" x14ac:dyDescent="0.25">
      <c r="A492" s="2" t="s">
        <v>732</v>
      </c>
      <c r="B492" s="2" t="s">
        <v>53</v>
      </c>
      <c r="C492" s="2">
        <v>45</v>
      </c>
      <c r="D492" s="2" t="s">
        <v>64</v>
      </c>
      <c r="E492" s="2" t="s">
        <v>58</v>
      </c>
      <c r="F492" s="2" t="s">
        <v>41</v>
      </c>
      <c r="G492" s="39" t="s">
        <v>1560</v>
      </c>
      <c r="H492" s="29">
        <v>46.754827007199701</v>
      </c>
      <c r="I492" s="29">
        <v>45.476984797714699</v>
      </c>
      <c r="J492" s="8">
        <v>1.7690786992351599</v>
      </c>
      <c r="K492" s="32">
        <v>0</v>
      </c>
      <c r="L492" s="28">
        <v>1.0054870921976999</v>
      </c>
      <c r="M492" s="8">
        <v>164.06063688517901</v>
      </c>
      <c r="N492" s="9">
        <f t="shared" si="35"/>
        <v>164.06</v>
      </c>
      <c r="O492" s="6">
        <f t="shared" si="36"/>
        <v>164.73328549640823</v>
      </c>
      <c r="P492" s="6">
        <f t="shared" si="37"/>
        <v>167.28665142160256</v>
      </c>
      <c r="Q492" s="13">
        <f>P492*Index!$D$16</f>
        <v>189.79677794948248</v>
      </c>
      <c r="S492" s="8">
        <v>10.199412161960799</v>
      </c>
      <c r="T492" s="6">
        <f t="shared" si="38"/>
        <v>10.357503050471193</v>
      </c>
      <c r="U492" s="6">
        <f>T492*Index!$H$19</f>
        <v>10.881851642401296</v>
      </c>
      <c r="W492" s="8">
        <v>200.67862959188301</v>
      </c>
      <c r="X492" s="9">
        <f t="shared" si="39"/>
        <v>200.68</v>
      </c>
      <c r="Y492" s="27"/>
    </row>
    <row r="493" spans="1:25" x14ac:dyDescent="0.25">
      <c r="A493" s="2" t="s">
        <v>733</v>
      </c>
      <c r="B493" s="2" t="s">
        <v>53</v>
      </c>
      <c r="C493" s="2">
        <v>45</v>
      </c>
      <c r="D493" s="2" t="s">
        <v>65</v>
      </c>
      <c r="E493" s="2" t="s">
        <v>58</v>
      </c>
      <c r="F493" s="2" t="s">
        <v>41</v>
      </c>
      <c r="G493" s="39" t="s">
        <v>1560</v>
      </c>
      <c r="H493" s="29">
        <v>46.754827007199701</v>
      </c>
      <c r="I493" s="29">
        <v>62.628325617928702</v>
      </c>
      <c r="J493" s="8">
        <v>1.7742413901752401</v>
      </c>
      <c r="K493" s="32">
        <v>0</v>
      </c>
      <c r="L493" s="28">
        <v>0.95097075256727603</v>
      </c>
      <c r="M493" s="8">
        <v>184.556906942187</v>
      </c>
      <c r="N493" s="9">
        <f t="shared" si="35"/>
        <v>184.56</v>
      </c>
      <c r="O493" s="6">
        <f t="shared" si="36"/>
        <v>185.31359026064996</v>
      </c>
      <c r="P493" s="6">
        <f t="shared" si="37"/>
        <v>188.18595090969004</v>
      </c>
      <c r="Q493" s="13">
        <f>P493*Index!$D$16</f>
        <v>213.50829151336771</v>
      </c>
      <c r="S493" s="8">
        <v>9.4887841344690198</v>
      </c>
      <c r="T493" s="6">
        <f t="shared" si="38"/>
        <v>9.6358602885532907</v>
      </c>
      <c r="U493" s="6">
        <f>T493*Index!$H$19</f>
        <v>10.1236757156613</v>
      </c>
      <c r="W493" s="8">
        <v>223.63196722902899</v>
      </c>
      <c r="X493" s="9">
        <f t="shared" si="39"/>
        <v>223.63</v>
      </c>
      <c r="Y493" s="27"/>
    </row>
    <row r="494" spans="1:25" x14ac:dyDescent="0.25">
      <c r="A494" s="2" t="s">
        <v>734</v>
      </c>
      <c r="B494" s="2" t="s">
        <v>53</v>
      </c>
      <c r="C494" s="2">
        <v>45</v>
      </c>
      <c r="D494" s="2" t="s">
        <v>42</v>
      </c>
      <c r="E494" s="2" t="s">
        <v>58</v>
      </c>
      <c r="F494" s="2" t="s">
        <v>41</v>
      </c>
      <c r="G494" s="39" t="s">
        <v>1560</v>
      </c>
      <c r="H494" s="29">
        <v>46.754827007199701</v>
      </c>
      <c r="I494" s="29">
        <v>64.443781134573001</v>
      </c>
      <c r="J494" s="8">
        <v>1.7355508106057</v>
      </c>
      <c r="K494" s="32">
        <v>0</v>
      </c>
      <c r="L494" s="28">
        <v>1.0182692143102301</v>
      </c>
      <c r="M494" s="8">
        <v>196.51662541404599</v>
      </c>
      <c r="N494" s="9">
        <f t="shared" si="35"/>
        <v>196.52</v>
      </c>
      <c r="O494" s="6">
        <f t="shared" si="36"/>
        <v>197.32234357824359</v>
      </c>
      <c r="P494" s="6">
        <f t="shared" si="37"/>
        <v>200.38083990370637</v>
      </c>
      <c r="Q494" s="13">
        <f>P494*Index!$D$16</f>
        <v>227.34412730090273</v>
      </c>
      <c r="S494" s="8">
        <v>10.062007086308199</v>
      </c>
      <c r="T494" s="6">
        <f t="shared" si="38"/>
        <v>10.217968196145977</v>
      </c>
      <c r="U494" s="6">
        <f>T494*Index!$H$19</f>
        <v>10.735252836075865</v>
      </c>
      <c r="W494" s="8">
        <v>238.07938013697901</v>
      </c>
      <c r="X494" s="9">
        <f t="shared" si="39"/>
        <v>238.08</v>
      </c>
      <c r="Y494" s="27"/>
    </row>
    <row r="495" spans="1:25" x14ac:dyDescent="0.25">
      <c r="A495" s="2" t="s">
        <v>735</v>
      </c>
      <c r="B495" s="2" t="s">
        <v>53</v>
      </c>
      <c r="C495" s="2">
        <v>45</v>
      </c>
      <c r="D495" s="2" t="s">
        <v>66</v>
      </c>
      <c r="E495" s="2" t="s">
        <v>58</v>
      </c>
      <c r="F495" s="2" t="s">
        <v>222</v>
      </c>
      <c r="G495" s="39" t="s">
        <v>1560</v>
      </c>
      <c r="H495" s="29">
        <v>46.754827007199701</v>
      </c>
      <c r="I495" s="29">
        <v>83.844980742851305</v>
      </c>
      <c r="J495" s="8">
        <v>2.1210623525146102</v>
      </c>
      <c r="K495" s="32">
        <v>0</v>
      </c>
      <c r="L495" s="28">
        <v>1.0027028992917899</v>
      </c>
      <c r="M495" s="8">
        <v>277.75906650382302</v>
      </c>
      <c r="N495" s="9">
        <f t="shared" si="35"/>
        <v>277.76</v>
      </c>
      <c r="O495" s="6">
        <f t="shared" si="36"/>
        <v>278.89787867648869</v>
      </c>
      <c r="P495" s="6">
        <f t="shared" si="37"/>
        <v>283.22079579597425</v>
      </c>
      <c r="Q495" s="13">
        <f>P495*Index!$D$16</f>
        <v>321.33104484762657</v>
      </c>
      <c r="S495" s="8">
        <v>13.2482191211553</v>
      </c>
      <c r="T495" s="6">
        <f t="shared" si="38"/>
        <v>13.453566517533208</v>
      </c>
      <c r="U495" s="6">
        <f>T495*Index!$H$19</f>
        <v>14.134653322483326</v>
      </c>
      <c r="W495" s="8">
        <v>335.46569817010999</v>
      </c>
      <c r="X495" s="9">
        <f t="shared" si="39"/>
        <v>335.47</v>
      </c>
      <c r="Y495" s="27"/>
    </row>
    <row r="496" spans="1:25" x14ac:dyDescent="0.25">
      <c r="A496" s="2" t="s">
        <v>736</v>
      </c>
      <c r="B496" s="2" t="s">
        <v>53</v>
      </c>
      <c r="C496" s="2">
        <v>45</v>
      </c>
      <c r="D496" s="2" t="s">
        <v>1563</v>
      </c>
      <c r="E496" s="2" t="s">
        <v>58</v>
      </c>
      <c r="F496" s="2" t="s">
        <v>222</v>
      </c>
      <c r="G496" s="39" t="s">
        <v>1560</v>
      </c>
      <c r="H496" s="29">
        <v>46.754827007199701</v>
      </c>
      <c r="I496" s="29">
        <v>70.801372354692106</v>
      </c>
      <c r="J496" s="8">
        <v>2.1014544104446902</v>
      </c>
      <c r="K496" s="32">
        <v>0</v>
      </c>
      <c r="L496" s="28">
        <v>0.96611839600642502</v>
      </c>
      <c r="M496" s="8">
        <v>238.668916271217</v>
      </c>
      <c r="N496" s="9">
        <f t="shared" si="35"/>
        <v>238.67</v>
      </c>
      <c r="O496" s="6">
        <f t="shared" si="36"/>
        <v>239.647458827929</v>
      </c>
      <c r="P496" s="6">
        <f t="shared" si="37"/>
        <v>243.36199443976193</v>
      </c>
      <c r="Q496" s="13">
        <f>P496*Index!$D$16</f>
        <v>276.10883491007593</v>
      </c>
      <c r="S496" s="8">
        <v>11.8555640602446</v>
      </c>
      <c r="T496" s="6">
        <f t="shared" si="38"/>
        <v>12.039325303178392</v>
      </c>
      <c r="U496" s="6">
        <f>T496*Index!$H$19</f>
        <v>12.648816146651798</v>
      </c>
      <c r="W496" s="8">
        <v>288.75765105672798</v>
      </c>
      <c r="X496" s="9">
        <f t="shared" si="39"/>
        <v>288.76</v>
      </c>
      <c r="Y496" s="27"/>
    </row>
    <row r="497" spans="1:25" x14ac:dyDescent="0.25">
      <c r="A497" s="2" t="s">
        <v>737</v>
      </c>
      <c r="B497" s="2" t="s">
        <v>53</v>
      </c>
      <c r="C497" s="2">
        <v>45</v>
      </c>
      <c r="D497" s="2" t="s">
        <v>229</v>
      </c>
      <c r="E497" s="2" t="s">
        <v>58</v>
      </c>
      <c r="F497" s="2" t="s">
        <v>41</v>
      </c>
      <c r="G497" s="39" t="s">
        <v>1560</v>
      </c>
      <c r="H497" s="29">
        <v>46.754827007199701</v>
      </c>
      <c r="I497" s="29">
        <v>48.909874385381201</v>
      </c>
      <c r="J497" s="8">
        <v>2.0259275116015898</v>
      </c>
      <c r="K497" s="32">
        <v>1</v>
      </c>
      <c r="L497" s="28">
        <v>1.01907354926203</v>
      </c>
      <c r="M497" s="8">
        <v>197.50639026286601</v>
      </c>
      <c r="N497" s="9">
        <f t="shared" si="35"/>
        <v>197.51</v>
      </c>
      <c r="O497" s="6">
        <f t="shared" si="36"/>
        <v>198.31616646294376</v>
      </c>
      <c r="P497" s="6">
        <f t="shared" si="37"/>
        <v>201.39006704311939</v>
      </c>
      <c r="Q497" s="13">
        <f>P497*Index!$D$16</f>
        <v>228.48915625361346</v>
      </c>
      <c r="S497" s="8">
        <v>8.6304650319756995</v>
      </c>
      <c r="T497" s="6">
        <f t="shared" si="38"/>
        <v>8.7642372399713242</v>
      </c>
      <c r="U497" s="6">
        <f>T497*Index!$H$19</f>
        <v>9.2079267502448712</v>
      </c>
      <c r="W497" s="8">
        <v>237.69708300385801</v>
      </c>
      <c r="X497" s="9">
        <f t="shared" si="39"/>
        <v>237.7</v>
      </c>
      <c r="Y497" s="27"/>
    </row>
    <row r="498" spans="1:25" x14ac:dyDescent="0.25">
      <c r="A498" s="2" t="s">
        <v>738</v>
      </c>
      <c r="B498" s="2" t="s">
        <v>53</v>
      </c>
      <c r="C498" s="2">
        <v>45</v>
      </c>
      <c r="D498" s="2" t="s">
        <v>62</v>
      </c>
      <c r="E498" s="2" t="s">
        <v>59</v>
      </c>
      <c r="F498" s="2" t="s">
        <v>41</v>
      </c>
      <c r="G498" s="39" t="s">
        <v>1560</v>
      </c>
      <c r="H498" s="29">
        <v>46.754827007199701</v>
      </c>
      <c r="I498" s="29">
        <v>18.245786382341102</v>
      </c>
      <c r="J498" s="8">
        <v>1.48559801368311</v>
      </c>
      <c r="K498" s="32">
        <v>0</v>
      </c>
      <c r="L498" s="28">
        <v>0.99991607194830501</v>
      </c>
      <c r="M498" s="8">
        <v>96.556677645657899</v>
      </c>
      <c r="N498" s="9">
        <f t="shared" si="35"/>
        <v>96.56</v>
      </c>
      <c r="O498" s="6">
        <f t="shared" si="36"/>
        <v>96.952560024005095</v>
      </c>
      <c r="P498" s="6">
        <f t="shared" si="37"/>
        <v>98.455324704377176</v>
      </c>
      <c r="Q498" s="13">
        <f>P498*Index!$D$16</f>
        <v>111.70349362643641</v>
      </c>
      <c r="S498" s="8">
        <v>6.4584735654624099</v>
      </c>
      <c r="T498" s="6">
        <f t="shared" si="38"/>
        <v>6.5585799057270773</v>
      </c>
      <c r="U498" s="6">
        <f>T498*Index!$H$19</f>
        <v>6.8906080134545098</v>
      </c>
      <c r="W498" s="8">
        <v>118.59410163989099</v>
      </c>
      <c r="X498" s="9">
        <f t="shared" si="39"/>
        <v>118.59</v>
      </c>
      <c r="Y498" s="27"/>
    </row>
    <row r="499" spans="1:25" x14ac:dyDescent="0.25">
      <c r="A499" s="2" t="s">
        <v>739</v>
      </c>
      <c r="B499" s="2" t="s">
        <v>53</v>
      </c>
      <c r="C499" s="2">
        <v>45</v>
      </c>
      <c r="D499" s="2" t="s">
        <v>63</v>
      </c>
      <c r="E499" s="2" t="s">
        <v>59</v>
      </c>
      <c r="F499" s="2" t="s">
        <v>41</v>
      </c>
      <c r="G499" s="39" t="s">
        <v>1560</v>
      </c>
      <c r="H499" s="29">
        <v>46.754827007199701</v>
      </c>
      <c r="I499" s="29">
        <v>28.393860391609799</v>
      </c>
      <c r="J499" s="8">
        <v>1.7709843626166499</v>
      </c>
      <c r="K499" s="32">
        <v>0</v>
      </c>
      <c r="L499" s="28">
        <v>0.99800742577676305</v>
      </c>
      <c r="M499" s="8">
        <v>132.82196422941701</v>
      </c>
      <c r="N499" s="9">
        <f t="shared" si="35"/>
        <v>132.82</v>
      </c>
      <c r="O499" s="6">
        <f t="shared" si="36"/>
        <v>133.36653428275761</v>
      </c>
      <c r="P499" s="6">
        <f t="shared" si="37"/>
        <v>135.43371556414036</v>
      </c>
      <c r="Q499" s="13">
        <f>P499*Index!$D$16</f>
        <v>153.65770443344002</v>
      </c>
      <c r="S499" s="8">
        <v>7.1749006629933199</v>
      </c>
      <c r="T499" s="6">
        <f t="shared" si="38"/>
        <v>7.2861116232697167</v>
      </c>
      <c r="U499" s="6">
        <f>T499*Index!$H$19</f>
        <v>7.6549710241977458</v>
      </c>
      <c r="W499" s="8">
        <v>161.31267545763799</v>
      </c>
      <c r="X499" s="9">
        <f t="shared" si="39"/>
        <v>161.31</v>
      </c>
      <c r="Y499" s="27"/>
    </row>
    <row r="500" spans="1:25" x14ac:dyDescent="0.25">
      <c r="A500" s="2" t="s">
        <v>740</v>
      </c>
      <c r="B500" s="2" t="s">
        <v>53</v>
      </c>
      <c r="C500" s="2">
        <v>45</v>
      </c>
      <c r="D500" s="2" t="s">
        <v>64</v>
      </c>
      <c r="E500" s="2" t="s">
        <v>59</v>
      </c>
      <c r="F500" s="2" t="s">
        <v>41</v>
      </c>
      <c r="G500" s="39" t="s">
        <v>1560</v>
      </c>
      <c r="H500" s="29">
        <v>46.754827007199701</v>
      </c>
      <c r="I500" s="29">
        <v>37.204797058799102</v>
      </c>
      <c r="J500" s="8">
        <v>1.8399128800986899</v>
      </c>
      <c r="K500" s="32">
        <v>0</v>
      </c>
      <c r="L500" s="28">
        <v>1.0054870921976999</v>
      </c>
      <c r="M500" s="8">
        <v>155.32603091620999</v>
      </c>
      <c r="N500" s="9">
        <f t="shared" si="35"/>
        <v>155.33000000000001</v>
      </c>
      <c r="O500" s="6">
        <f t="shared" si="36"/>
        <v>155.96286764296644</v>
      </c>
      <c r="P500" s="6">
        <f t="shared" si="37"/>
        <v>158.38029209143244</v>
      </c>
      <c r="Q500" s="13">
        <f>P500*Index!$D$16</f>
        <v>179.69197705974267</v>
      </c>
      <c r="S500" s="8">
        <v>7.5284199723809699</v>
      </c>
      <c r="T500" s="6">
        <f t="shared" si="38"/>
        <v>7.6451104819528757</v>
      </c>
      <c r="U500" s="6">
        <f>T500*Index!$H$19</f>
        <v>8.0321442001017402</v>
      </c>
      <c r="W500" s="8">
        <v>187.724121259844</v>
      </c>
      <c r="X500" s="9">
        <f t="shared" si="39"/>
        <v>187.72</v>
      </c>
      <c r="Y500" s="27"/>
    </row>
    <row r="501" spans="1:25" x14ac:dyDescent="0.25">
      <c r="A501" s="2" t="s">
        <v>741</v>
      </c>
      <c r="B501" s="2" t="s">
        <v>53</v>
      </c>
      <c r="C501" s="2">
        <v>45</v>
      </c>
      <c r="D501" s="2" t="s">
        <v>65</v>
      </c>
      <c r="E501" s="2" t="s">
        <v>59</v>
      </c>
      <c r="F501" s="2" t="s">
        <v>41</v>
      </c>
      <c r="G501" s="39" t="s">
        <v>1560</v>
      </c>
      <c r="H501" s="29">
        <v>46.754827007199701</v>
      </c>
      <c r="I501" s="29">
        <v>51.192393771349899</v>
      </c>
      <c r="J501" s="8">
        <v>1.83070828910626</v>
      </c>
      <c r="K501" s="32">
        <v>0</v>
      </c>
      <c r="L501" s="28">
        <v>0.95097075256727603</v>
      </c>
      <c r="M501" s="8">
        <v>170.52121787574299</v>
      </c>
      <c r="N501" s="9">
        <f t="shared" si="35"/>
        <v>170.52</v>
      </c>
      <c r="O501" s="6">
        <f t="shared" si="36"/>
        <v>171.22035486903354</v>
      </c>
      <c r="P501" s="6">
        <f t="shared" si="37"/>
        <v>173.87427036950356</v>
      </c>
      <c r="Q501" s="13">
        <f>P501*Index!$D$16</f>
        <v>197.27082826996795</v>
      </c>
      <c r="S501" s="8">
        <v>7.5518029658155603</v>
      </c>
      <c r="T501" s="6">
        <f t="shared" si="38"/>
        <v>7.6688559117857018</v>
      </c>
      <c r="U501" s="6">
        <f>T501*Index!$H$19</f>
        <v>8.0570917423198516</v>
      </c>
      <c r="W501" s="8">
        <v>205.32792001228799</v>
      </c>
      <c r="X501" s="9">
        <f t="shared" si="39"/>
        <v>205.33</v>
      </c>
      <c r="Y501" s="27"/>
    </row>
    <row r="502" spans="1:25" x14ac:dyDescent="0.25">
      <c r="A502" s="2" t="s">
        <v>742</v>
      </c>
      <c r="B502" s="2" t="s">
        <v>53</v>
      </c>
      <c r="C502" s="2">
        <v>45</v>
      </c>
      <c r="D502" s="2" t="s">
        <v>42</v>
      </c>
      <c r="E502" s="2" t="s">
        <v>59</v>
      </c>
      <c r="F502" s="2" t="s">
        <v>41</v>
      </c>
      <c r="G502" s="39" t="s">
        <v>1560</v>
      </c>
      <c r="H502" s="29">
        <v>46.754827007199701</v>
      </c>
      <c r="I502" s="29">
        <v>52.650156085033302</v>
      </c>
      <c r="J502" s="8">
        <v>1.84981867699285</v>
      </c>
      <c r="K502" s="32">
        <v>0</v>
      </c>
      <c r="L502" s="28">
        <v>1.0182692143102301</v>
      </c>
      <c r="M502" s="8">
        <v>187.24055925664501</v>
      </c>
      <c r="N502" s="9">
        <f t="shared" si="35"/>
        <v>187.24</v>
      </c>
      <c r="O502" s="6">
        <f t="shared" si="36"/>
        <v>188.00824554959726</v>
      </c>
      <c r="P502" s="6">
        <f t="shared" si="37"/>
        <v>190.92237335561603</v>
      </c>
      <c r="Q502" s="13">
        <f>P502*Index!$D$16</f>
        <v>216.61292753143513</v>
      </c>
      <c r="S502" s="8">
        <v>8.0625345668290702</v>
      </c>
      <c r="T502" s="6">
        <f t="shared" si="38"/>
        <v>8.1875038526149222</v>
      </c>
      <c r="U502" s="6">
        <f>T502*Index!$H$19</f>
        <v>8.6019962351535515</v>
      </c>
      <c r="W502" s="8">
        <v>225.21492376658901</v>
      </c>
      <c r="X502" s="9">
        <f t="shared" si="39"/>
        <v>225.21</v>
      </c>
      <c r="Y502" s="27"/>
    </row>
    <row r="503" spans="1:25" x14ac:dyDescent="0.25">
      <c r="A503" s="2" t="s">
        <v>743</v>
      </c>
      <c r="B503" s="2" t="s">
        <v>53</v>
      </c>
      <c r="C503" s="2">
        <v>45</v>
      </c>
      <c r="D503" s="2" t="s">
        <v>66</v>
      </c>
      <c r="E503" s="2" t="s">
        <v>59</v>
      </c>
      <c r="F503" s="2" t="s">
        <v>222</v>
      </c>
      <c r="G503" s="39" t="s">
        <v>1560</v>
      </c>
      <c r="H503" s="29">
        <v>46.754827007199701</v>
      </c>
      <c r="I503" s="29">
        <v>68.658251922435596</v>
      </c>
      <c r="J503" s="8">
        <v>1.85727732829262</v>
      </c>
      <c r="K503" s="32">
        <v>0</v>
      </c>
      <c r="L503" s="28">
        <v>1.0027028992917899</v>
      </c>
      <c r="M503" s="8">
        <v>214.933472415713</v>
      </c>
      <c r="N503" s="9">
        <f t="shared" si="35"/>
        <v>214.93</v>
      </c>
      <c r="O503" s="6">
        <f t="shared" si="36"/>
        <v>215.81469965261741</v>
      </c>
      <c r="P503" s="6">
        <f t="shared" si="37"/>
        <v>219.15982749723298</v>
      </c>
      <c r="Q503" s="13">
        <f>P503*Index!$D$16</f>
        <v>248.65001936172257</v>
      </c>
      <c r="S503" s="8">
        <v>9.2269837679864501</v>
      </c>
      <c r="T503" s="6">
        <f t="shared" si="38"/>
        <v>9.3700020163902416</v>
      </c>
      <c r="U503" s="6">
        <f>T503*Index!$H$19</f>
        <v>9.8443583684699973</v>
      </c>
      <c r="W503" s="8">
        <v>258.49437773019201</v>
      </c>
      <c r="X503" s="9">
        <f t="shared" si="39"/>
        <v>258.49</v>
      </c>
      <c r="Y503" s="27"/>
    </row>
    <row r="504" spans="1:25" x14ac:dyDescent="0.25">
      <c r="A504" s="2" t="s">
        <v>744</v>
      </c>
      <c r="B504" s="2" t="s">
        <v>53</v>
      </c>
      <c r="C504" s="2">
        <v>45</v>
      </c>
      <c r="D504" s="2" t="s">
        <v>1563</v>
      </c>
      <c r="E504" s="2" t="s">
        <v>59</v>
      </c>
      <c r="F504" s="2" t="s">
        <v>222</v>
      </c>
      <c r="G504" s="39" t="s">
        <v>1560</v>
      </c>
      <c r="H504" s="29">
        <v>46.754827007199701</v>
      </c>
      <c r="I504" s="29">
        <v>57.957960658410997</v>
      </c>
      <c r="J504" s="8">
        <v>1.7613989791887501</v>
      </c>
      <c r="K504" s="32">
        <v>0</v>
      </c>
      <c r="L504" s="28">
        <v>0.96611839600642502</v>
      </c>
      <c r="M504" s="8">
        <v>178.19184047144199</v>
      </c>
      <c r="N504" s="9">
        <f t="shared" si="35"/>
        <v>178.19</v>
      </c>
      <c r="O504" s="6">
        <f t="shared" si="36"/>
        <v>178.9224270173749</v>
      </c>
      <c r="P504" s="6">
        <f t="shared" si="37"/>
        <v>181.69572463614423</v>
      </c>
      <c r="Q504" s="13">
        <f>P504*Index!$D$16</f>
        <v>206.14473904570801</v>
      </c>
      <c r="S504" s="8">
        <v>9.1327293947386892</v>
      </c>
      <c r="T504" s="6">
        <f t="shared" si="38"/>
        <v>9.2742867003571394</v>
      </c>
      <c r="U504" s="6">
        <f>T504*Index!$H$19</f>
        <v>9.7437974645627197</v>
      </c>
      <c r="W504" s="8">
        <v>215.88853651027</v>
      </c>
      <c r="X504" s="9">
        <f t="shared" si="39"/>
        <v>215.89</v>
      </c>
      <c r="Y504" s="27"/>
    </row>
    <row r="505" spans="1:25" x14ac:dyDescent="0.25">
      <c r="A505" s="2" t="s">
        <v>745</v>
      </c>
      <c r="B505" s="2" t="s">
        <v>53</v>
      </c>
      <c r="C505" s="2">
        <v>45</v>
      </c>
      <c r="D505" s="2" t="s">
        <v>229</v>
      </c>
      <c r="E505" s="2" t="s">
        <v>59</v>
      </c>
      <c r="F505" s="2" t="s">
        <v>41</v>
      </c>
      <c r="G505" s="39" t="s">
        <v>1560</v>
      </c>
      <c r="H505" s="29">
        <v>46.754827007199701</v>
      </c>
      <c r="I505" s="29">
        <v>40.114851055656203</v>
      </c>
      <c r="J505" s="8">
        <v>2.0761598666162202</v>
      </c>
      <c r="K505" s="32">
        <v>1</v>
      </c>
      <c r="L505" s="28">
        <v>1.01907354926203</v>
      </c>
      <c r="M505" s="8">
        <v>183.795355667254</v>
      </c>
      <c r="N505" s="9">
        <f t="shared" si="35"/>
        <v>183.8</v>
      </c>
      <c r="O505" s="6">
        <f t="shared" si="36"/>
        <v>184.54891662548974</v>
      </c>
      <c r="P505" s="6">
        <f t="shared" si="37"/>
        <v>187.40942483318483</v>
      </c>
      <c r="Q505" s="13">
        <f>P505*Index!$D$16</f>
        <v>212.62727592687597</v>
      </c>
      <c r="S505" s="8">
        <v>8.5978941041560493</v>
      </c>
      <c r="T505" s="6">
        <f t="shared" si="38"/>
        <v>8.7311614627704692</v>
      </c>
      <c r="U505" s="6">
        <f>T505*Index!$H$19</f>
        <v>9.1731765118232236</v>
      </c>
      <c r="W505" s="8">
        <v>221.80045243869901</v>
      </c>
      <c r="X505" s="9">
        <f t="shared" si="39"/>
        <v>221.8</v>
      </c>
      <c r="Y505" s="27"/>
    </row>
    <row r="506" spans="1:25" x14ac:dyDescent="0.25">
      <c r="A506" s="2" t="s">
        <v>746</v>
      </c>
      <c r="B506" s="2" t="s">
        <v>53</v>
      </c>
      <c r="C506" s="2">
        <v>45</v>
      </c>
      <c r="D506" s="2" t="s">
        <v>62</v>
      </c>
      <c r="E506" s="2" t="s">
        <v>60</v>
      </c>
      <c r="F506" s="2" t="s">
        <v>41</v>
      </c>
      <c r="G506" s="39" t="s">
        <v>1560</v>
      </c>
      <c r="H506" s="29">
        <v>46.754827007199701</v>
      </c>
      <c r="I506" s="29">
        <v>17.017349576255199</v>
      </c>
      <c r="J506" s="8">
        <v>1.75553943463849</v>
      </c>
      <c r="K506" s="32">
        <v>0</v>
      </c>
      <c r="L506" s="28">
        <v>0.99991607194830501</v>
      </c>
      <c r="M506" s="8">
        <v>111.945174695977</v>
      </c>
      <c r="N506" s="9">
        <f t="shared" si="35"/>
        <v>111.95</v>
      </c>
      <c r="O506" s="6">
        <f t="shared" si="36"/>
        <v>112.40414991223051</v>
      </c>
      <c r="P506" s="6">
        <f t="shared" si="37"/>
        <v>114.14641423587008</v>
      </c>
      <c r="Q506" s="13">
        <f>P506*Index!$D$16</f>
        <v>129.5059794212452</v>
      </c>
      <c r="S506" s="8">
        <v>6.6558326490396897</v>
      </c>
      <c r="T506" s="6">
        <f t="shared" si="38"/>
        <v>6.7589980550998057</v>
      </c>
      <c r="U506" s="6">
        <f>T506*Index!$H$19</f>
        <v>7.1011723316392326</v>
      </c>
      <c r="W506" s="8">
        <v>136.60715175288399</v>
      </c>
      <c r="X506" s="9">
        <f t="shared" si="39"/>
        <v>136.61000000000001</v>
      </c>
      <c r="Y506" s="27"/>
    </row>
    <row r="507" spans="1:25" x14ac:dyDescent="0.25">
      <c r="A507" s="2" t="s">
        <v>747</v>
      </c>
      <c r="B507" s="2" t="s">
        <v>53</v>
      </c>
      <c r="C507" s="2">
        <v>45</v>
      </c>
      <c r="D507" s="2" t="s">
        <v>63</v>
      </c>
      <c r="E507" s="2" t="s">
        <v>60</v>
      </c>
      <c r="F507" s="2" t="s">
        <v>41</v>
      </c>
      <c r="G507" s="39" t="s">
        <v>1560</v>
      </c>
      <c r="H507" s="29">
        <v>46.754827007199701</v>
      </c>
      <c r="I507" s="29">
        <v>26.457152250418499</v>
      </c>
      <c r="J507" s="8">
        <v>2.0868393004615902</v>
      </c>
      <c r="K507" s="32">
        <v>0</v>
      </c>
      <c r="L507" s="28">
        <v>0.99800742577676305</v>
      </c>
      <c r="M507" s="8">
        <v>152.477206830537</v>
      </c>
      <c r="N507" s="9">
        <f t="shared" si="35"/>
        <v>152.47999999999999</v>
      </c>
      <c r="O507" s="6">
        <f t="shared" si="36"/>
        <v>153.10236337854221</v>
      </c>
      <c r="P507" s="6">
        <f t="shared" si="37"/>
        <v>155.47545001090961</v>
      </c>
      <c r="Q507" s="13">
        <f>P507*Index!$D$16</f>
        <v>176.3962588260994</v>
      </c>
      <c r="S507" s="8">
        <v>6.9860369795126598</v>
      </c>
      <c r="T507" s="6">
        <f t="shared" si="38"/>
        <v>7.0943205526951063</v>
      </c>
      <c r="U507" s="6">
        <f>T507*Index!$H$19</f>
        <v>7.4534705306752951</v>
      </c>
      <c r="W507" s="8">
        <v>183.84972935677499</v>
      </c>
      <c r="X507" s="9">
        <f t="shared" si="39"/>
        <v>183.85</v>
      </c>
      <c r="Y507" s="27"/>
    </row>
    <row r="508" spans="1:25" x14ac:dyDescent="0.25">
      <c r="A508" s="2" t="s">
        <v>748</v>
      </c>
      <c r="B508" s="2" t="s">
        <v>53</v>
      </c>
      <c r="C508" s="2">
        <v>45</v>
      </c>
      <c r="D508" s="2" t="s">
        <v>64</v>
      </c>
      <c r="E508" s="2" t="s">
        <v>60</v>
      </c>
      <c r="F508" s="2" t="s">
        <v>41</v>
      </c>
      <c r="G508" s="39" t="s">
        <v>1560</v>
      </c>
      <c r="H508" s="29">
        <v>46.754827007199701</v>
      </c>
      <c r="I508" s="29">
        <v>34.631849204960403</v>
      </c>
      <c r="J508" s="8">
        <v>2.0729016768489701</v>
      </c>
      <c r="K508" s="32">
        <v>0</v>
      </c>
      <c r="L508" s="28">
        <v>1.0054870921976999</v>
      </c>
      <c r="M508" s="8">
        <v>169.63228613896399</v>
      </c>
      <c r="N508" s="9">
        <f t="shared" si="35"/>
        <v>169.63</v>
      </c>
      <c r="O508" s="6">
        <f t="shared" si="36"/>
        <v>170.32777851213373</v>
      </c>
      <c r="P508" s="6">
        <f t="shared" si="37"/>
        <v>172.96785907907181</v>
      </c>
      <c r="Q508" s="13">
        <f>P508*Index!$D$16</f>
        <v>196.24245008821205</v>
      </c>
      <c r="S508" s="8">
        <v>7.3276643978014802</v>
      </c>
      <c r="T508" s="6">
        <f t="shared" si="38"/>
        <v>7.4412431959674032</v>
      </c>
      <c r="U508" s="6">
        <f>T508*Index!$H$19</f>
        <v>7.8179561327632525</v>
      </c>
      <c r="W508" s="8">
        <v>204.06040622097601</v>
      </c>
      <c r="X508" s="9">
        <f t="shared" si="39"/>
        <v>204.06</v>
      </c>
      <c r="Y508" s="27"/>
    </row>
    <row r="509" spans="1:25" x14ac:dyDescent="0.25">
      <c r="A509" s="2" t="s">
        <v>749</v>
      </c>
      <c r="B509" s="2" t="s">
        <v>53</v>
      </c>
      <c r="C509" s="2">
        <v>45</v>
      </c>
      <c r="D509" s="2" t="s">
        <v>65</v>
      </c>
      <c r="E509" s="2" t="s">
        <v>60</v>
      </c>
      <c r="F509" s="2" t="s">
        <v>41</v>
      </c>
      <c r="G509" s="39" t="s">
        <v>1560</v>
      </c>
      <c r="H509" s="29">
        <v>46.754827007199701</v>
      </c>
      <c r="I509" s="29">
        <v>47.603648936020903</v>
      </c>
      <c r="J509" s="8">
        <v>1.99552825961406</v>
      </c>
      <c r="K509" s="32">
        <v>0</v>
      </c>
      <c r="L509" s="28">
        <v>0.95097075256727603</v>
      </c>
      <c r="M509" s="8">
        <v>179.063042874649</v>
      </c>
      <c r="N509" s="9">
        <f t="shared" si="35"/>
        <v>179.06</v>
      </c>
      <c r="O509" s="6">
        <f t="shared" si="36"/>
        <v>179.79720135043505</v>
      </c>
      <c r="P509" s="6">
        <f t="shared" si="37"/>
        <v>182.5840579713668</v>
      </c>
      <c r="Q509" s="13">
        <f>P509*Index!$D$16</f>
        <v>207.15260669885052</v>
      </c>
      <c r="S509" s="8">
        <v>7.2672446856453696</v>
      </c>
      <c r="T509" s="6">
        <f t="shared" si="38"/>
        <v>7.3798869782728733</v>
      </c>
      <c r="U509" s="6">
        <f>T509*Index!$H$19</f>
        <v>7.7534937565479369</v>
      </c>
      <c r="W509" s="8">
        <v>214.90610045539901</v>
      </c>
      <c r="X509" s="9">
        <f t="shared" si="39"/>
        <v>214.91</v>
      </c>
      <c r="Y509" s="27"/>
    </row>
    <row r="510" spans="1:25" x14ac:dyDescent="0.25">
      <c r="A510" s="2" t="s">
        <v>750</v>
      </c>
      <c r="B510" s="2" t="s">
        <v>53</v>
      </c>
      <c r="C510" s="2">
        <v>45</v>
      </c>
      <c r="D510" s="2" t="s">
        <v>42</v>
      </c>
      <c r="E510" s="2" t="s">
        <v>60</v>
      </c>
      <c r="F510" s="2" t="s">
        <v>41</v>
      </c>
      <c r="G510" s="39" t="s">
        <v>1560</v>
      </c>
      <c r="H510" s="29">
        <v>46.754827007199701</v>
      </c>
      <c r="I510" s="29">
        <v>48.930392061103703</v>
      </c>
      <c r="J510" s="8">
        <v>2.0034102058051202</v>
      </c>
      <c r="K510" s="32">
        <v>0</v>
      </c>
      <c r="L510" s="28">
        <v>1.0182692143102301</v>
      </c>
      <c r="M510" s="8">
        <v>195.198893332632</v>
      </c>
      <c r="N510" s="9">
        <f t="shared" si="35"/>
        <v>195.2</v>
      </c>
      <c r="O510" s="6">
        <f t="shared" si="36"/>
        <v>195.9992087952958</v>
      </c>
      <c r="P510" s="6">
        <f t="shared" si="37"/>
        <v>199.0371965316229</v>
      </c>
      <c r="Q510" s="13">
        <f>P510*Index!$D$16</f>
        <v>225.81968299786081</v>
      </c>
      <c r="S510" s="8">
        <v>7.9406918260332198</v>
      </c>
      <c r="T510" s="6">
        <f t="shared" si="38"/>
        <v>8.0637725493367345</v>
      </c>
      <c r="U510" s="6">
        <f>T510*Index!$H$19</f>
        <v>8.4720010346469063</v>
      </c>
      <c r="W510" s="8">
        <v>234.29168403250799</v>
      </c>
      <c r="X510" s="9">
        <f t="shared" si="39"/>
        <v>234.29</v>
      </c>
      <c r="Y510" s="27"/>
    </row>
    <row r="511" spans="1:25" x14ac:dyDescent="0.25">
      <c r="A511" s="2" t="s">
        <v>751</v>
      </c>
      <c r="B511" s="2" t="s">
        <v>53</v>
      </c>
      <c r="C511" s="2">
        <v>45</v>
      </c>
      <c r="D511" s="2" t="s">
        <v>66</v>
      </c>
      <c r="E511" s="2" t="s">
        <v>60</v>
      </c>
      <c r="F511" s="2" t="s">
        <v>222</v>
      </c>
      <c r="G511" s="39" t="s">
        <v>1560</v>
      </c>
      <c r="H511" s="29">
        <v>46.754827007199701</v>
      </c>
      <c r="I511" s="29">
        <v>63.981552868876101</v>
      </c>
      <c r="J511" s="8">
        <v>2.1057845375761901</v>
      </c>
      <c r="K511" s="32">
        <v>0</v>
      </c>
      <c r="L511" s="28">
        <v>1.0027028992917899</v>
      </c>
      <c r="M511" s="8">
        <v>233.817237349755</v>
      </c>
      <c r="N511" s="9">
        <f t="shared" si="35"/>
        <v>233.82</v>
      </c>
      <c r="O511" s="6">
        <f t="shared" si="36"/>
        <v>234.77588802288901</v>
      </c>
      <c r="P511" s="6">
        <f t="shared" si="37"/>
        <v>238.41491428724379</v>
      </c>
      <c r="Q511" s="13">
        <f>P511*Index!$D$16</f>
        <v>270.49607462569782</v>
      </c>
      <c r="S511" s="8">
        <v>14.6095593225327</v>
      </c>
      <c r="T511" s="6">
        <f t="shared" si="38"/>
        <v>14.836007492031959</v>
      </c>
      <c r="U511" s="6">
        <f>T511*Index!$H$19</f>
        <v>15.587080371316075</v>
      </c>
      <c r="W511" s="8">
        <v>286.08315499701399</v>
      </c>
      <c r="X511" s="9">
        <f t="shared" si="39"/>
        <v>286.08</v>
      </c>
      <c r="Y511" s="27"/>
    </row>
    <row r="512" spans="1:25" x14ac:dyDescent="0.25">
      <c r="A512" s="2" t="s">
        <v>752</v>
      </c>
      <c r="B512" s="2" t="s">
        <v>53</v>
      </c>
      <c r="C512" s="2">
        <v>45</v>
      </c>
      <c r="D512" s="2" t="s">
        <v>1563</v>
      </c>
      <c r="E512" s="2" t="s">
        <v>60</v>
      </c>
      <c r="F512" s="2" t="s">
        <v>222</v>
      </c>
      <c r="G512" s="39" t="s">
        <v>1560</v>
      </c>
      <c r="H512" s="29">
        <v>46.754827007199701</v>
      </c>
      <c r="I512" s="29">
        <v>53.988790980762502</v>
      </c>
      <c r="J512" s="8">
        <v>2.2513947823820701</v>
      </c>
      <c r="K512" s="32">
        <v>0</v>
      </c>
      <c r="L512" s="28">
        <v>0.96611839600642502</v>
      </c>
      <c r="M512" s="8">
        <v>219.12884542697401</v>
      </c>
      <c r="N512" s="9">
        <f t="shared" si="35"/>
        <v>219.13</v>
      </c>
      <c r="O512" s="6">
        <f t="shared" si="36"/>
        <v>220.0272736932246</v>
      </c>
      <c r="P512" s="6">
        <f t="shared" si="37"/>
        <v>223.4376964354696</v>
      </c>
      <c r="Q512" s="13">
        <f>P512*Index!$D$16</f>
        <v>253.50351923196169</v>
      </c>
      <c r="S512" s="8">
        <v>8.9908832646552206</v>
      </c>
      <c r="T512" s="6">
        <f t="shared" si="38"/>
        <v>9.130241955257377</v>
      </c>
      <c r="U512" s="6">
        <f>T512*Index!$H$19</f>
        <v>9.5924604542422802</v>
      </c>
      <c r="W512" s="8">
        <v>263.09597968620398</v>
      </c>
      <c r="X512" s="9">
        <f t="shared" si="39"/>
        <v>263.10000000000002</v>
      </c>
      <c r="Y512" s="27"/>
    </row>
    <row r="513" spans="1:25" x14ac:dyDescent="0.25">
      <c r="A513" s="2" t="s">
        <v>753</v>
      </c>
      <c r="B513" s="2" t="s">
        <v>53</v>
      </c>
      <c r="C513" s="2">
        <v>45</v>
      </c>
      <c r="D513" s="2" t="s">
        <v>229</v>
      </c>
      <c r="E513" s="2" t="s">
        <v>60</v>
      </c>
      <c r="F513" s="2" t="s">
        <v>41</v>
      </c>
      <c r="G513" s="39" t="s">
        <v>1560</v>
      </c>
      <c r="H513" s="29">
        <v>46.754827007199701</v>
      </c>
      <c r="I513" s="29">
        <v>37.453546933690397</v>
      </c>
      <c r="J513" s="8">
        <v>2.36002207093525</v>
      </c>
      <c r="K513" s="32">
        <v>1</v>
      </c>
      <c r="L513" s="28">
        <v>1.01907354926203</v>
      </c>
      <c r="M513" s="8">
        <v>202.52417656934099</v>
      </c>
      <c r="N513" s="9">
        <f t="shared" si="35"/>
        <v>202.52</v>
      </c>
      <c r="O513" s="6">
        <f t="shared" si="36"/>
        <v>203.35452569327529</v>
      </c>
      <c r="P513" s="6">
        <f t="shared" si="37"/>
        <v>206.50652084152108</v>
      </c>
      <c r="Q513" s="13">
        <f>P513*Index!$D$16</f>
        <v>234.29408113681089</v>
      </c>
      <c r="S513" s="8">
        <v>8.2669045243788606</v>
      </c>
      <c r="T513" s="6">
        <f t="shared" si="38"/>
        <v>8.3950415445067339</v>
      </c>
      <c r="U513" s="6">
        <f>T513*Index!$H$19</f>
        <v>8.8200405226973864</v>
      </c>
      <c r="W513" s="8">
        <v>243.11412165950799</v>
      </c>
      <c r="X513" s="9">
        <f t="shared" si="39"/>
        <v>243.11</v>
      </c>
      <c r="Y513" s="27"/>
    </row>
    <row r="514" spans="1:25" x14ac:dyDescent="0.25">
      <c r="A514" s="2" t="s">
        <v>754</v>
      </c>
      <c r="B514" s="2" t="s">
        <v>53</v>
      </c>
      <c r="C514" s="2">
        <v>45</v>
      </c>
      <c r="D514" s="2" t="s">
        <v>62</v>
      </c>
      <c r="E514" s="2" t="s">
        <v>61</v>
      </c>
      <c r="F514" s="2" t="s">
        <v>41</v>
      </c>
      <c r="G514" s="39" t="s">
        <v>1560</v>
      </c>
      <c r="H514" s="29">
        <v>46.754827007199701</v>
      </c>
      <c r="I514" s="29">
        <v>17.778128351787601</v>
      </c>
      <c r="J514" s="8">
        <v>1.26528181782531</v>
      </c>
      <c r="K514" s="32">
        <v>1</v>
      </c>
      <c r="L514" s="28">
        <v>0.99991607194830501</v>
      </c>
      <c r="M514" s="8">
        <v>81.645522141503406</v>
      </c>
      <c r="N514" s="9">
        <f t="shared" si="35"/>
        <v>81.650000000000006</v>
      </c>
      <c r="O514" s="6">
        <f t="shared" si="36"/>
        <v>81.980268782283574</v>
      </c>
      <c r="P514" s="6">
        <f t="shared" si="37"/>
        <v>83.250962948408969</v>
      </c>
      <c r="Q514" s="13">
        <f>P514*Index!$D$16</f>
        <v>94.453229797624715</v>
      </c>
      <c r="S514" s="8">
        <v>6.7368943466453404</v>
      </c>
      <c r="T514" s="6">
        <f t="shared" si="38"/>
        <v>6.8413162090183439</v>
      </c>
      <c r="U514" s="6">
        <f>T514*Index!$H$19</f>
        <v>7.1876578420998971</v>
      </c>
      <c r="W514" s="8">
        <v>101.64088763972499</v>
      </c>
      <c r="X514" s="9">
        <f t="shared" si="39"/>
        <v>101.64</v>
      </c>
      <c r="Y514" s="27"/>
    </row>
    <row r="515" spans="1:25" x14ac:dyDescent="0.25">
      <c r="A515" s="2" t="s">
        <v>755</v>
      </c>
      <c r="B515" s="2" t="s">
        <v>53</v>
      </c>
      <c r="C515" s="2">
        <v>45</v>
      </c>
      <c r="D515" s="2" t="s">
        <v>63</v>
      </c>
      <c r="E515" s="2" t="s">
        <v>61</v>
      </c>
      <c r="F515" s="2" t="s">
        <v>41</v>
      </c>
      <c r="G515" s="39" t="s">
        <v>1560</v>
      </c>
      <c r="H515" s="29">
        <v>46.754827007199701</v>
      </c>
      <c r="I515" s="29">
        <v>27.6594877034555</v>
      </c>
      <c r="J515" s="8">
        <v>1.51298337965926</v>
      </c>
      <c r="K515" s="32">
        <v>0</v>
      </c>
      <c r="L515" s="28">
        <v>0.99800742577676305</v>
      </c>
      <c r="M515" s="8">
        <v>112.363282173766</v>
      </c>
      <c r="N515" s="9">
        <f t="shared" ref="N515:N578" si="40">ROUND(J515*SUM(H515:I515)*L515,2)</f>
        <v>112.36</v>
      </c>
      <c r="O515" s="6">
        <f t="shared" ref="O515:O578" si="41">M515*(1.0041)</f>
        <v>112.82397163067843</v>
      </c>
      <c r="P515" s="6">
        <f t="shared" ref="P515:P578" si="42">O515*(1.0155)</f>
        <v>114.57274319095396</v>
      </c>
      <c r="Q515" s="13">
        <f>P515*Index!$D$16</f>
        <v>129.98967528898996</v>
      </c>
      <c r="S515" s="8">
        <v>7.6533294349475103</v>
      </c>
      <c r="T515" s="6">
        <f t="shared" ref="T515:T578" si="43">S515*(1.0155)</f>
        <v>7.7719560411891973</v>
      </c>
      <c r="U515" s="6">
        <f>T515*Index!$H$19</f>
        <v>8.1654113157743993</v>
      </c>
      <c r="W515" s="8">
        <v>138.15508660476399</v>
      </c>
      <c r="X515" s="9">
        <f t="shared" ref="X515:X578" si="44">ROUND(Q515+U515,2)</f>
        <v>138.16</v>
      </c>
      <c r="Y515" s="27"/>
    </row>
    <row r="516" spans="1:25" x14ac:dyDescent="0.25">
      <c r="A516" s="2" t="s">
        <v>756</v>
      </c>
      <c r="B516" s="2" t="s">
        <v>53</v>
      </c>
      <c r="C516" s="2">
        <v>45</v>
      </c>
      <c r="D516" s="2" t="s">
        <v>64</v>
      </c>
      <c r="E516" s="2" t="s">
        <v>61</v>
      </c>
      <c r="F516" s="2" t="s">
        <v>41</v>
      </c>
      <c r="G516" s="39" t="s">
        <v>1560</v>
      </c>
      <c r="H516" s="29">
        <v>46.754827007199701</v>
      </c>
      <c r="I516" s="29">
        <v>36.233216960343199</v>
      </c>
      <c r="J516" s="8">
        <v>1.6002074704548701</v>
      </c>
      <c r="K516" s="32">
        <v>0</v>
      </c>
      <c r="L516" s="28">
        <v>1.0054870921976999</v>
      </c>
      <c r="M516" s="8">
        <v>133.52676326736901</v>
      </c>
      <c r="N516" s="9">
        <f t="shared" si="40"/>
        <v>133.53</v>
      </c>
      <c r="O516" s="6">
        <f t="shared" si="41"/>
        <v>134.07422299676523</v>
      </c>
      <c r="P516" s="6">
        <f t="shared" si="42"/>
        <v>136.15237345321509</v>
      </c>
      <c r="Q516" s="13">
        <f>P516*Index!$D$16</f>
        <v>154.47306507719279</v>
      </c>
      <c r="S516" s="8">
        <v>7.6109182063456799</v>
      </c>
      <c r="T516" s="6">
        <f t="shared" si="43"/>
        <v>7.7288874385440387</v>
      </c>
      <c r="U516" s="6">
        <f>T516*Index!$H$19</f>
        <v>8.1201623651203292</v>
      </c>
      <c r="W516" s="8">
        <v>162.59322744231301</v>
      </c>
      <c r="X516" s="9">
        <f t="shared" si="44"/>
        <v>162.59</v>
      </c>
      <c r="Y516" s="27"/>
    </row>
    <row r="517" spans="1:25" x14ac:dyDescent="0.25">
      <c r="A517" s="2" t="s">
        <v>757</v>
      </c>
      <c r="B517" s="2" t="s">
        <v>53</v>
      </c>
      <c r="C517" s="2">
        <v>45</v>
      </c>
      <c r="D517" s="2" t="s">
        <v>65</v>
      </c>
      <c r="E517" s="2" t="s">
        <v>61</v>
      </c>
      <c r="F517" s="2" t="s">
        <v>41</v>
      </c>
      <c r="G517" s="39" t="s">
        <v>1560</v>
      </c>
      <c r="H517" s="29">
        <v>46.754827007199701</v>
      </c>
      <c r="I517" s="29">
        <v>49.842700724120199</v>
      </c>
      <c r="J517" s="8">
        <v>1.6096378596352401</v>
      </c>
      <c r="K517" s="32">
        <v>0</v>
      </c>
      <c r="L517" s="28">
        <v>0.95097075256727603</v>
      </c>
      <c r="M517" s="8">
        <v>147.86362533542899</v>
      </c>
      <c r="N517" s="9">
        <f t="shared" si="40"/>
        <v>147.86000000000001</v>
      </c>
      <c r="O517" s="6">
        <f t="shared" si="41"/>
        <v>148.46986619930425</v>
      </c>
      <c r="P517" s="6">
        <f t="shared" si="42"/>
        <v>150.77114912539346</v>
      </c>
      <c r="Q517" s="13">
        <f>P517*Index!$D$16</f>
        <v>171.05894623726863</v>
      </c>
      <c r="S517" s="8">
        <v>8.0514800597358906</v>
      </c>
      <c r="T517" s="6">
        <f t="shared" si="43"/>
        <v>8.1762780006617977</v>
      </c>
      <c r="U517" s="6">
        <f>T517*Index!$H$19</f>
        <v>8.5902020744453012</v>
      </c>
      <c r="W517" s="8">
        <v>179.64914831171399</v>
      </c>
      <c r="X517" s="9">
        <f t="shared" si="44"/>
        <v>179.65</v>
      </c>
      <c r="Y517" s="27"/>
    </row>
    <row r="518" spans="1:25" x14ac:dyDescent="0.25">
      <c r="A518" s="2" t="s">
        <v>758</v>
      </c>
      <c r="B518" s="2" t="s">
        <v>53</v>
      </c>
      <c r="C518" s="2">
        <v>45</v>
      </c>
      <c r="D518" s="2" t="s">
        <v>42</v>
      </c>
      <c r="E518" s="2" t="s">
        <v>61</v>
      </c>
      <c r="F518" s="2" t="s">
        <v>41</v>
      </c>
      <c r="G518" s="39" t="s">
        <v>1560</v>
      </c>
      <c r="H518" s="29">
        <v>46.754827007199701</v>
      </c>
      <c r="I518" s="29">
        <v>51.254385729323999</v>
      </c>
      <c r="J518" s="8">
        <v>1.6196494900296601</v>
      </c>
      <c r="K518" s="32">
        <v>0</v>
      </c>
      <c r="L518" s="28">
        <v>1.0182692143102301</v>
      </c>
      <c r="M518" s="8">
        <v>161.64063694604599</v>
      </c>
      <c r="N518" s="9">
        <f t="shared" si="40"/>
        <v>161.63999999999999</v>
      </c>
      <c r="O518" s="6">
        <f t="shared" si="41"/>
        <v>162.30336355752476</v>
      </c>
      <c r="P518" s="6">
        <f t="shared" si="42"/>
        <v>164.81906569266641</v>
      </c>
      <c r="Q518" s="13">
        <f>P518*Index!$D$16</f>
        <v>186.99715337282765</v>
      </c>
      <c r="S518" s="8">
        <v>7.6530244871710797</v>
      </c>
      <c r="T518" s="6">
        <f t="shared" si="43"/>
        <v>7.7716463667222317</v>
      </c>
      <c r="U518" s="6">
        <f>T518*Index!$H$19</f>
        <v>8.1650859640375444</v>
      </c>
      <c r="W518" s="8">
        <v>195.16223933686601</v>
      </c>
      <c r="X518" s="9">
        <f t="shared" si="44"/>
        <v>195.16</v>
      </c>
      <c r="Y518" s="27"/>
    </row>
    <row r="519" spans="1:25" x14ac:dyDescent="0.25">
      <c r="A519" s="2" t="s">
        <v>759</v>
      </c>
      <c r="B519" s="2" t="s">
        <v>53</v>
      </c>
      <c r="C519" s="2">
        <v>45</v>
      </c>
      <c r="D519" s="2" t="s">
        <v>66</v>
      </c>
      <c r="E519" s="2" t="s">
        <v>61</v>
      </c>
      <c r="F519" s="2" t="s">
        <v>222</v>
      </c>
      <c r="G519" s="39" t="s">
        <v>1560</v>
      </c>
      <c r="H519" s="29">
        <v>46.754827007199701</v>
      </c>
      <c r="I519" s="29">
        <v>66.884178188810793</v>
      </c>
      <c r="J519" s="8">
        <v>1.5536127643984099</v>
      </c>
      <c r="K519" s="32">
        <v>0</v>
      </c>
      <c r="L519" s="28">
        <v>1.0027028992917899</v>
      </c>
      <c r="M519" s="8">
        <v>177.02820860326599</v>
      </c>
      <c r="N519" s="9">
        <f t="shared" si="40"/>
        <v>177.03</v>
      </c>
      <c r="O519" s="6">
        <f t="shared" si="41"/>
        <v>177.75402425853937</v>
      </c>
      <c r="P519" s="6">
        <f t="shared" si="42"/>
        <v>180.50921163454674</v>
      </c>
      <c r="Q519" s="13">
        <f>P519*Index!$D$16</f>
        <v>204.79856860840979</v>
      </c>
      <c r="S519" s="8">
        <v>9.9453739458639703</v>
      </c>
      <c r="T519" s="6">
        <f t="shared" si="43"/>
        <v>10.099527242024863</v>
      </c>
      <c r="U519" s="6">
        <f>T519*Index!$H$19</f>
        <v>10.610815808652371</v>
      </c>
      <c r="W519" s="8">
        <v>215.409384417062</v>
      </c>
      <c r="X519" s="9">
        <f t="shared" si="44"/>
        <v>215.41</v>
      </c>
      <c r="Y519" s="27"/>
    </row>
    <row r="520" spans="1:25" x14ac:dyDescent="0.25">
      <c r="A520" s="2" t="s">
        <v>760</v>
      </c>
      <c r="B520" s="2" t="s">
        <v>53</v>
      </c>
      <c r="C520" s="2">
        <v>45</v>
      </c>
      <c r="D520" s="2" t="s">
        <v>1563</v>
      </c>
      <c r="E520" s="2" t="s">
        <v>61</v>
      </c>
      <c r="F520" s="2" t="s">
        <v>222</v>
      </c>
      <c r="G520" s="39" t="s">
        <v>1560</v>
      </c>
      <c r="H520" s="29">
        <v>46.754827007199701</v>
      </c>
      <c r="I520" s="29">
        <v>56.454737518565601</v>
      </c>
      <c r="J520" s="8">
        <v>1.61245480810728</v>
      </c>
      <c r="K520" s="32">
        <v>0</v>
      </c>
      <c r="L520" s="28">
        <v>0.96611839600642502</v>
      </c>
      <c r="M520" s="8">
        <v>160.78215632431301</v>
      </c>
      <c r="N520" s="9">
        <f t="shared" si="40"/>
        <v>160.78</v>
      </c>
      <c r="O520" s="6">
        <f t="shared" si="41"/>
        <v>161.44136316524268</v>
      </c>
      <c r="P520" s="6">
        <f t="shared" si="42"/>
        <v>163.94370429430396</v>
      </c>
      <c r="Q520" s="13">
        <f>P520*Index!$D$16</f>
        <v>186.00400316306087</v>
      </c>
      <c r="S520" s="8">
        <v>8.9881306754439407</v>
      </c>
      <c r="T520" s="6">
        <f t="shared" si="43"/>
        <v>9.1274467009133229</v>
      </c>
      <c r="U520" s="6">
        <f>T520*Index!$H$19</f>
        <v>9.5895236901470593</v>
      </c>
      <c r="W520" s="8">
        <v>195.593526853208</v>
      </c>
      <c r="X520" s="9">
        <f t="shared" si="44"/>
        <v>195.59</v>
      </c>
      <c r="Y520" s="27"/>
    </row>
    <row r="521" spans="1:25" x14ac:dyDescent="0.25">
      <c r="A521" s="2" t="s">
        <v>761</v>
      </c>
      <c r="B521" s="2" t="s">
        <v>53</v>
      </c>
      <c r="C521" s="2">
        <v>45</v>
      </c>
      <c r="D521" s="2" t="s">
        <v>229</v>
      </c>
      <c r="E521" s="2" t="s">
        <v>61</v>
      </c>
      <c r="F521" s="2" t="s">
        <v>41</v>
      </c>
      <c r="G521" s="39" t="s">
        <v>1560</v>
      </c>
      <c r="H521" s="29">
        <v>46.754827007199701</v>
      </c>
      <c r="I521" s="29">
        <v>39.097084793257203</v>
      </c>
      <c r="J521" s="8">
        <v>1.8984306831167901</v>
      </c>
      <c r="K521" s="32">
        <v>1</v>
      </c>
      <c r="L521" s="28">
        <v>1.01907354926203</v>
      </c>
      <c r="M521" s="8">
        <v>166.09258507981099</v>
      </c>
      <c r="N521" s="9">
        <f t="shared" si="40"/>
        <v>166.09</v>
      </c>
      <c r="O521" s="6">
        <f t="shared" si="41"/>
        <v>166.77356467863822</v>
      </c>
      <c r="P521" s="6">
        <f t="shared" si="42"/>
        <v>169.35855493115713</v>
      </c>
      <c r="Q521" s="13">
        <f>P521*Index!$D$16</f>
        <v>192.14747722521022</v>
      </c>
      <c r="S521" s="8">
        <v>7.9391270188365501</v>
      </c>
      <c r="T521" s="6">
        <f t="shared" si="43"/>
        <v>8.0621834876285163</v>
      </c>
      <c r="U521" s="6">
        <f>T521*Index!$H$19</f>
        <v>8.4703315266897086</v>
      </c>
      <c r="W521" s="8">
        <v>200.61780875189999</v>
      </c>
      <c r="X521" s="9">
        <f t="shared" si="44"/>
        <v>200.62</v>
      </c>
      <c r="Y521" s="27"/>
    </row>
    <row r="522" spans="1:25" x14ac:dyDescent="0.25">
      <c r="A522" s="2" t="s">
        <v>762</v>
      </c>
      <c r="B522" s="2" t="s">
        <v>0</v>
      </c>
      <c r="C522" s="2">
        <v>60</v>
      </c>
      <c r="D522" s="2" t="s">
        <v>62</v>
      </c>
      <c r="E522" s="2" t="s">
        <v>54</v>
      </c>
      <c r="F522" s="2" t="s">
        <v>41</v>
      </c>
      <c r="G522" s="39" t="s">
        <v>1560</v>
      </c>
      <c r="H522" s="29">
        <v>60.452521917614099</v>
      </c>
      <c r="I522" s="29">
        <v>28.633141470085199</v>
      </c>
      <c r="J522" s="8">
        <v>1.25774349245994</v>
      </c>
      <c r="K522" s="32">
        <v>1</v>
      </c>
      <c r="L522" s="28">
        <v>0.99991607194830501</v>
      </c>
      <c r="M522" s="8">
        <v>112.037509518215</v>
      </c>
      <c r="N522" s="9">
        <f t="shared" si="40"/>
        <v>112.04</v>
      </c>
      <c r="O522" s="6">
        <f t="shared" si="41"/>
        <v>112.49686330723968</v>
      </c>
      <c r="P522" s="6">
        <f t="shared" si="42"/>
        <v>114.24056468850191</v>
      </c>
      <c r="Q522" s="13">
        <f>P522*Index!$D$16</f>
        <v>129.6127987783197</v>
      </c>
      <c r="S522" s="8">
        <v>9.5700243344996601</v>
      </c>
      <c r="T522" s="6">
        <f t="shared" si="43"/>
        <v>9.7183597116844052</v>
      </c>
      <c r="U522" s="6">
        <f>T522*Index!$H$19</f>
        <v>10.210351672088427</v>
      </c>
      <c r="W522" s="8">
        <v>139.823150450409</v>
      </c>
      <c r="X522" s="9">
        <f t="shared" si="44"/>
        <v>139.82</v>
      </c>
      <c r="Y522" s="27"/>
    </row>
    <row r="523" spans="1:25" x14ac:dyDescent="0.25">
      <c r="A523" s="2" t="s">
        <v>763</v>
      </c>
      <c r="B523" s="2" t="s">
        <v>0</v>
      </c>
      <c r="C523" s="2">
        <v>60</v>
      </c>
      <c r="D523" s="2" t="s">
        <v>63</v>
      </c>
      <c r="E523" s="2" t="s">
        <v>54</v>
      </c>
      <c r="F523" s="2" t="s">
        <v>41</v>
      </c>
      <c r="G523" s="39" t="s">
        <v>1560</v>
      </c>
      <c r="H523" s="29">
        <v>60.452521917614099</v>
      </c>
      <c r="I523" s="29">
        <v>44.465812468935297</v>
      </c>
      <c r="J523" s="8">
        <v>1.53433189369148</v>
      </c>
      <c r="K523" s="32">
        <v>0</v>
      </c>
      <c r="L523" s="28">
        <v>0.99800742577676305</v>
      </c>
      <c r="M523" s="8">
        <v>160.65878298708199</v>
      </c>
      <c r="N523" s="9">
        <f t="shared" si="40"/>
        <v>160.66</v>
      </c>
      <c r="O523" s="6">
        <f t="shared" si="41"/>
        <v>161.31748399732902</v>
      </c>
      <c r="P523" s="6">
        <f t="shared" si="42"/>
        <v>163.81790499928763</v>
      </c>
      <c r="Q523" s="13">
        <f>P523*Index!$D$16</f>
        <v>185.86127628880334</v>
      </c>
      <c r="S523" s="8">
        <v>10.0860242168964</v>
      </c>
      <c r="T523" s="6">
        <f t="shared" si="43"/>
        <v>10.242357592258294</v>
      </c>
      <c r="U523" s="6">
        <f>T523*Index!$H$19</f>
        <v>10.76087694536637</v>
      </c>
      <c r="W523" s="8">
        <v>196.62215323417001</v>
      </c>
      <c r="X523" s="9">
        <f t="shared" si="44"/>
        <v>196.62</v>
      </c>
      <c r="Y523" s="27"/>
    </row>
    <row r="524" spans="1:25" x14ac:dyDescent="0.25">
      <c r="A524" s="2" t="s">
        <v>764</v>
      </c>
      <c r="B524" s="2" t="s">
        <v>0</v>
      </c>
      <c r="C524" s="2">
        <v>60</v>
      </c>
      <c r="D524" s="2" t="s">
        <v>64</v>
      </c>
      <c r="E524" s="2" t="s">
        <v>54</v>
      </c>
      <c r="F524" s="2" t="s">
        <v>41</v>
      </c>
      <c r="G524" s="39" t="s">
        <v>1560</v>
      </c>
      <c r="H524" s="29">
        <v>60.452521917614099</v>
      </c>
      <c r="I524" s="29">
        <v>58.133765984336499</v>
      </c>
      <c r="J524" s="8">
        <v>1.63951392367451</v>
      </c>
      <c r="K524" s="32">
        <v>0</v>
      </c>
      <c r="L524" s="28">
        <v>1.0054870921976999</v>
      </c>
      <c r="M524" s="8">
        <v>195.49069187319</v>
      </c>
      <c r="N524" s="9">
        <f t="shared" si="40"/>
        <v>195.49</v>
      </c>
      <c r="O524" s="6">
        <f t="shared" si="41"/>
        <v>196.29220370987008</v>
      </c>
      <c r="P524" s="6">
        <f t="shared" si="42"/>
        <v>199.33473286737308</v>
      </c>
      <c r="Q524" s="13">
        <f>P524*Index!$D$16</f>
        <v>226.15725588468942</v>
      </c>
      <c r="S524" s="8">
        <v>11.2339157498839</v>
      </c>
      <c r="T524" s="6">
        <f t="shared" si="43"/>
        <v>11.408041444007102</v>
      </c>
      <c r="U524" s="6">
        <f>T524*Index!$H$19</f>
        <v>11.985573542109961</v>
      </c>
      <c r="W524" s="8">
        <v>238.14282942680001</v>
      </c>
      <c r="X524" s="9">
        <f t="shared" si="44"/>
        <v>238.14</v>
      </c>
      <c r="Y524" s="27"/>
    </row>
    <row r="525" spans="1:25" x14ac:dyDescent="0.25">
      <c r="A525" s="2" t="s">
        <v>765</v>
      </c>
      <c r="B525" s="2" t="s">
        <v>0</v>
      </c>
      <c r="C525" s="2">
        <v>60</v>
      </c>
      <c r="D525" s="2" t="s">
        <v>65</v>
      </c>
      <c r="E525" s="2" t="s">
        <v>54</v>
      </c>
      <c r="F525" s="2" t="s">
        <v>41</v>
      </c>
      <c r="G525" s="39" t="s">
        <v>1560</v>
      </c>
      <c r="H525" s="29">
        <v>60.452521917614099</v>
      </c>
      <c r="I525" s="29">
        <v>79.811195731629496</v>
      </c>
      <c r="J525" s="8">
        <v>1.7161292197850699</v>
      </c>
      <c r="K525" s="32">
        <v>0</v>
      </c>
      <c r="L525" s="28">
        <v>0.95097075256727603</v>
      </c>
      <c r="M525" s="8">
        <v>228.90880161224601</v>
      </c>
      <c r="N525" s="9">
        <f t="shared" si="40"/>
        <v>228.91</v>
      </c>
      <c r="O525" s="6">
        <f t="shared" si="41"/>
        <v>229.84732769885622</v>
      </c>
      <c r="P525" s="6">
        <f t="shared" si="42"/>
        <v>233.40996127818852</v>
      </c>
      <c r="Q525" s="13">
        <f>P525*Index!$D$16</f>
        <v>264.81765410119812</v>
      </c>
      <c r="S525" s="8">
        <v>11.402815264097701</v>
      </c>
      <c r="T525" s="6">
        <f t="shared" si="43"/>
        <v>11.579558900691216</v>
      </c>
      <c r="U525" s="6">
        <f>T525*Index!$H$19</f>
        <v>12.165774070038708</v>
      </c>
      <c r="W525" s="8">
        <v>276.98342817123603</v>
      </c>
      <c r="X525" s="9">
        <f t="shared" si="44"/>
        <v>276.98</v>
      </c>
      <c r="Y525" s="27"/>
    </row>
    <row r="526" spans="1:25" x14ac:dyDescent="0.25">
      <c r="A526" s="2" t="s">
        <v>766</v>
      </c>
      <c r="B526" s="2" t="s">
        <v>0</v>
      </c>
      <c r="C526" s="2">
        <v>60</v>
      </c>
      <c r="D526" s="2" t="s">
        <v>42</v>
      </c>
      <c r="E526" s="2" t="s">
        <v>54</v>
      </c>
      <c r="F526" s="2" t="s">
        <v>41</v>
      </c>
      <c r="G526" s="39" t="s">
        <v>1560</v>
      </c>
      <c r="H526" s="29">
        <v>60.452521917614099</v>
      </c>
      <c r="I526" s="29">
        <v>81.977851077917407</v>
      </c>
      <c r="J526" s="8">
        <v>1.72056859027514</v>
      </c>
      <c r="K526" s="32">
        <v>0</v>
      </c>
      <c r="L526" s="28">
        <v>1.0182692143102301</v>
      </c>
      <c r="M526" s="8">
        <v>249.53830213561801</v>
      </c>
      <c r="N526" s="9">
        <f t="shared" si="40"/>
        <v>249.54</v>
      </c>
      <c r="O526" s="6">
        <f t="shared" si="41"/>
        <v>250.56140917437403</v>
      </c>
      <c r="P526" s="6">
        <f t="shared" si="42"/>
        <v>254.44511101657685</v>
      </c>
      <c r="Q526" s="13">
        <f>P526*Index!$D$16</f>
        <v>288.68329795325411</v>
      </c>
      <c r="S526" s="8">
        <v>12.5175556690451</v>
      </c>
      <c r="T526" s="6">
        <f t="shared" si="43"/>
        <v>12.711577781915301</v>
      </c>
      <c r="U526" s="6">
        <f>T526*Index!$H$19</f>
        <v>13.355101407124762</v>
      </c>
      <c r="W526" s="8">
        <v>302.038399360379</v>
      </c>
      <c r="X526" s="9">
        <f t="shared" si="44"/>
        <v>302.04000000000002</v>
      </c>
      <c r="Y526" s="27"/>
    </row>
    <row r="527" spans="1:25" x14ac:dyDescent="0.25">
      <c r="A527" s="2" t="s">
        <v>767</v>
      </c>
      <c r="B527" s="2" t="s">
        <v>0</v>
      </c>
      <c r="C527" s="2">
        <v>60</v>
      </c>
      <c r="D527" s="2" t="s">
        <v>66</v>
      </c>
      <c r="E527" s="2" t="s">
        <v>54</v>
      </c>
      <c r="F527" s="2" t="s">
        <v>222</v>
      </c>
      <c r="G527" s="39" t="s">
        <v>1560</v>
      </c>
      <c r="H527" s="29">
        <v>60.452521917614099</v>
      </c>
      <c r="I527" s="29">
        <v>107.544954275523</v>
      </c>
      <c r="J527" s="8">
        <v>1.7255378965547099</v>
      </c>
      <c r="K527" s="32">
        <v>0</v>
      </c>
      <c r="L527" s="28">
        <v>1.0027028992917899</v>
      </c>
      <c r="M527" s="8">
        <v>290.66954439251901</v>
      </c>
      <c r="N527" s="9">
        <f t="shared" si="40"/>
        <v>290.67</v>
      </c>
      <c r="O527" s="6">
        <f t="shared" si="41"/>
        <v>291.86128952452833</v>
      </c>
      <c r="P527" s="6">
        <f t="shared" si="42"/>
        <v>296.38513951215856</v>
      </c>
      <c r="Q527" s="13">
        <f>P527*Index!$D$16</f>
        <v>336.26678538590988</v>
      </c>
      <c r="S527" s="8">
        <v>14.760382635486501</v>
      </c>
      <c r="T527" s="6">
        <f t="shared" si="43"/>
        <v>14.989168566336543</v>
      </c>
      <c r="U527" s="6">
        <f>T527*Index!$H$19</f>
        <v>15.74799522500733</v>
      </c>
      <c r="W527" s="8">
        <v>352.014780610917</v>
      </c>
      <c r="X527" s="9">
        <f t="shared" si="44"/>
        <v>352.01</v>
      </c>
      <c r="Y527" s="27"/>
    </row>
    <row r="528" spans="1:25" x14ac:dyDescent="0.25">
      <c r="A528" s="2" t="s">
        <v>768</v>
      </c>
      <c r="B528" s="2" t="s">
        <v>0</v>
      </c>
      <c r="C528" s="2">
        <v>60</v>
      </c>
      <c r="D528" s="2" t="s">
        <v>1563</v>
      </c>
      <c r="E528" s="2" t="s">
        <v>54</v>
      </c>
      <c r="F528" s="2" t="s">
        <v>222</v>
      </c>
      <c r="G528" s="39" t="s">
        <v>1560</v>
      </c>
      <c r="H528" s="29">
        <v>60.452521917614099</v>
      </c>
      <c r="I528" s="29">
        <v>90.705332445222197</v>
      </c>
      <c r="J528" s="8">
        <v>1.7481377294181899</v>
      </c>
      <c r="K528" s="32">
        <v>0</v>
      </c>
      <c r="L528" s="28">
        <v>0.96611839600642502</v>
      </c>
      <c r="M528" s="8">
        <v>255.29171238996801</v>
      </c>
      <c r="N528" s="9">
        <f t="shared" si="40"/>
        <v>255.29</v>
      </c>
      <c r="O528" s="6">
        <f t="shared" si="41"/>
        <v>256.33840841076687</v>
      </c>
      <c r="P528" s="6">
        <f t="shared" si="42"/>
        <v>260.3116537411338</v>
      </c>
      <c r="Q528" s="13">
        <f>P528*Index!$D$16</f>
        <v>295.33924388415642</v>
      </c>
      <c r="S528" s="8">
        <v>13.349338764410099</v>
      </c>
      <c r="T528" s="6">
        <f t="shared" si="43"/>
        <v>13.556253515258456</v>
      </c>
      <c r="U528" s="6">
        <f>T528*Index!$H$19</f>
        <v>14.242538849468415</v>
      </c>
      <c r="W528" s="8">
        <v>309.581782733625</v>
      </c>
      <c r="X528" s="9">
        <f t="shared" si="44"/>
        <v>309.58</v>
      </c>
      <c r="Y528" s="27"/>
    </row>
    <row r="529" spans="1:25" x14ac:dyDescent="0.25">
      <c r="A529" s="2" t="s">
        <v>769</v>
      </c>
      <c r="B529" s="2" t="s">
        <v>0</v>
      </c>
      <c r="C529" s="2">
        <v>60</v>
      </c>
      <c r="D529" s="2" t="s">
        <v>229</v>
      </c>
      <c r="E529" s="2" t="s">
        <v>54</v>
      </c>
      <c r="F529" s="2" t="s">
        <v>41</v>
      </c>
      <c r="G529" s="39" t="s">
        <v>1560</v>
      </c>
      <c r="H529" s="29">
        <v>60.452521917614099</v>
      </c>
      <c r="I529" s="29">
        <v>63.099021872391297</v>
      </c>
      <c r="J529" s="8">
        <v>1.8908923577514101</v>
      </c>
      <c r="K529" s="32">
        <v>1</v>
      </c>
      <c r="L529" s="28">
        <v>1.01907354926203</v>
      </c>
      <c r="M529" s="8">
        <v>238.078683444755</v>
      </c>
      <c r="N529" s="9">
        <f t="shared" si="40"/>
        <v>238.08</v>
      </c>
      <c r="O529" s="6">
        <f t="shared" si="41"/>
        <v>239.0548060468785</v>
      </c>
      <c r="P529" s="6">
        <f t="shared" si="42"/>
        <v>242.76015554060513</v>
      </c>
      <c r="Q529" s="13">
        <f>P529*Index!$D$16</f>
        <v>275.42601244376482</v>
      </c>
      <c r="S529" s="8">
        <v>12.2720315734678</v>
      </c>
      <c r="T529" s="6">
        <f t="shared" si="43"/>
        <v>12.462248062856551</v>
      </c>
      <c r="U529" s="6">
        <f>T529*Index!$H$19</f>
        <v>13.093149371038663</v>
      </c>
      <c r="W529" s="8">
        <v>288.519161814803</v>
      </c>
      <c r="X529" s="9">
        <f t="shared" si="44"/>
        <v>288.52</v>
      </c>
      <c r="Y529" s="27"/>
    </row>
    <row r="530" spans="1:25" x14ac:dyDescent="0.25">
      <c r="A530" s="2" t="s">
        <v>770</v>
      </c>
      <c r="B530" s="2" t="s">
        <v>0</v>
      </c>
      <c r="C530" s="2">
        <v>60</v>
      </c>
      <c r="D530" s="2" t="s">
        <v>62</v>
      </c>
      <c r="E530" s="2" t="s">
        <v>55</v>
      </c>
      <c r="F530" s="2" t="s">
        <v>41</v>
      </c>
      <c r="G530" s="39" t="s">
        <v>1561</v>
      </c>
      <c r="H530" s="29">
        <v>60.452521917614099</v>
      </c>
      <c r="I530" s="29">
        <v>29.565442885813699</v>
      </c>
      <c r="J530" s="8">
        <v>2.4867478176086402</v>
      </c>
      <c r="K530" s="32">
        <v>0</v>
      </c>
      <c r="L530" s="28">
        <v>0.99991607194830501</v>
      </c>
      <c r="M530" s="8">
        <v>223.83319006015401</v>
      </c>
      <c r="N530" s="9">
        <f t="shared" si="40"/>
        <v>223.83</v>
      </c>
      <c r="O530" s="6">
        <f t="shared" si="41"/>
        <v>224.75090613940063</v>
      </c>
      <c r="P530" s="6">
        <f t="shared" si="42"/>
        <v>228.23454518456134</v>
      </c>
      <c r="Q530" s="13">
        <f>P530*Index!$D$16</f>
        <v>258.94583294409478</v>
      </c>
      <c r="S530" s="8">
        <v>10.9610362157597</v>
      </c>
      <c r="T530" s="6">
        <f t="shared" si="43"/>
        <v>11.130932277103977</v>
      </c>
      <c r="U530" s="6">
        <f>T530*Index!$H$19</f>
        <v>11.694435723632365</v>
      </c>
      <c r="W530" s="8">
        <v>270.64026866772701</v>
      </c>
      <c r="X530" s="9">
        <f t="shared" si="44"/>
        <v>270.64</v>
      </c>
      <c r="Y530" s="27"/>
    </row>
    <row r="531" spans="1:25" x14ac:dyDescent="0.25">
      <c r="A531" s="2" t="s">
        <v>771</v>
      </c>
      <c r="B531" s="2" t="s">
        <v>0</v>
      </c>
      <c r="C531" s="2">
        <v>60</v>
      </c>
      <c r="D531" s="2" t="s">
        <v>62</v>
      </c>
      <c r="E531" s="2" t="s">
        <v>55</v>
      </c>
      <c r="F531" s="2" t="s">
        <v>41</v>
      </c>
      <c r="G531" s="39" t="s">
        <v>1562</v>
      </c>
      <c r="H531" s="29"/>
      <c r="I531" s="29"/>
      <c r="J531" s="8"/>
      <c r="K531" s="32">
        <v>0</v>
      </c>
      <c r="L531" s="28"/>
      <c r="M531" s="8"/>
      <c r="N531" s="9">
        <f t="shared" si="40"/>
        <v>0</v>
      </c>
      <c r="O531" s="6">
        <f t="shared" si="41"/>
        <v>0</v>
      </c>
      <c r="P531" s="6">
        <f t="shared" si="42"/>
        <v>0</v>
      </c>
      <c r="Q531" s="13">
        <f>P531*Index!$D$16</f>
        <v>0</v>
      </c>
      <c r="S531" s="8"/>
      <c r="T531" s="6">
        <f t="shared" si="43"/>
        <v>0</v>
      </c>
      <c r="U531" s="6">
        <f>T531*Index!$H$19</f>
        <v>0</v>
      </c>
      <c r="W531" s="8"/>
      <c r="X531" s="9">
        <f t="shared" si="44"/>
        <v>0</v>
      </c>
      <c r="Y531" s="27"/>
    </row>
    <row r="532" spans="1:25" x14ac:dyDescent="0.25">
      <c r="A532" s="2" t="s">
        <v>772</v>
      </c>
      <c r="B532" s="2" t="s">
        <v>0</v>
      </c>
      <c r="C532" s="2">
        <v>60</v>
      </c>
      <c r="D532" s="2" t="s">
        <v>63</v>
      </c>
      <c r="E532" s="2" t="s">
        <v>55</v>
      </c>
      <c r="F532" s="2" t="s">
        <v>41</v>
      </c>
      <c r="G532" s="39" t="s">
        <v>1560</v>
      </c>
      <c r="H532" s="29">
        <v>60.452521917614099</v>
      </c>
      <c r="I532" s="29">
        <v>46.012150856864402</v>
      </c>
      <c r="J532" s="8">
        <v>2.8369755634428002</v>
      </c>
      <c r="K532" s="32">
        <v>0</v>
      </c>
      <c r="L532" s="28">
        <v>0.99800742577676305</v>
      </c>
      <c r="M532" s="8">
        <v>301.43584254541599</v>
      </c>
      <c r="N532" s="9">
        <f t="shared" si="40"/>
        <v>301.44</v>
      </c>
      <c r="O532" s="6">
        <f t="shared" si="41"/>
        <v>302.67172949985218</v>
      </c>
      <c r="P532" s="6">
        <f t="shared" si="42"/>
        <v>307.36314130709991</v>
      </c>
      <c r="Q532" s="13">
        <f>P532*Index!$D$16</f>
        <v>348.72198938035382</v>
      </c>
      <c r="S532" s="8">
        <v>11.9133270147296</v>
      </c>
      <c r="T532" s="6">
        <f t="shared" si="43"/>
        <v>12.097983583457909</v>
      </c>
      <c r="U532" s="6">
        <f>T532*Index!$H$19</f>
        <v>12.710444002370464</v>
      </c>
      <c r="W532" s="8">
        <v>361.43243338272401</v>
      </c>
      <c r="X532" s="9">
        <f t="shared" si="44"/>
        <v>361.43</v>
      </c>
      <c r="Y532" s="27"/>
    </row>
    <row r="533" spans="1:25" x14ac:dyDescent="0.25">
      <c r="A533" s="2" t="s">
        <v>773</v>
      </c>
      <c r="B533" s="2" t="s">
        <v>0</v>
      </c>
      <c r="C533" s="2">
        <v>60</v>
      </c>
      <c r="D533" s="2" t="s">
        <v>64</v>
      </c>
      <c r="E533" s="2" t="s">
        <v>55</v>
      </c>
      <c r="F533" s="2" t="s">
        <v>41</v>
      </c>
      <c r="G533" s="39" t="s">
        <v>1560</v>
      </c>
      <c r="H533" s="29">
        <v>60.452521917614099</v>
      </c>
      <c r="I533" s="29">
        <v>60.2941740619925</v>
      </c>
      <c r="J533" s="8">
        <v>2.8926858618655</v>
      </c>
      <c r="K533" s="32">
        <v>0</v>
      </c>
      <c r="L533" s="28">
        <v>1.0054870921976999</v>
      </c>
      <c r="M533" s="8">
        <v>351.19880429261701</v>
      </c>
      <c r="N533" s="9">
        <f t="shared" si="40"/>
        <v>351.2</v>
      </c>
      <c r="O533" s="6">
        <f t="shared" si="41"/>
        <v>352.63871939021675</v>
      </c>
      <c r="P533" s="6">
        <f t="shared" si="42"/>
        <v>358.10461954076516</v>
      </c>
      <c r="Q533" s="13">
        <f>P533*Index!$D$16</f>
        <v>406.29125145418249</v>
      </c>
      <c r="S533" s="8">
        <v>14.304026219451099</v>
      </c>
      <c r="T533" s="6">
        <f t="shared" si="43"/>
        <v>14.525738625852592</v>
      </c>
      <c r="U533" s="6">
        <f>T533*Index!$H$19</f>
        <v>15.261104143786378</v>
      </c>
      <c r="W533" s="8">
        <v>421.55235559796898</v>
      </c>
      <c r="X533" s="9">
        <f t="shared" si="44"/>
        <v>421.55</v>
      </c>
      <c r="Y533" s="27"/>
    </row>
    <row r="534" spans="1:25" x14ac:dyDescent="0.25">
      <c r="A534" s="2" t="s">
        <v>774</v>
      </c>
      <c r="B534" s="2" t="s">
        <v>0</v>
      </c>
      <c r="C534" s="2">
        <v>60</v>
      </c>
      <c r="D534" s="2" t="s">
        <v>65</v>
      </c>
      <c r="E534" s="2" t="s">
        <v>55</v>
      </c>
      <c r="F534" s="2" t="s">
        <v>41</v>
      </c>
      <c r="G534" s="39" t="s">
        <v>1560</v>
      </c>
      <c r="H534" s="29">
        <v>60.452521917614099</v>
      </c>
      <c r="I534" s="29">
        <v>82.967919231345604</v>
      </c>
      <c r="J534" s="8">
        <v>2.8026776005111702</v>
      </c>
      <c r="K534" s="32">
        <v>0</v>
      </c>
      <c r="L534" s="28">
        <v>0.95097075256727603</v>
      </c>
      <c r="M534" s="8">
        <v>382.25339989345599</v>
      </c>
      <c r="N534" s="9">
        <f t="shared" si="40"/>
        <v>382.25</v>
      </c>
      <c r="O534" s="6">
        <f t="shared" si="41"/>
        <v>383.82063883301913</v>
      </c>
      <c r="P534" s="6">
        <f t="shared" si="42"/>
        <v>389.76985873493095</v>
      </c>
      <c r="Q534" s="13">
        <f>P534*Index!$D$16</f>
        <v>442.21737180496763</v>
      </c>
      <c r="S534" s="8">
        <v>13.331296808202</v>
      </c>
      <c r="T534" s="6">
        <f t="shared" si="43"/>
        <v>13.537931908729131</v>
      </c>
      <c r="U534" s="6">
        <f>T534*Index!$H$19</f>
        <v>14.223289711608542</v>
      </c>
      <c r="W534" s="8">
        <v>456.44066151657597</v>
      </c>
      <c r="X534" s="9">
        <f t="shared" si="44"/>
        <v>456.44</v>
      </c>
      <c r="Y534" s="27"/>
    </row>
    <row r="535" spans="1:25" x14ac:dyDescent="0.25">
      <c r="A535" s="2" t="s">
        <v>775</v>
      </c>
      <c r="B535" s="2" t="s">
        <v>0</v>
      </c>
      <c r="C535" s="2">
        <v>60</v>
      </c>
      <c r="D535" s="2" t="s">
        <v>42</v>
      </c>
      <c r="E535" s="2" t="s">
        <v>55</v>
      </c>
      <c r="F535" s="2" t="s">
        <v>41</v>
      </c>
      <c r="G535" s="39" t="s">
        <v>1560</v>
      </c>
      <c r="H535" s="29">
        <v>60.452521917614099</v>
      </c>
      <c r="I535" s="29">
        <v>85.333752850414996</v>
      </c>
      <c r="J535" s="8">
        <v>2.8874570457503701</v>
      </c>
      <c r="K535" s="32">
        <v>0</v>
      </c>
      <c r="L535" s="28">
        <v>1.0182692143102301</v>
      </c>
      <c r="M535" s="8">
        <v>428.64206136151103</v>
      </c>
      <c r="N535" s="9">
        <f t="shared" si="40"/>
        <v>428.64</v>
      </c>
      <c r="O535" s="6">
        <f t="shared" si="41"/>
        <v>430.39949381309322</v>
      </c>
      <c r="P535" s="6">
        <f t="shared" si="42"/>
        <v>437.0706859671962</v>
      </c>
      <c r="Q535" s="13">
        <f>P535*Index!$D$16</f>
        <v>495.8830081647003</v>
      </c>
      <c r="S535" s="8">
        <v>12.5282052261066</v>
      </c>
      <c r="T535" s="6">
        <f t="shared" si="43"/>
        <v>12.722392407111252</v>
      </c>
      <c r="U535" s="6">
        <f>T535*Index!$H$19</f>
        <v>13.366463522721258</v>
      </c>
      <c r="W535" s="8">
        <v>509.24947168742102</v>
      </c>
      <c r="X535" s="9">
        <f t="shared" si="44"/>
        <v>509.25</v>
      </c>
      <c r="Y535" s="27"/>
    </row>
    <row r="536" spans="1:25" x14ac:dyDescent="0.25">
      <c r="A536" s="2" t="s">
        <v>776</v>
      </c>
      <c r="B536" s="2" t="s">
        <v>0</v>
      </c>
      <c r="C536" s="2">
        <v>60</v>
      </c>
      <c r="D536" s="2" t="s">
        <v>66</v>
      </c>
      <c r="E536" s="2" t="s">
        <v>55</v>
      </c>
      <c r="F536" s="2" t="s">
        <v>222</v>
      </c>
      <c r="G536" s="39" t="s">
        <v>1560</v>
      </c>
      <c r="H536" s="29">
        <v>60.452521917614099</v>
      </c>
      <c r="I536" s="29">
        <v>111.25974391662599</v>
      </c>
      <c r="J536" s="8">
        <v>3.20885257591492</v>
      </c>
      <c r="K536" s="32">
        <v>0</v>
      </c>
      <c r="L536" s="28">
        <v>1.0027028992917899</v>
      </c>
      <c r="M536" s="8">
        <v>552.48864228192201</v>
      </c>
      <c r="N536" s="9">
        <f t="shared" si="40"/>
        <v>552.49</v>
      </c>
      <c r="O536" s="6">
        <f t="shared" si="41"/>
        <v>554.75384571527786</v>
      </c>
      <c r="P536" s="6">
        <f t="shared" si="42"/>
        <v>563.3525303238647</v>
      </c>
      <c r="Q536" s="13">
        <f>P536*Index!$D$16</f>
        <v>639.15736370194452</v>
      </c>
      <c r="S536" s="8">
        <v>15.809361097619099</v>
      </c>
      <c r="T536" s="6">
        <f t="shared" si="43"/>
        <v>16.054406194632197</v>
      </c>
      <c r="U536" s="6">
        <f>T536*Index!$H$19</f>
        <v>16.86716050823545</v>
      </c>
      <c r="W536" s="8">
        <v>656.02452421017995</v>
      </c>
      <c r="X536" s="9">
        <f t="shared" si="44"/>
        <v>656.02</v>
      </c>
      <c r="Y536" s="27"/>
    </row>
    <row r="537" spans="1:25" x14ac:dyDescent="0.25">
      <c r="A537" s="2" t="s">
        <v>777</v>
      </c>
      <c r="B537" s="2" t="s">
        <v>0</v>
      </c>
      <c r="C537" s="2">
        <v>60</v>
      </c>
      <c r="D537" s="2" t="s">
        <v>1563</v>
      </c>
      <c r="E537" s="2" t="s">
        <v>55</v>
      </c>
      <c r="F537" s="2" t="s">
        <v>222</v>
      </c>
      <c r="G537" s="39" t="s">
        <v>1560</v>
      </c>
      <c r="H537" s="29">
        <v>60.452521917614099</v>
      </c>
      <c r="I537" s="29">
        <v>93.922446533813499</v>
      </c>
      <c r="J537" s="8">
        <v>3.3758526834712099</v>
      </c>
      <c r="K537" s="32">
        <v>0</v>
      </c>
      <c r="L537" s="28">
        <v>0.96611839600642502</v>
      </c>
      <c r="M537" s="8">
        <v>503.48985009777698</v>
      </c>
      <c r="N537" s="9">
        <f t="shared" si="40"/>
        <v>503.49</v>
      </c>
      <c r="O537" s="6">
        <f t="shared" si="41"/>
        <v>505.55415848317784</v>
      </c>
      <c r="P537" s="6">
        <f t="shared" si="42"/>
        <v>513.39024793966712</v>
      </c>
      <c r="Q537" s="13">
        <f>P537*Index!$D$16</f>
        <v>582.47214623277387</v>
      </c>
      <c r="S537" s="8">
        <v>15.118950787873301</v>
      </c>
      <c r="T537" s="6">
        <f t="shared" si="43"/>
        <v>15.353294525085339</v>
      </c>
      <c r="U537" s="6">
        <f>T537*Index!$H$19</f>
        <v>16.130555060417784</v>
      </c>
      <c r="W537" s="8">
        <v>598.60270129319201</v>
      </c>
      <c r="X537" s="9">
        <f t="shared" si="44"/>
        <v>598.6</v>
      </c>
      <c r="Y537" s="27"/>
    </row>
    <row r="538" spans="1:25" x14ac:dyDescent="0.25">
      <c r="A538" s="2" t="s">
        <v>778</v>
      </c>
      <c r="B538" s="2" t="s">
        <v>0</v>
      </c>
      <c r="C538" s="2">
        <v>60</v>
      </c>
      <c r="D538" s="2" t="s">
        <v>229</v>
      </c>
      <c r="E538" s="2" t="s">
        <v>55</v>
      </c>
      <c r="F538" s="2" t="s">
        <v>41</v>
      </c>
      <c r="G538" s="39" t="s">
        <v>1560</v>
      </c>
      <c r="H538" s="29">
        <v>60.452521917614099</v>
      </c>
      <c r="I538" s="29">
        <v>64.9976525859867</v>
      </c>
      <c r="J538" s="8">
        <v>3.1825026112555901</v>
      </c>
      <c r="K538" s="32">
        <v>1</v>
      </c>
      <c r="L538" s="28">
        <v>1.01907354926203</v>
      </c>
      <c r="M538" s="8">
        <v>406.86053680351898</v>
      </c>
      <c r="N538" s="9">
        <f t="shared" si="40"/>
        <v>406.86</v>
      </c>
      <c r="O538" s="6">
        <f t="shared" si="41"/>
        <v>408.52866500441343</v>
      </c>
      <c r="P538" s="6">
        <f t="shared" si="42"/>
        <v>414.86085931198187</v>
      </c>
      <c r="Q538" s="13">
        <f>P538*Index!$D$16</f>
        <v>470.68462262614048</v>
      </c>
      <c r="S538" s="8">
        <v>11.646180560884799</v>
      </c>
      <c r="T538" s="6">
        <f t="shared" si="43"/>
        <v>11.826696359578515</v>
      </c>
      <c r="U538" s="6">
        <f>T538*Index!$H$19</f>
        <v>12.425422862782176</v>
      </c>
      <c r="W538" s="8">
        <v>483.11004548892299</v>
      </c>
      <c r="X538" s="9">
        <f t="shared" si="44"/>
        <v>483.11</v>
      </c>
      <c r="Y538" s="27"/>
    </row>
    <row r="539" spans="1:25" x14ac:dyDescent="0.25">
      <c r="A539" s="2" t="s">
        <v>779</v>
      </c>
      <c r="B539" s="2" t="s">
        <v>0</v>
      </c>
      <c r="C539" s="2">
        <v>60</v>
      </c>
      <c r="D539" s="2" t="s">
        <v>62</v>
      </c>
      <c r="E539" s="2" t="s">
        <v>56</v>
      </c>
      <c r="F539" s="2" t="s">
        <v>41</v>
      </c>
      <c r="G539" s="39" t="s">
        <v>1560</v>
      </c>
      <c r="H539" s="29">
        <v>60.452521917614099</v>
      </c>
      <c r="I539" s="29">
        <v>29.804344005858599</v>
      </c>
      <c r="J539" s="8">
        <v>1.94333232318183</v>
      </c>
      <c r="K539" s="32">
        <v>0</v>
      </c>
      <c r="L539" s="28">
        <v>0.99991607194830501</v>
      </c>
      <c r="M539" s="8">
        <v>175.38436403470499</v>
      </c>
      <c r="N539" s="9">
        <f t="shared" si="40"/>
        <v>175.38</v>
      </c>
      <c r="O539" s="6">
        <f t="shared" si="41"/>
        <v>176.10343992724728</v>
      </c>
      <c r="P539" s="6">
        <f t="shared" si="42"/>
        <v>178.83304324611962</v>
      </c>
      <c r="Q539" s="13">
        <f>P539*Index!$D$16</f>
        <v>202.89685465382487</v>
      </c>
      <c r="S539" s="8">
        <v>9.3544394347775892</v>
      </c>
      <c r="T539" s="6">
        <f t="shared" si="43"/>
        <v>9.4994332460166433</v>
      </c>
      <c r="U539" s="6">
        <f>T539*Index!$H$19</f>
        <v>9.9803420540962353</v>
      </c>
      <c r="W539" s="8">
        <v>212.877196707922</v>
      </c>
      <c r="X539" s="9">
        <f t="shared" si="44"/>
        <v>212.88</v>
      </c>
      <c r="Y539" s="27"/>
    </row>
    <row r="540" spans="1:25" x14ac:dyDescent="0.25">
      <c r="A540" s="2" t="s">
        <v>780</v>
      </c>
      <c r="B540" s="2" t="s">
        <v>0</v>
      </c>
      <c r="C540" s="2">
        <v>60</v>
      </c>
      <c r="D540" s="2" t="s">
        <v>63</v>
      </c>
      <c r="E540" s="2" t="s">
        <v>56</v>
      </c>
      <c r="F540" s="2" t="s">
        <v>41</v>
      </c>
      <c r="G540" s="39" t="s">
        <v>1560</v>
      </c>
      <c r="H540" s="29">
        <v>60.452521917614099</v>
      </c>
      <c r="I540" s="29">
        <v>46.212444055460203</v>
      </c>
      <c r="J540" s="8">
        <v>2.2168202332554601</v>
      </c>
      <c r="K540" s="32">
        <v>0</v>
      </c>
      <c r="L540" s="28">
        <v>0.99800742577676305</v>
      </c>
      <c r="M540" s="8">
        <v>235.98589651642101</v>
      </c>
      <c r="N540" s="9">
        <f t="shared" si="40"/>
        <v>235.99</v>
      </c>
      <c r="O540" s="6">
        <f t="shared" si="41"/>
        <v>236.95343869213832</v>
      </c>
      <c r="P540" s="6">
        <f t="shared" si="42"/>
        <v>240.62621699186647</v>
      </c>
      <c r="Q540" s="13">
        <f>P540*Index!$D$16</f>
        <v>273.00493068110791</v>
      </c>
      <c r="S540" s="8">
        <v>9.8969646003762808</v>
      </c>
      <c r="T540" s="6">
        <f t="shared" si="43"/>
        <v>10.050367551682115</v>
      </c>
      <c r="U540" s="6">
        <f>T540*Index!$H$19</f>
        <v>10.559167408986021</v>
      </c>
      <c r="W540" s="8">
        <v>283.564098090095</v>
      </c>
      <c r="X540" s="9">
        <f t="shared" si="44"/>
        <v>283.56</v>
      </c>
      <c r="Y540" s="27"/>
    </row>
    <row r="541" spans="1:25" x14ac:dyDescent="0.25">
      <c r="A541" s="2" t="s">
        <v>781</v>
      </c>
      <c r="B541" s="2" t="s">
        <v>0</v>
      </c>
      <c r="C541" s="2">
        <v>60</v>
      </c>
      <c r="D541" s="2" t="s">
        <v>64</v>
      </c>
      <c r="E541" s="2" t="s">
        <v>56</v>
      </c>
      <c r="F541" s="2" t="s">
        <v>41</v>
      </c>
      <c r="G541" s="39" t="s">
        <v>1560</v>
      </c>
      <c r="H541" s="29">
        <v>60.452521917614099</v>
      </c>
      <c r="I541" s="29">
        <v>60.316392298628102</v>
      </c>
      <c r="J541" s="8">
        <v>2.2563908629939702</v>
      </c>
      <c r="K541" s="32">
        <v>0</v>
      </c>
      <c r="L541" s="28">
        <v>1.0054870921976999</v>
      </c>
      <c r="M541" s="8">
        <v>273.99711748105102</v>
      </c>
      <c r="N541" s="9">
        <f t="shared" si="40"/>
        <v>274</v>
      </c>
      <c r="O541" s="6">
        <f t="shared" si="41"/>
        <v>275.1205056627233</v>
      </c>
      <c r="P541" s="6">
        <f t="shared" si="42"/>
        <v>279.38487350049553</v>
      </c>
      <c r="Q541" s="13">
        <f>P541*Index!$D$16</f>
        <v>316.97896005210038</v>
      </c>
      <c r="S541" s="8">
        <v>10.493436288133701</v>
      </c>
      <c r="T541" s="6">
        <f t="shared" si="43"/>
        <v>10.656084550599774</v>
      </c>
      <c r="U541" s="6">
        <f>T541*Index!$H$19</f>
        <v>11.195548830973886</v>
      </c>
      <c r="W541" s="8">
        <v>328.174508883074</v>
      </c>
      <c r="X541" s="9">
        <f t="shared" si="44"/>
        <v>328.17</v>
      </c>
      <c r="Y541" s="27"/>
    </row>
    <row r="542" spans="1:25" x14ac:dyDescent="0.25">
      <c r="A542" s="2" t="s">
        <v>782</v>
      </c>
      <c r="B542" s="2" t="s">
        <v>0</v>
      </c>
      <c r="C542" s="2">
        <v>60</v>
      </c>
      <c r="D542" s="2" t="s">
        <v>65</v>
      </c>
      <c r="E542" s="2" t="s">
        <v>56</v>
      </c>
      <c r="F542" s="2" t="s">
        <v>41</v>
      </c>
      <c r="G542" s="39" t="s">
        <v>1560</v>
      </c>
      <c r="H542" s="29">
        <v>60.452521917614099</v>
      </c>
      <c r="I542" s="29">
        <v>82.670122415193603</v>
      </c>
      <c r="J542" s="8">
        <v>2.2765614842370598</v>
      </c>
      <c r="K542" s="32">
        <v>0</v>
      </c>
      <c r="L542" s="28">
        <v>0.95097075256727603</v>
      </c>
      <c r="M542" s="8">
        <v>309.85242251145399</v>
      </c>
      <c r="N542" s="9">
        <f t="shared" si="40"/>
        <v>309.85000000000002</v>
      </c>
      <c r="O542" s="6">
        <f t="shared" si="41"/>
        <v>311.12281744375093</v>
      </c>
      <c r="P542" s="6">
        <f t="shared" si="42"/>
        <v>315.94522111412908</v>
      </c>
      <c r="Q542" s="13">
        <f>P542*Index!$D$16</f>
        <v>358.45887562702967</v>
      </c>
      <c r="S542" s="8">
        <v>10.544963810729501</v>
      </c>
      <c r="T542" s="6">
        <f t="shared" si="43"/>
        <v>10.708410749795808</v>
      </c>
      <c r="U542" s="6">
        <f>T542*Index!$H$19</f>
        <v>11.250524044004221</v>
      </c>
      <c r="W542" s="8">
        <v>369.70939967103402</v>
      </c>
      <c r="X542" s="9">
        <f t="shared" si="44"/>
        <v>369.71</v>
      </c>
      <c r="Y542" s="27"/>
    </row>
    <row r="543" spans="1:25" x14ac:dyDescent="0.25">
      <c r="A543" s="2" t="s">
        <v>783</v>
      </c>
      <c r="B543" s="2" t="s">
        <v>0</v>
      </c>
      <c r="C543" s="2">
        <v>60</v>
      </c>
      <c r="D543" s="2" t="s">
        <v>42</v>
      </c>
      <c r="E543" s="2" t="s">
        <v>56</v>
      </c>
      <c r="F543" s="2" t="s">
        <v>41</v>
      </c>
      <c r="G543" s="39" t="s">
        <v>1560</v>
      </c>
      <c r="H543" s="29">
        <v>60.452521917614099</v>
      </c>
      <c r="I543" s="29">
        <v>84.833041040029698</v>
      </c>
      <c r="J543" s="8">
        <v>2.3680020248226299</v>
      </c>
      <c r="K543" s="32">
        <v>0</v>
      </c>
      <c r="L543" s="28">
        <v>1.0182692143102301</v>
      </c>
      <c r="M543" s="8">
        <v>350.32178394289502</v>
      </c>
      <c r="N543" s="9">
        <f t="shared" si="40"/>
        <v>350.32</v>
      </c>
      <c r="O543" s="6">
        <f t="shared" si="41"/>
        <v>351.7581032570609</v>
      </c>
      <c r="P543" s="6">
        <f t="shared" si="42"/>
        <v>357.21035385754539</v>
      </c>
      <c r="Q543" s="13">
        <f>P543*Index!$D$16</f>
        <v>405.27665319506531</v>
      </c>
      <c r="S543" s="8">
        <v>11.605010800979001</v>
      </c>
      <c r="T543" s="6">
        <f t="shared" si="43"/>
        <v>11.784888468394175</v>
      </c>
      <c r="U543" s="6">
        <f>T543*Index!$H$19</f>
        <v>12.38149844710663</v>
      </c>
      <c r="W543" s="8">
        <v>417.65815164217099</v>
      </c>
      <c r="X543" s="9">
        <f t="shared" si="44"/>
        <v>417.66</v>
      </c>
      <c r="Y543" s="27"/>
    </row>
    <row r="544" spans="1:25" x14ac:dyDescent="0.25">
      <c r="A544" s="2" t="s">
        <v>784</v>
      </c>
      <c r="B544" s="2" t="s">
        <v>0</v>
      </c>
      <c r="C544" s="2">
        <v>60</v>
      </c>
      <c r="D544" s="2" t="s">
        <v>66</v>
      </c>
      <c r="E544" s="2" t="s">
        <v>56</v>
      </c>
      <c r="F544" s="2" t="s">
        <v>222</v>
      </c>
      <c r="G544" s="39" t="s">
        <v>1560</v>
      </c>
      <c r="H544" s="29">
        <v>60.452521917614099</v>
      </c>
      <c r="I544" s="29">
        <v>111.787745003027</v>
      </c>
      <c r="J544" s="8">
        <v>2.30554937382206</v>
      </c>
      <c r="K544" s="32">
        <v>0</v>
      </c>
      <c r="L544" s="28">
        <v>1.0027028992917899</v>
      </c>
      <c r="M544" s="8">
        <v>398.18178366583999</v>
      </c>
      <c r="N544" s="9">
        <f t="shared" si="40"/>
        <v>398.18</v>
      </c>
      <c r="O544" s="6">
        <f t="shared" si="41"/>
        <v>399.81432897886992</v>
      </c>
      <c r="P544" s="6">
        <f t="shared" si="42"/>
        <v>406.01145107804246</v>
      </c>
      <c r="Q544" s="13">
        <f>P544*Index!$D$16</f>
        <v>460.64443618395774</v>
      </c>
      <c r="S544" s="8">
        <v>14.016839628315401</v>
      </c>
      <c r="T544" s="6">
        <f t="shared" si="43"/>
        <v>14.23410064255429</v>
      </c>
      <c r="U544" s="6">
        <f>T544*Index!$H$19</f>
        <v>14.954701987583601</v>
      </c>
      <c r="W544" s="8">
        <v>475.59913817154097</v>
      </c>
      <c r="X544" s="9">
        <f t="shared" si="44"/>
        <v>475.6</v>
      </c>
      <c r="Y544" s="27"/>
    </row>
    <row r="545" spans="1:25" x14ac:dyDescent="0.25">
      <c r="A545" s="2" t="s">
        <v>785</v>
      </c>
      <c r="B545" s="2" t="s">
        <v>0</v>
      </c>
      <c r="C545" s="2">
        <v>60</v>
      </c>
      <c r="D545" s="2" t="s">
        <v>1563</v>
      </c>
      <c r="E545" s="2" t="s">
        <v>56</v>
      </c>
      <c r="F545" s="2" t="s">
        <v>222</v>
      </c>
      <c r="G545" s="39" t="s">
        <v>1560</v>
      </c>
      <c r="H545" s="29">
        <v>60.452521917614099</v>
      </c>
      <c r="I545" s="29">
        <v>94.222509941667894</v>
      </c>
      <c r="J545" s="8">
        <v>2.4780980218630502</v>
      </c>
      <c r="K545" s="32">
        <v>0</v>
      </c>
      <c r="L545" s="28">
        <v>0.96611839600642502</v>
      </c>
      <c r="M545" s="8">
        <v>370.31307538199701</v>
      </c>
      <c r="N545" s="9">
        <f t="shared" si="40"/>
        <v>370.31</v>
      </c>
      <c r="O545" s="6">
        <f t="shared" si="41"/>
        <v>371.83135899106321</v>
      </c>
      <c r="P545" s="6">
        <f t="shared" si="42"/>
        <v>377.59474505542471</v>
      </c>
      <c r="Q545" s="13">
        <f>P545*Index!$D$16</f>
        <v>428.40397230236664</v>
      </c>
      <c r="S545" s="8">
        <v>12.800693261825501</v>
      </c>
      <c r="T545" s="6">
        <f t="shared" si="43"/>
        <v>12.999104007383798</v>
      </c>
      <c r="U545" s="6">
        <f>T545*Index!$H$19</f>
        <v>13.657183647757602</v>
      </c>
      <c r="W545" s="8">
        <v>442.06115595012398</v>
      </c>
      <c r="X545" s="9">
        <f t="shared" si="44"/>
        <v>442.06</v>
      </c>
      <c r="Y545" s="27"/>
    </row>
    <row r="546" spans="1:25" x14ac:dyDescent="0.25">
      <c r="A546" s="2" t="s">
        <v>786</v>
      </c>
      <c r="B546" s="2" t="s">
        <v>0</v>
      </c>
      <c r="C546" s="2">
        <v>60</v>
      </c>
      <c r="D546" s="2" t="s">
        <v>229</v>
      </c>
      <c r="E546" s="2" t="s">
        <v>56</v>
      </c>
      <c r="F546" s="2" t="s">
        <v>41</v>
      </c>
      <c r="G546" s="39" t="s">
        <v>1560</v>
      </c>
      <c r="H546" s="29">
        <v>60.452521917614099</v>
      </c>
      <c r="I546" s="29">
        <v>65.795125977482101</v>
      </c>
      <c r="J546" s="8">
        <v>2.58266753031468</v>
      </c>
      <c r="K546" s="32">
        <v>1</v>
      </c>
      <c r="L546" s="28">
        <v>1.01907354926203</v>
      </c>
      <c r="M546" s="8">
        <v>332.27474047240099</v>
      </c>
      <c r="N546" s="9">
        <f t="shared" si="40"/>
        <v>332.27</v>
      </c>
      <c r="O546" s="6">
        <f t="shared" si="41"/>
        <v>333.63706690833783</v>
      </c>
      <c r="P546" s="6">
        <f t="shared" si="42"/>
        <v>338.80844144541709</v>
      </c>
      <c r="Q546" s="13">
        <f>P546*Index!$D$16</f>
        <v>384.39857563029722</v>
      </c>
      <c r="S546" s="8">
        <v>14.1186618530737</v>
      </c>
      <c r="T546" s="6">
        <f t="shared" si="43"/>
        <v>14.337501111796344</v>
      </c>
      <c r="U546" s="6">
        <f>T546*Index!$H$19</f>
        <v>15.063337105581033</v>
      </c>
      <c r="W546" s="8">
        <v>399.461912735878</v>
      </c>
      <c r="X546" s="9">
        <f t="shared" si="44"/>
        <v>399.46</v>
      </c>
      <c r="Y546" s="27"/>
    </row>
    <row r="547" spans="1:25" x14ac:dyDescent="0.25">
      <c r="A547" s="2" t="s">
        <v>787</v>
      </c>
      <c r="B547" s="2" t="s">
        <v>0</v>
      </c>
      <c r="C547" s="2">
        <v>60</v>
      </c>
      <c r="D547" s="2" t="s">
        <v>62</v>
      </c>
      <c r="E547" s="2" t="s">
        <v>57</v>
      </c>
      <c r="F547" s="2" t="s">
        <v>41</v>
      </c>
      <c r="G547" s="39" t="s">
        <v>1560</v>
      </c>
      <c r="H547" s="29">
        <v>60.452521917614099</v>
      </c>
      <c r="I547" s="29">
        <v>26.331047947597</v>
      </c>
      <c r="J547" s="8">
        <v>1.3581891414243099</v>
      </c>
      <c r="K547" s="32">
        <v>1</v>
      </c>
      <c r="L547" s="28">
        <v>0.99991607194830501</v>
      </c>
      <c r="M547" s="8">
        <v>117.858609771218</v>
      </c>
      <c r="N547" s="9">
        <f t="shared" si="40"/>
        <v>117.86</v>
      </c>
      <c r="O547" s="6">
        <f t="shared" si="41"/>
        <v>118.34183007127999</v>
      </c>
      <c r="P547" s="6">
        <f t="shared" si="42"/>
        <v>120.17612843738483</v>
      </c>
      <c r="Q547" s="13">
        <f>P547*Index!$D$16</f>
        <v>136.34705321690342</v>
      </c>
      <c r="S547" s="8">
        <v>8.7606099023024395</v>
      </c>
      <c r="T547" s="6">
        <f t="shared" si="43"/>
        <v>8.8963993557881285</v>
      </c>
      <c r="U547" s="6">
        <f>T547*Index!$H$19</f>
        <v>9.346779573174901</v>
      </c>
      <c r="W547" s="8">
        <v>145.69383279007801</v>
      </c>
      <c r="X547" s="9">
        <f t="shared" si="44"/>
        <v>145.69</v>
      </c>
      <c r="Y547" s="27"/>
    </row>
    <row r="548" spans="1:25" x14ac:dyDescent="0.25">
      <c r="A548" s="2" t="s">
        <v>788</v>
      </c>
      <c r="B548" s="2" t="s">
        <v>0</v>
      </c>
      <c r="C548" s="2">
        <v>60</v>
      </c>
      <c r="D548" s="2" t="s">
        <v>63</v>
      </c>
      <c r="E548" s="2" t="s">
        <v>57</v>
      </c>
      <c r="F548" s="2" t="s">
        <v>41</v>
      </c>
      <c r="G548" s="39" t="s">
        <v>1560</v>
      </c>
      <c r="H548" s="29">
        <v>60.452521917614099</v>
      </c>
      <c r="I548" s="29">
        <v>40.979486330337103</v>
      </c>
      <c r="J548" s="8">
        <v>1.6725182260451099</v>
      </c>
      <c r="K548" s="32">
        <v>0</v>
      </c>
      <c r="L548" s="28">
        <v>0.99800742577676305</v>
      </c>
      <c r="M548" s="8">
        <v>169.30884849393601</v>
      </c>
      <c r="N548" s="9">
        <f t="shared" si="40"/>
        <v>169.31</v>
      </c>
      <c r="O548" s="6">
        <f t="shared" si="41"/>
        <v>170.00301477276116</v>
      </c>
      <c r="P548" s="6">
        <f t="shared" si="42"/>
        <v>172.63806150173897</v>
      </c>
      <c r="Q548" s="13">
        <f>P548*Index!$D$16</f>
        <v>195.86827488043912</v>
      </c>
      <c r="S548" s="8">
        <v>9.8444565540205708</v>
      </c>
      <c r="T548" s="6">
        <f t="shared" si="43"/>
        <v>9.9970456306078912</v>
      </c>
      <c r="U548" s="6">
        <f>T548*Index!$H$19</f>
        <v>10.503146065657415</v>
      </c>
      <c r="W548" s="8">
        <v>206.37142094609601</v>
      </c>
      <c r="X548" s="9">
        <f t="shared" si="44"/>
        <v>206.37</v>
      </c>
      <c r="Y548" s="27"/>
    </row>
    <row r="549" spans="1:25" x14ac:dyDescent="0.25">
      <c r="A549" s="2" t="s">
        <v>789</v>
      </c>
      <c r="B549" s="2" t="s">
        <v>0</v>
      </c>
      <c r="C549" s="2">
        <v>60</v>
      </c>
      <c r="D549" s="2" t="s">
        <v>64</v>
      </c>
      <c r="E549" s="2" t="s">
        <v>57</v>
      </c>
      <c r="F549" s="2" t="s">
        <v>41</v>
      </c>
      <c r="G549" s="39" t="s">
        <v>1560</v>
      </c>
      <c r="H549" s="29">
        <v>60.452521917614099</v>
      </c>
      <c r="I549" s="29">
        <v>53.700748091757497</v>
      </c>
      <c r="J549" s="8">
        <v>1.7229947067696101</v>
      </c>
      <c r="K549" s="32">
        <v>0</v>
      </c>
      <c r="L549" s="28">
        <v>1.0054870921976999</v>
      </c>
      <c r="M549" s="8">
        <v>197.764711349225</v>
      </c>
      <c r="N549" s="9">
        <f t="shared" si="40"/>
        <v>197.76</v>
      </c>
      <c r="O549" s="6">
        <f t="shared" si="41"/>
        <v>198.5755466657568</v>
      </c>
      <c r="P549" s="6">
        <f t="shared" si="42"/>
        <v>201.65346763907604</v>
      </c>
      <c r="Q549" s="13">
        <f>P549*Index!$D$16</f>
        <v>228.78800008841864</v>
      </c>
      <c r="S549" s="8">
        <v>11.111239429130499</v>
      </c>
      <c r="T549" s="6">
        <f t="shared" si="43"/>
        <v>11.283463640282022</v>
      </c>
      <c r="U549" s="6">
        <f>T549*Index!$H$19</f>
        <v>11.854688987071299</v>
      </c>
      <c r="W549" s="8">
        <v>240.64268907549001</v>
      </c>
      <c r="X549" s="9">
        <f t="shared" si="44"/>
        <v>240.64</v>
      </c>
      <c r="Y549" s="27"/>
    </row>
    <row r="550" spans="1:25" x14ac:dyDescent="0.25">
      <c r="A550" s="2" t="s">
        <v>790</v>
      </c>
      <c r="B550" s="2" t="s">
        <v>0</v>
      </c>
      <c r="C550" s="2">
        <v>60</v>
      </c>
      <c r="D550" s="2" t="s">
        <v>65</v>
      </c>
      <c r="E550" s="2" t="s">
        <v>57</v>
      </c>
      <c r="F550" s="2" t="s">
        <v>41</v>
      </c>
      <c r="G550" s="39" t="s">
        <v>1560</v>
      </c>
      <c r="H550" s="29">
        <v>60.452521917614099</v>
      </c>
      <c r="I550" s="29">
        <v>73.896897885614095</v>
      </c>
      <c r="J550" s="8">
        <v>1.70655210336444</v>
      </c>
      <c r="K550" s="32">
        <v>0</v>
      </c>
      <c r="L550" s="28">
        <v>0.95097075256727603</v>
      </c>
      <c r="M550" s="8">
        <v>218.033139304169</v>
      </c>
      <c r="N550" s="9">
        <f t="shared" si="40"/>
        <v>218.03</v>
      </c>
      <c r="O550" s="6">
        <f t="shared" si="41"/>
        <v>218.92707517531608</v>
      </c>
      <c r="P550" s="6">
        <f t="shared" si="42"/>
        <v>222.3204448405335</v>
      </c>
      <c r="Q550" s="13">
        <f>P550*Index!$D$16</f>
        <v>252.23593003057721</v>
      </c>
      <c r="S550" s="8">
        <v>10.748003368582401</v>
      </c>
      <c r="T550" s="6">
        <f t="shared" si="43"/>
        <v>10.914597420795429</v>
      </c>
      <c r="U550" s="6">
        <f>T550*Index!$H$19</f>
        <v>11.467148915223197</v>
      </c>
      <c r="W550" s="8">
        <v>263.70307894579997</v>
      </c>
      <c r="X550" s="9">
        <f t="shared" si="44"/>
        <v>263.7</v>
      </c>
      <c r="Y550" s="27"/>
    </row>
    <row r="551" spans="1:25" x14ac:dyDescent="0.25">
      <c r="A551" s="2" t="s">
        <v>791</v>
      </c>
      <c r="B551" s="2" t="s">
        <v>0</v>
      </c>
      <c r="C551" s="2">
        <v>60</v>
      </c>
      <c r="D551" s="2" t="s">
        <v>42</v>
      </c>
      <c r="E551" s="2" t="s">
        <v>57</v>
      </c>
      <c r="F551" s="2" t="s">
        <v>41</v>
      </c>
      <c r="G551" s="39" t="s">
        <v>1560</v>
      </c>
      <c r="H551" s="29">
        <v>60.452521917614099</v>
      </c>
      <c r="I551" s="29">
        <v>76.0051885418209</v>
      </c>
      <c r="J551" s="8">
        <v>1.7119047080093801</v>
      </c>
      <c r="K551" s="32">
        <v>0</v>
      </c>
      <c r="L551" s="28">
        <v>1.0182692143102301</v>
      </c>
      <c r="M551" s="8">
        <v>237.87033288733599</v>
      </c>
      <c r="N551" s="9">
        <f t="shared" si="40"/>
        <v>237.87</v>
      </c>
      <c r="O551" s="6">
        <f t="shared" si="41"/>
        <v>238.84560125217408</v>
      </c>
      <c r="P551" s="6">
        <f t="shared" si="42"/>
        <v>242.5477080715828</v>
      </c>
      <c r="Q551" s="13">
        <f>P551*Index!$D$16</f>
        <v>275.18497799922727</v>
      </c>
      <c r="S551" s="8">
        <v>11.2069617235541</v>
      </c>
      <c r="T551" s="6">
        <f t="shared" si="43"/>
        <v>11.380669630269189</v>
      </c>
      <c r="U551" s="6">
        <f>T551*Index!$H$19</f>
        <v>11.956816030301566</v>
      </c>
      <c r="W551" s="8">
        <v>287.14179402952902</v>
      </c>
      <c r="X551" s="9">
        <f t="shared" si="44"/>
        <v>287.14</v>
      </c>
      <c r="Y551" s="27"/>
    </row>
    <row r="552" spans="1:25" x14ac:dyDescent="0.25">
      <c r="A552" s="2" t="s">
        <v>792</v>
      </c>
      <c r="B552" s="2" t="s">
        <v>0</v>
      </c>
      <c r="C552" s="2">
        <v>60</v>
      </c>
      <c r="D552" s="2" t="s">
        <v>66</v>
      </c>
      <c r="E552" s="2" t="s">
        <v>57</v>
      </c>
      <c r="F552" s="2" t="s">
        <v>222</v>
      </c>
      <c r="G552" s="39" t="s">
        <v>1560</v>
      </c>
      <c r="H552" s="29">
        <v>60.452521917614099</v>
      </c>
      <c r="I552" s="29">
        <v>99.090256172659906</v>
      </c>
      <c r="J552" s="8">
        <v>1.56006330420729</v>
      </c>
      <c r="K552" s="32">
        <v>0</v>
      </c>
      <c r="L552" s="28">
        <v>1.0027028992917899</v>
      </c>
      <c r="M552" s="8">
        <v>249.569576625053</v>
      </c>
      <c r="N552" s="9">
        <f t="shared" si="40"/>
        <v>249.57</v>
      </c>
      <c r="O552" s="6">
        <f t="shared" si="41"/>
        <v>250.59281188921571</v>
      </c>
      <c r="P552" s="6">
        <f t="shared" si="42"/>
        <v>254.47700047349858</v>
      </c>
      <c r="Q552" s="13">
        <f>P552*Index!$D$16</f>
        <v>288.7194784621164</v>
      </c>
      <c r="S552" s="8">
        <v>14.9188555535011</v>
      </c>
      <c r="T552" s="6">
        <f t="shared" si="43"/>
        <v>15.150097814580368</v>
      </c>
      <c r="U552" s="6">
        <f>T552*Index!$H$19</f>
        <v>15.917071516443498</v>
      </c>
      <c r="W552" s="8">
        <v>304.63654997856003</v>
      </c>
      <c r="X552" s="9">
        <f t="shared" si="44"/>
        <v>304.64</v>
      </c>
      <c r="Y552" s="27"/>
    </row>
    <row r="553" spans="1:25" x14ac:dyDescent="0.25">
      <c r="A553" s="2" t="s">
        <v>793</v>
      </c>
      <c r="B553" s="2" t="s">
        <v>0</v>
      </c>
      <c r="C553" s="2">
        <v>60</v>
      </c>
      <c r="D553" s="2" t="s">
        <v>1563</v>
      </c>
      <c r="E553" s="2" t="s">
        <v>57</v>
      </c>
      <c r="F553" s="2" t="s">
        <v>222</v>
      </c>
      <c r="G553" s="39" t="s">
        <v>1560</v>
      </c>
      <c r="H553" s="29">
        <v>60.452521917614099</v>
      </c>
      <c r="I553" s="29">
        <v>83.650119067984406</v>
      </c>
      <c r="J553" s="8">
        <v>1.6200564135378299</v>
      </c>
      <c r="K553" s="32">
        <v>0</v>
      </c>
      <c r="L553" s="28">
        <v>0.96611839600642502</v>
      </c>
      <c r="M553" s="8">
        <v>225.54459794297699</v>
      </c>
      <c r="N553" s="9">
        <f t="shared" si="40"/>
        <v>225.54</v>
      </c>
      <c r="O553" s="6">
        <f t="shared" si="41"/>
        <v>226.4693307945432</v>
      </c>
      <c r="P553" s="6">
        <f t="shared" si="42"/>
        <v>229.97960542185862</v>
      </c>
      <c r="Q553" s="13">
        <f>P553*Index!$D$16</f>
        <v>260.92570884902915</v>
      </c>
      <c r="S553" s="8">
        <v>11.8913967063031</v>
      </c>
      <c r="T553" s="6">
        <f t="shared" si="43"/>
        <v>12.075713355250798</v>
      </c>
      <c r="U553" s="6">
        <f>T553*Index!$H$19</f>
        <v>12.687046343860368</v>
      </c>
      <c r="W553" s="8">
        <v>273.61275519288898</v>
      </c>
      <c r="X553" s="9">
        <f t="shared" si="44"/>
        <v>273.61</v>
      </c>
      <c r="Y553" s="27"/>
    </row>
    <row r="554" spans="1:25" x14ac:dyDescent="0.25">
      <c r="A554" s="2" t="s">
        <v>794</v>
      </c>
      <c r="B554" s="2" t="s">
        <v>0</v>
      </c>
      <c r="C554" s="2">
        <v>60</v>
      </c>
      <c r="D554" s="2" t="s">
        <v>229</v>
      </c>
      <c r="E554" s="2" t="s">
        <v>57</v>
      </c>
      <c r="F554" s="2" t="s">
        <v>41</v>
      </c>
      <c r="G554" s="39" t="s">
        <v>1560</v>
      </c>
      <c r="H554" s="29">
        <v>60.452521917614099</v>
      </c>
      <c r="I554" s="29">
        <v>57.885532309703201</v>
      </c>
      <c r="J554" s="8">
        <v>1.99133800671578</v>
      </c>
      <c r="K554" s="32">
        <v>1</v>
      </c>
      <c r="L554" s="28">
        <v>1.01907354926203</v>
      </c>
      <c r="M554" s="8">
        <v>240.145767221028</v>
      </c>
      <c r="N554" s="9">
        <f t="shared" si="40"/>
        <v>240.15</v>
      </c>
      <c r="O554" s="6">
        <f t="shared" si="41"/>
        <v>241.13036486663421</v>
      </c>
      <c r="P554" s="6">
        <f t="shared" si="42"/>
        <v>244.86788552206707</v>
      </c>
      <c r="Q554" s="13">
        <f>P554*Index!$D$16</f>
        <v>277.81735900889396</v>
      </c>
      <c r="S554" s="8">
        <v>11.0344408910581</v>
      </c>
      <c r="T554" s="6">
        <f t="shared" si="43"/>
        <v>11.205474724869502</v>
      </c>
      <c r="U554" s="6">
        <f>T554*Index!$H$19</f>
        <v>11.772751882816019</v>
      </c>
      <c r="W554" s="8">
        <v>289.59011089171003</v>
      </c>
      <c r="X554" s="9">
        <f t="shared" si="44"/>
        <v>289.58999999999997</v>
      </c>
      <c r="Y554" s="27"/>
    </row>
    <row r="555" spans="1:25" x14ac:dyDescent="0.25">
      <c r="A555" s="2" t="s">
        <v>795</v>
      </c>
      <c r="B555" s="2" t="s">
        <v>0</v>
      </c>
      <c r="C555" s="2">
        <v>60</v>
      </c>
      <c r="D555" s="2" t="s">
        <v>62</v>
      </c>
      <c r="E555" s="2" t="s">
        <v>58</v>
      </c>
      <c r="F555" s="2" t="s">
        <v>41</v>
      </c>
      <c r="G555" s="39" t="s">
        <v>1560</v>
      </c>
      <c r="H555" s="29">
        <v>60.452521917614099</v>
      </c>
      <c r="I555" s="29">
        <v>33.817670122897098</v>
      </c>
      <c r="J555" s="8">
        <v>1.3927786463101099</v>
      </c>
      <c r="K555" s="32">
        <v>1</v>
      </c>
      <c r="L555" s="28">
        <v>0.99991607194830501</v>
      </c>
      <c r="M555" s="8">
        <v>131.28649091333199</v>
      </c>
      <c r="N555" s="9">
        <f t="shared" si="40"/>
        <v>131.29</v>
      </c>
      <c r="O555" s="6">
        <f t="shared" si="41"/>
        <v>131.82476552607665</v>
      </c>
      <c r="P555" s="6">
        <f t="shared" si="42"/>
        <v>133.86804939173084</v>
      </c>
      <c r="Q555" s="13">
        <f>P555*Index!$D$16</f>
        <v>151.88136189598964</v>
      </c>
      <c r="S555" s="8">
        <v>9.3524686258293901</v>
      </c>
      <c r="T555" s="6">
        <f t="shared" si="43"/>
        <v>9.4974318895297465</v>
      </c>
      <c r="U555" s="6">
        <f>T555*Index!$H$19</f>
        <v>9.9782393789371895</v>
      </c>
      <c r="W555" s="8">
        <v>161.859601274927</v>
      </c>
      <c r="X555" s="9">
        <f t="shared" si="44"/>
        <v>161.86000000000001</v>
      </c>
      <c r="Y555" s="27"/>
    </row>
    <row r="556" spans="1:25" x14ac:dyDescent="0.25">
      <c r="A556" s="2" t="s">
        <v>796</v>
      </c>
      <c r="B556" s="2" t="s">
        <v>0</v>
      </c>
      <c r="C556" s="2">
        <v>60</v>
      </c>
      <c r="D556" s="2" t="s">
        <v>63</v>
      </c>
      <c r="E556" s="2" t="s">
        <v>58</v>
      </c>
      <c r="F556" s="2" t="s">
        <v>41</v>
      </c>
      <c r="G556" s="39" t="s">
        <v>1560</v>
      </c>
      <c r="H556" s="29">
        <v>60.452521917614099</v>
      </c>
      <c r="I556" s="29">
        <v>52.624722849112302</v>
      </c>
      <c r="J556" s="8">
        <v>1.6765999412671699</v>
      </c>
      <c r="K556" s="32">
        <v>0</v>
      </c>
      <c r="L556" s="28">
        <v>0.99800742577676305</v>
      </c>
      <c r="M556" s="8">
        <v>189.207539148808</v>
      </c>
      <c r="N556" s="9">
        <f t="shared" si="40"/>
        <v>189.21</v>
      </c>
      <c r="O556" s="6">
        <f t="shared" si="41"/>
        <v>189.98329005931811</v>
      </c>
      <c r="P556" s="6">
        <f t="shared" si="42"/>
        <v>192.92803105523754</v>
      </c>
      <c r="Q556" s="13">
        <f>P556*Index!$D$16</f>
        <v>218.88846694729898</v>
      </c>
      <c r="S556" s="8">
        <v>11.503291115047301</v>
      </c>
      <c r="T556" s="6">
        <f t="shared" si="43"/>
        <v>11.681592127330534</v>
      </c>
      <c r="U556" s="6">
        <f>T556*Index!$H$19</f>
        <v>12.272972728776642</v>
      </c>
      <c r="W556" s="8">
        <v>231.16143967607599</v>
      </c>
      <c r="X556" s="9">
        <f t="shared" si="44"/>
        <v>231.16</v>
      </c>
      <c r="Y556" s="27"/>
    </row>
    <row r="557" spans="1:25" x14ac:dyDescent="0.25">
      <c r="A557" s="2" t="s">
        <v>797</v>
      </c>
      <c r="B557" s="2" t="s">
        <v>0</v>
      </c>
      <c r="C557" s="2">
        <v>60</v>
      </c>
      <c r="D557" s="2" t="s">
        <v>64</v>
      </c>
      <c r="E557" s="2" t="s">
        <v>58</v>
      </c>
      <c r="F557" s="2" t="s">
        <v>41</v>
      </c>
      <c r="G557" s="39" t="s">
        <v>1560</v>
      </c>
      <c r="H557" s="29">
        <v>60.452521917614099</v>
      </c>
      <c r="I557" s="29">
        <v>68.952082766510003</v>
      </c>
      <c r="J557" s="8">
        <v>1.7690786992351599</v>
      </c>
      <c r="K557" s="32">
        <v>0</v>
      </c>
      <c r="L557" s="28">
        <v>1.0054870921976999</v>
      </c>
      <c r="M557" s="8">
        <v>230.18307289959299</v>
      </c>
      <c r="N557" s="9">
        <f t="shared" si="40"/>
        <v>230.18</v>
      </c>
      <c r="O557" s="6">
        <f t="shared" si="41"/>
        <v>231.12682349848131</v>
      </c>
      <c r="P557" s="6">
        <f t="shared" si="42"/>
        <v>234.70928926270778</v>
      </c>
      <c r="Q557" s="13">
        <f>P557*Index!$D$16</f>
        <v>266.29181992892956</v>
      </c>
      <c r="S557" s="8">
        <v>14.3101482341114</v>
      </c>
      <c r="T557" s="6">
        <f t="shared" si="43"/>
        <v>14.531955531740127</v>
      </c>
      <c r="U557" s="6">
        <f>T557*Index!$H$19</f>
        <v>15.267635780534469</v>
      </c>
      <c r="W557" s="8">
        <v>281.55945570946398</v>
      </c>
      <c r="X557" s="9">
        <f t="shared" si="44"/>
        <v>281.56</v>
      </c>
      <c r="Y557" s="27"/>
    </row>
    <row r="558" spans="1:25" x14ac:dyDescent="0.25">
      <c r="A558" s="2" t="s">
        <v>798</v>
      </c>
      <c r="B558" s="2" t="s">
        <v>0</v>
      </c>
      <c r="C558" s="2">
        <v>60</v>
      </c>
      <c r="D558" s="2" t="s">
        <v>65</v>
      </c>
      <c r="E558" s="2" t="s">
        <v>58</v>
      </c>
      <c r="F558" s="2" t="s">
        <v>41</v>
      </c>
      <c r="G558" s="39" t="s">
        <v>1560</v>
      </c>
      <c r="H558" s="29">
        <v>60.452521917614099</v>
      </c>
      <c r="I558" s="29">
        <v>94.8717560776836</v>
      </c>
      <c r="J558" s="8">
        <v>1.7742413901752401</v>
      </c>
      <c r="K558" s="32">
        <v>0</v>
      </c>
      <c r="L558" s="28">
        <v>0.95097075256727603</v>
      </c>
      <c r="M558" s="8">
        <v>262.07114744702602</v>
      </c>
      <c r="N558" s="9">
        <f t="shared" si="40"/>
        <v>262.07</v>
      </c>
      <c r="O558" s="6">
        <f t="shared" si="41"/>
        <v>263.14563915155884</v>
      </c>
      <c r="P558" s="6">
        <f t="shared" si="42"/>
        <v>267.22439655840805</v>
      </c>
      <c r="Q558" s="13">
        <f>P558*Index!$D$16</f>
        <v>303.18216680934239</v>
      </c>
      <c r="S558" s="8">
        <v>13.474090930535599</v>
      </c>
      <c r="T558" s="6">
        <f t="shared" si="43"/>
        <v>13.682939339958901</v>
      </c>
      <c r="U558" s="6">
        <f>T558*Index!$H$19</f>
        <v>14.37563814404432</v>
      </c>
      <c r="W558" s="8">
        <v>317.55780495338701</v>
      </c>
      <c r="X558" s="9">
        <f t="shared" si="44"/>
        <v>317.56</v>
      </c>
      <c r="Y558" s="27"/>
    </row>
    <row r="559" spans="1:25" x14ac:dyDescent="0.25">
      <c r="A559" s="2" t="s">
        <v>799</v>
      </c>
      <c r="B559" s="2" t="s">
        <v>0</v>
      </c>
      <c r="C559" s="2">
        <v>60</v>
      </c>
      <c r="D559" s="2" t="s">
        <v>42</v>
      </c>
      <c r="E559" s="2" t="s">
        <v>58</v>
      </c>
      <c r="F559" s="2" t="s">
        <v>41</v>
      </c>
      <c r="G559" s="39" t="s">
        <v>1560</v>
      </c>
      <c r="H559" s="29">
        <v>60.452521917614099</v>
      </c>
      <c r="I559" s="29">
        <v>97.571133146470103</v>
      </c>
      <c r="J559" s="8">
        <v>1.7355508106057</v>
      </c>
      <c r="K559" s="32">
        <v>0</v>
      </c>
      <c r="L559" s="28">
        <v>1.0182692143102301</v>
      </c>
      <c r="M559" s="8">
        <v>279.26856232943601</v>
      </c>
      <c r="N559" s="9">
        <f t="shared" si="40"/>
        <v>279.27</v>
      </c>
      <c r="O559" s="6">
        <f t="shared" si="41"/>
        <v>280.41356343498671</v>
      </c>
      <c r="P559" s="6">
        <f t="shared" si="42"/>
        <v>284.75997366822901</v>
      </c>
      <c r="Q559" s="13">
        <f>P559*Index!$D$16</f>
        <v>323.07733481375692</v>
      </c>
      <c r="S559" s="8">
        <v>14.299056108975099</v>
      </c>
      <c r="T559" s="6">
        <f t="shared" si="43"/>
        <v>14.520691478664215</v>
      </c>
      <c r="U559" s="6">
        <f>T559*Index!$H$19</f>
        <v>15.25580148477159</v>
      </c>
      <c r="W559" s="8">
        <v>338.33313629852802</v>
      </c>
      <c r="X559" s="9">
        <f t="shared" si="44"/>
        <v>338.33</v>
      </c>
      <c r="Y559" s="27"/>
    </row>
    <row r="560" spans="1:25" x14ac:dyDescent="0.25">
      <c r="A560" s="2" t="s">
        <v>800</v>
      </c>
      <c r="B560" s="2" t="s">
        <v>0</v>
      </c>
      <c r="C560" s="2">
        <v>60</v>
      </c>
      <c r="D560" s="2" t="s">
        <v>66</v>
      </c>
      <c r="E560" s="2" t="s">
        <v>58</v>
      </c>
      <c r="F560" s="2" t="s">
        <v>222</v>
      </c>
      <c r="G560" s="39" t="s">
        <v>1560</v>
      </c>
      <c r="H560" s="29">
        <v>60.452521917614099</v>
      </c>
      <c r="I560" s="29">
        <v>127.250583331336</v>
      </c>
      <c r="J560" s="8">
        <v>2.1210623525146102</v>
      </c>
      <c r="K560" s="32">
        <v>0</v>
      </c>
      <c r="L560" s="28">
        <v>1.0027028992917899</v>
      </c>
      <c r="M560" s="8">
        <v>399.20609526162701</v>
      </c>
      <c r="N560" s="9">
        <f t="shared" si="40"/>
        <v>399.21</v>
      </c>
      <c r="O560" s="6">
        <f t="shared" si="41"/>
        <v>400.84284025219966</v>
      </c>
      <c r="P560" s="6">
        <f t="shared" si="42"/>
        <v>407.05590427610878</v>
      </c>
      <c r="Q560" s="13">
        <f>P560*Index!$D$16</f>
        <v>461.82943122108372</v>
      </c>
      <c r="S560" s="8">
        <v>19.040853971382699</v>
      </c>
      <c r="T560" s="6">
        <f t="shared" si="43"/>
        <v>19.335987207939134</v>
      </c>
      <c r="U560" s="6">
        <f>T560*Index!$H$19</f>
        <v>20.31487156034105</v>
      </c>
      <c r="W560" s="8">
        <v>482.14430278142498</v>
      </c>
      <c r="X560" s="9">
        <f t="shared" si="44"/>
        <v>482.14</v>
      </c>
      <c r="Y560" s="27"/>
    </row>
    <row r="561" spans="1:25" x14ac:dyDescent="0.25">
      <c r="A561" s="2" t="s">
        <v>801</v>
      </c>
      <c r="B561" s="2" t="s">
        <v>0</v>
      </c>
      <c r="C561" s="2">
        <v>60</v>
      </c>
      <c r="D561" s="2" t="s">
        <v>1563</v>
      </c>
      <c r="E561" s="2" t="s">
        <v>58</v>
      </c>
      <c r="F561" s="2" t="s">
        <v>222</v>
      </c>
      <c r="G561" s="39" t="s">
        <v>1560</v>
      </c>
      <c r="H561" s="29">
        <v>60.452521917614099</v>
      </c>
      <c r="I561" s="29">
        <v>107.417135543515</v>
      </c>
      <c r="J561" s="8">
        <v>2.1014544104446902</v>
      </c>
      <c r="K561" s="32">
        <v>0</v>
      </c>
      <c r="L561" s="28">
        <v>0.96611839600642502</v>
      </c>
      <c r="M561" s="8">
        <v>340.81800397211703</v>
      </c>
      <c r="N561" s="9">
        <f t="shared" si="40"/>
        <v>340.82</v>
      </c>
      <c r="O561" s="6">
        <f t="shared" si="41"/>
        <v>342.21535778840268</v>
      </c>
      <c r="P561" s="6">
        <f t="shared" si="42"/>
        <v>347.51969583412296</v>
      </c>
      <c r="Q561" s="13">
        <f>P561*Index!$D$16</f>
        <v>394.28201821716436</v>
      </c>
      <c r="S561" s="8">
        <v>16.929685449212499</v>
      </c>
      <c r="T561" s="6">
        <f t="shared" si="43"/>
        <v>17.192095573675296</v>
      </c>
      <c r="U561" s="6">
        <f>T561*Index!$H$19</f>
        <v>18.062445412092607</v>
      </c>
      <c r="W561" s="8">
        <v>412.34446362925701</v>
      </c>
      <c r="X561" s="9">
        <f t="shared" si="44"/>
        <v>412.34</v>
      </c>
      <c r="Y561" s="27"/>
    </row>
    <row r="562" spans="1:25" x14ac:dyDescent="0.25">
      <c r="A562" s="2" t="s">
        <v>802</v>
      </c>
      <c r="B562" s="2" t="s">
        <v>0</v>
      </c>
      <c r="C562" s="2">
        <v>60</v>
      </c>
      <c r="D562" s="2" t="s">
        <v>229</v>
      </c>
      <c r="E562" s="2" t="s">
        <v>58</v>
      </c>
      <c r="F562" s="2" t="s">
        <v>41</v>
      </c>
      <c r="G562" s="39" t="s">
        <v>1560</v>
      </c>
      <c r="H562" s="29">
        <v>60.452521917614099</v>
      </c>
      <c r="I562" s="29">
        <v>74.353909924961698</v>
      </c>
      <c r="J562" s="8">
        <v>2.0259275116015898</v>
      </c>
      <c r="K562" s="32">
        <v>1</v>
      </c>
      <c r="L562" s="28">
        <v>1.01907354926203</v>
      </c>
      <c r="M562" s="8">
        <v>278.31719902811602</v>
      </c>
      <c r="N562" s="9">
        <f t="shared" si="40"/>
        <v>278.32</v>
      </c>
      <c r="O562" s="6">
        <f t="shared" si="41"/>
        <v>279.45829954413131</v>
      </c>
      <c r="P562" s="6">
        <f t="shared" si="42"/>
        <v>283.78990318706536</v>
      </c>
      <c r="Q562" s="13">
        <f>P562*Index!$D$16</f>
        <v>321.97673144735472</v>
      </c>
      <c r="S562" s="8">
        <v>12.1616665203221</v>
      </c>
      <c r="T562" s="6">
        <f t="shared" si="43"/>
        <v>12.350172351387094</v>
      </c>
      <c r="U562" s="6">
        <f>T562*Index!$H$19</f>
        <v>12.975399826676066</v>
      </c>
      <c r="W562" s="8">
        <v>334.95213127403099</v>
      </c>
      <c r="X562" s="9">
        <f t="shared" si="44"/>
        <v>334.95</v>
      </c>
      <c r="Y562" s="27"/>
    </row>
    <row r="563" spans="1:25" x14ac:dyDescent="0.25">
      <c r="A563" s="2" t="s">
        <v>803</v>
      </c>
      <c r="B563" s="2" t="s">
        <v>0</v>
      </c>
      <c r="C563" s="2">
        <v>60</v>
      </c>
      <c r="D563" s="2" t="s">
        <v>62</v>
      </c>
      <c r="E563" s="2" t="s">
        <v>59</v>
      </c>
      <c r="F563" s="2" t="s">
        <v>41</v>
      </c>
      <c r="G563" s="39" t="s">
        <v>1560</v>
      </c>
      <c r="H563" s="29">
        <v>60.452521917614099</v>
      </c>
      <c r="I563" s="29">
        <v>27.648085595559301</v>
      </c>
      <c r="J563" s="8">
        <v>1.48559801368311</v>
      </c>
      <c r="K563" s="32">
        <v>0</v>
      </c>
      <c r="L563" s="28">
        <v>0.99991607194830501</v>
      </c>
      <c r="M563" s="8">
        <v>130.87110284723801</v>
      </c>
      <c r="N563" s="9">
        <f t="shared" si="40"/>
        <v>130.87</v>
      </c>
      <c r="O563" s="6">
        <f t="shared" si="41"/>
        <v>131.40767436891167</v>
      </c>
      <c r="P563" s="6">
        <f t="shared" si="42"/>
        <v>133.44449332162981</v>
      </c>
      <c r="Q563" s="13">
        <f>P563*Index!$D$16</f>
        <v>151.40081203320639</v>
      </c>
      <c r="S563" s="8">
        <v>8.7536934661691497</v>
      </c>
      <c r="T563" s="6">
        <f t="shared" si="43"/>
        <v>8.8893757148947721</v>
      </c>
      <c r="U563" s="6">
        <f>T563*Index!$H$19</f>
        <v>9.3394003604613189</v>
      </c>
      <c r="W563" s="8">
        <v>160.74021239366701</v>
      </c>
      <c r="X563" s="9">
        <f t="shared" si="44"/>
        <v>160.74</v>
      </c>
      <c r="Y563" s="27"/>
    </row>
    <row r="564" spans="1:25" x14ac:dyDescent="0.25">
      <c r="A564" s="2" t="s">
        <v>804</v>
      </c>
      <c r="B564" s="2" t="s">
        <v>0</v>
      </c>
      <c r="C564" s="2">
        <v>60</v>
      </c>
      <c r="D564" s="2" t="s">
        <v>63</v>
      </c>
      <c r="E564" s="2" t="s">
        <v>59</v>
      </c>
      <c r="F564" s="2" t="s">
        <v>41</v>
      </c>
      <c r="G564" s="39" t="s">
        <v>1560</v>
      </c>
      <c r="H564" s="29">
        <v>60.452521917614099</v>
      </c>
      <c r="I564" s="29">
        <v>42.923775986745703</v>
      </c>
      <c r="J564" s="8">
        <v>1.7709843626166499</v>
      </c>
      <c r="K564" s="32">
        <v>0</v>
      </c>
      <c r="L564" s="28">
        <v>0.99800742577676305</v>
      </c>
      <c r="M564" s="8">
        <v>182.71301093463899</v>
      </c>
      <c r="N564" s="9">
        <f t="shared" si="40"/>
        <v>182.71</v>
      </c>
      <c r="O564" s="6">
        <f t="shared" si="41"/>
        <v>183.462134279471</v>
      </c>
      <c r="P564" s="6">
        <f t="shared" si="42"/>
        <v>186.30579736080281</v>
      </c>
      <c r="Q564" s="13">
        <f>P564*Index!$D$16</f>
        <v>211.37514411280353</v>
      </c>
      <c r="S564" s="8">
        <v>9.8699617258190102</v>
      </c>
      <c r="T564" s="6">
        <f t="shared" si="43"/>
        <v>10.022946132569206</v>
      </c>
      <c r="U564" s="6">
        <f>T564*Index!$H$19</f>
        <v>10.530357780530522</v>
      </c>
      <c r="W564" s="8">
        <v>221.90550189333399</v>
      </c>
      <c r="X564" s="9">
        <f t="shared" si="44"/>
        <v>221.91</v>
      </c>
      <c r="Y564" s="27"/>
    </row>
    <row r="565" spans="1:25" x14ac:dyDescent="0.25">
      <c r="A565" s="2" t="s">
        <v>805</v>
      </c>
      <c r="B565" s="2" t="s">
        <v>0</v>
      </c>
      <c r="C565" s="2">
        <v>60</v>
      </c>
      <c r="D565" s="2" t="s">
        <v>64</v>
      </c>
      <c r="E565" s="2" t="s">
        <v>59</v>
      </c>
      <c r="F565" s="2" t="s">
        <v>41</v>
      </c>
      <c r="G565" s="39" t="s">
        <v>1560</v>
      </c>
      <c r="H565" s="29">
        <v>60.452521917614099</v>
      </c>
      <c r="I565" s="29">
        <v>56.100508029027999</v>
      </c>
      <c r="J565" s="8">
        <v>1.8399128800986899</v>
      </c>
      <c r="K565" s="32">
        <v>0</v>
      </c>
      <c r="L565" s="28">
        <v>1.0054870921976999</v>
      </c>
      <c r="M565" s="8">
        <v>215.62411378401501</v>
      </c>
      <c r="N565" s="9">
        <f t="shared" si="40"/>
        <v>215.62</v>
      </c>
      <c r="O565" s="6">
        <f t="shared" si="41"/>
        <v>216.50817265052947</v>
      </c>
      <c r="P565" s="6">
        <f t="shared" si="42"/>
        <v>219.8640493266127</v>
      </c>
      <c r="Q565" s="13">
        <f>P565*Index!$D$16</f>
        <v>249.44900142659222</v>
      </c>
      <c r="S565" s="8">
        <v>10.450977696161001</v>
      </c>
      <c r="T565" s="6">
        <f t="shared" si="43"/>
        <v>10.612967850451497</v>
      </c>
      <c r="U565" s="6">
        <f>T565*Index!$H$19</f>
        <v>11.150249347880603</v>
      </c>
      <c r="W565" s="8">
        <v>260.59925077447298</v>
      </c>
      <c r="X565" s="9">
        <f t="shared" si="44"/>
        <v>260.60000000000002</v>
      </c>
      <c r="Y565" s="27"/>
    </row>
    <row r="566" spans="1:25" x14ac:dyDescent="0.25">
      <c r="A566" s="2" t="s">
        <v>806</v>
      </c>
      <c r="B566" s="2" t="s">
        <v>0</v>
      </c>
      <c r="C566" s="2">
        <v>60</v>
      </c>
      <c r="D566" s="2" t="s">
        <v>65</v>
      </c>
      <c r="E566" s="2" t="s">
        <v>59</v>
      </c>
      <c r="F566" s="2" t="s">
        <v>41</v>
      </c>
      <c r="G566" s="39" t="s">
        <v>1560</v>
      </c>
      <c r="H566" s="29">
        <v>60.452521917614099</v>
      </c>
      <c r="I566" s="29">
        <v>76.996200674350007</v>
      </c>
      <c r="J566" s="8">
        <v>1.83070828910626</v>
      </c>
      <c r="K566" s="32">
        <v>0</v>
      </c>
      <c r="L566" s="28">
        <v>0.95097075256727603</v>
      </c>
      <c r="M566" s="8">
        <v>239.291359015056</v>
      </c>
      <c r="N566" s="9">
        <f t="shared" si="40"/>
        <v>239.29</v>
      </c>
      <c r="O566" s="6">
        <f t="shared" si="41"/>
        <v>240.27245358701774</v>
      </c>
      <c r="P566" s="6">
        <f t="shared" si="42"/>
        <v>243.99667661761652</v>
      </c>
      <c r="Q566" s="13">
        <f>P566*Index!$D$16</f>
        <v>276.82892005348151</v>
      </c>
      <c r="S566" s="8">
        <v>10.597397891098399</v>
      </c>
      <c r="T566" s="6">
        <f t="shared" si="43"/>
        <v>10.761657558410425</v>
      </c>
      <c r="U566" s="6">
        <f>T566*Index!$H$19</f>
        <v>11.306466472304953</v>
      </c>
      <c r="W566" s="8">
        <v>288.135386525787</v>
      </c>
      <c r="X566" s="9">
        <f t="shared" si="44"/>
        <v>288.14</v>
      </c>
      <c r="Y566" s="27"/>
    </row>
    <row r="567" spans="1:25" x14ac:dyDescent="0.25">
      <c r="A567" s="2" t="s">
        <v>807</v>
      </c>
      <c r="B567" s="2" t="s">
        <v>0</v>
      </c>
      <c r="C567" s="2">
        <v>60</v>
      </c>
      <c r="D567" s="2" t="s">
        <v>42</v>
      </c>
      <c r="E567" s="2" t="s">
        <v>59</v>
      </c>
      <c r="F567" s="2" t="s">
        <v>41</v>
      </c>
      <c r="G567" s="39" t="s">
        <v>1560</v>
      </c>
      <c r="H567" s="29">
        <v>60.452521917614099</v>
      </c>
      <c r="I567" s="29">
        <v>79.072476987342597</v>
      </c>
      <c r="J567" s="8">
        <v>1.84981867699285</v>
      </c>
      <c r="K567" s="32">
        <v>0</v>
      </c>
      <c r="L567" s="28">
        <v>1.0182692143102301</v>
      </c>
      <c r="M567" s="8">
        <v>262.81115908452102</v>
      </c>
      <c r="N567" s="9">
        <f t="shared" si="40"/>
        <v>262.81</v>
      </c>
      <c r="O567" s="6">
        <f t="shared" si="41"/>
        <v>263.88868483676754</v>
      </c>
      <c r="P567" s="6">
        <f t="shared" si="42"/>
        <v>267.97895945173747</v>
      </c>
      <c r="Q567" s="13">
        <f>P567*Index!$D$16</f>
        <v>304.03826384217274</v>
      </c>
      <c r="S567" s="8">
        <v>11.316586871346701</v>
      </c>
      <c r="T567" s="6">
        <f t="shared" si="43"/>
        <v>11.491993967852576</v>
      </c>
      <c r="U567" s="6">
        <f>T567*Index!$H$19</f>
        <v>12.073776162475111</v>
      </c>
      <c r="W567" s="8">
        <v>316.11204000464801</v>
      </c>
      <c r="X567" s="9">
        <f t="shared" si="44"/>
        <v>316.11</v>
      </c>
      <c r="Y567" s="27"/>
    </row>
    <row r="568" spans="1:25" x14ac:dyDescent="0.25">
      <c r="A568" s="2" t="s">
        <v>808</v>
      </c>
      <c r="B568" s="2" t="s">
        <v>0</v>
      </c>
      <c r="C568" s="2">
        <v>60</v>
      </c>
      <c r="D568" s="2" t="s">
        <v>66</v>
      </c>
      <c r="E568" s="2" t="s">
        <v>59</v>
      </c>
      <c r="F568" s="2" t="s">
        <v>222</v>
      </c>
      <c r="G568" s="39" t="s">
        <v>1560</v>
      </c>
      <c r="H568" s="29">
        <v>60.452521917614099</v>
      </c>
      <c r="I568" s="29">
        <v>103.818522662071</v>
      </c>
      <c r="J568" s="8">
        <v>1.85727732829262</v>
      </c>
      <c r="K568" s="32">
        <v>0</v>
      </c>
      <c r="L568" s="28">
        <v>1.0027028992917899</v>
      </c>
      <c r="M568" s="8">
        <v>305.92153295203298</v>
      </c>
      <c r="N568" s="9">
        <f t="shared" si="40"/>
        <v>305.92</v>
      </c>
      <c r="O568" s="6">
        <f t="shared" si="41"/>
        <v>307.17581123713632</v>
      </c>
      <c r="P568" s="6">
        <f t="shared" si="42"/>
        <v>311.93703631131194</v>
      </c>
      <c r="Q568" s="13">
        <f>P568*Index!$D$16</f>
        <v>353.9113486454325</v>
      </c>
      <c r="S568" s="8">
        <v>13.133054554510499</v>
      </c>
      <c r="T568" s="6">
        <f t="shared" si="43"/>
        <v>13.336616900105414</v>
      </c>
      <c r="U568" s="6">
        <f>T568*Index!$H$19</f>
        <v>14.011783130673249</v>
      </c>
      <c r="W568" s="8">
        <v>367.923131776106</v>
      </c>
      <c r="X568" s="9">
        <f t="shared" si="44"/>
        <v>367.92</v>
      </c>
      <c r="Y568" s="27"/>
    </row>
    <row r="569" spans="1:25" x14ac:dyDescent="0.25">
      <c r="A569" s="2" t="s">
        <v>809</v>
      </c>
      <c r="B569" s="2" t="s">
        <v>0</v>
      </c>
      <c r="C569" s="2">
        <v>60</v>
      </c>
      <c r="D569" s="2" t="s">
        <v>1563</v>
      </c>
      <c r="E569" s="2" t="s">
        <v>59</v>
      </c>
      <c r="F569" s="2" t="s">
        <v>222</v>
      </c>
      <c r="G569" s="39" t="s">
        <v>1560</v>
      </c>
      <c r="H569" s="29">
        <v>60.452521917614099</v>
      </c>
      <c r="I569" s="29">
        <v>87.551942355122307</v>
      </c>
      <c r="J569" s="8">
        <v>1.7613989791887501</v>
      </c>
      <c r="K569" s="32">
        <v>0</v>
      </c>
      <c r="L569" s="28">
        <v>0.96611839600642502</v>
      </c>
      <c r="M569" s="8">
        <v>251.86215050418301</v>
      </c>
      <c r="N569" s="9">
        <f t="shared" si="40"/>
        <v>251.86</v>
      </c>
      <c r="O569" s="6">
        <f t="shared" si="41"/>
        <v>252.89478532125017</v>
      </c>
      <c r="P569" s="6">
        <f t="shared" si="42"/>
        <v>256.81465449372956</v>
      </c>
      <c r="Q569" s="13">
        <f>P569*Index!$D$16</f>
        <v>291.37168769238139</v>
      </c>
      <c r="S569" s="8">
        <v>12.9084971525411</v>
      </c>
      <c r="T569" s="6">
        <f t="shared" si="43"/>
        <v>13.108578858405489</v>
      </c>
      <c r="U569" s="6">
        <f>T569*Index!$H$19</f>
        <v>13.772200663112265</v>
      </c>
      <c r="W569" s="8">
        <v>305.14388835549403</v>
      </c>
      <c r="X569" s="9">
        <f t="shared" si="44"/>
        <v>305.14</v>
      </c>
      <c r="Y569" s="27"/>
    </row>
    <row r="570" spans="1:25" x14ac:dyDescent="0.25">
      <c r="A570" s="2" t="s">
        <v>810</v>
      </c>
      <c r="B570" s="2" t="s">
        <v>0</v>
      </c>
      <c r="C570" s="2">
        <v>60</v>
      </c>
      <c r="D570" s="2" t="s">
        <v>229</v>
      </c>
      <c r="E570" s="2" t="s">
        <v>59</v>
      </c>
      <c r="F570" s="2" t="s">
        <v>41</v>
      </c>
      <c r="G570" s="39" t="s">
        <v>1560</v>
      </c>
      <c r="H570" s="29">
        <v>60.452521917614099</v>
      </c>
      <c r="I570" s="29">
        <v>60.947802469275103</v>
      </c>
      <c r="J570" s="8">
        <v>2.0761598666162202</v>
      </c>
      <c r="K570" s="32">
        <v>1</v>
      </c>
      <c r="L570" s="28">
        <v>1.01907354926203</v>
      </c>
      <c r="M570" s="8">
        <v>256.85390226338302</v>
      </c>
      <c r="N570" s="9">
        <f t="shared" si="40"/>
        <v>256.85000000000002</v>
      </c>
      <c r="O570" s="6">
        <f t="shared" si="41"/>
        <v>257.9070032626629</v>
      </c>
      <c r="P570" s="6">
        <f t="shared" si="42"/>
        <v>261.90456181323418</v>
      </c>
      <c r="Q570" s="13">
        <f>P570*Index!$D$16</f>
        <v>297.14649399697282</v>
      </c>
      <c r="S570" s="8">
        <v>12.0155519919554</v>
      </c>
      <c r="T570" s="6">
        <f t="shared" si="43"/>
        <v>12.201793047830709</v>
      </c>
      <c r="U570" s="6">
        <f>T570*Index!$H$19</f>
        <v>12.819508820877138</v>
      </c>
      <c r="W570" s="8">
        <v>309.96600281784998</v>
      </c>
      <c r="X570" s="9">
        <f t="shared" si="44"/>
        <v>309.97000000000003</v>
      </c>
      <c r="Y570" s="27"/>
    </row>
    <row r="571" spans="1:25" x14ac:dyDescent="0.25">
      <c r="A571" s="2" t="s">
        <v>811</v>
      </c>
      <c r="B571" s="2" t="s">
        <v>0</v>
      </c>
      <c r="C571" s="2">
        <v>60</v>
      </c>
      <c r="D571" s="2" t="s">
        <v>62</v>
      </c>
      <c r="E571" s="2" t="s">
        <v>60</v>
      </c>
      <c r="F571" s="2" t="s">
        <v>41</v>
      </c>
      <c r="G571" s="39" t="s">
        <v>1560</v>
      </c>
      <c r="H571" s="29">
        <v>60.452521917614099</v>
      </c>
      <c r="I571" s="29">
        <v>25.7159559512803</v>
      </c>
      <c r="J571" s="8">
        <v>1.75553943463849</v>
      </c>
      <c r="K571" s="32">
        <v>0</v>
      </c>
      <c r="L571" s="28">
        <v>0.99991607194830501</v>
      </c>
      <c r="M571" s="8">
        <v>151.259464943876</v>
      </c>
      <c r="N571" s="9">
        <f t="shared" si="40"/>
        <v>151.26</v>
      </c>
      <c r="O571" s="6">
        <f t="shared" si="41"/>
        <v>151.87962875014588</v>
      </c>
      <c r="P571" s="6">
        <f t="shared" si="42"/>
        <v>154.23376299577316</v>
      </c>
      <c r="Q571" s="13">
        <f>P571*Index!$D$16</f>
        <v>174.98749014855161</v>
      </c>
      <c r="S571" s="8">
        <v>8.9933102340846993</v>
      </c>
      <c r="T571" s="6">
        <f t="shared" si="43"/>
        <v>9.132706542713013</v>
      </c>
      <c r="U571" s="6">
        <f>T571*Index!$H$19</f>
        <v>9.5950498114378586</v>
      </c>
      <c r="W571" s="8">
        <v>184.58253995998999</v>
      </c>
      <c r="X571" s="9">
        <f t="shared" si="44"/>
        <v>184.58</v>
      </c>
      <c r="Y571" s="27"/>
    </row>
    <row r="572" spans="1:25" x14ac:dyDescent="0.25">
      <c r="A572" s="2" t="s">
        <v>812</v>
      </c>
      <c r="B572" s="2" t="s">
        <v>0</v>
      </c>
      <c r="C572" s="2">
        <v>60</v>
      </c>
      <c r="D572" s="2" t="s">
        <v>63</v>
      </c>
      <c r="E572" s="2" t="s">
        <v>60</v>
      </c>
      <c r="F572" s="2" t="s">
        <v>41</v>
      </c>
      <c r="G572" s="39" t="s">
        <v>1560</v>
      </c>
      <c r="H572" s="29">
        <v>60.452521917614099</v>
      </c>
      <c r="I572" s="29">
        <v>39.814152209190198</v>
      </c>
      <c r="J572" s="8">
        <v>2.0868393004615902</v>
      </c>
      <c r="K572" s="32">
        <v>0</v>
      </c>
      <c r="L572" s="28">
        <v>0.99800742577676305</v>
      </c>
      <c r="M572" s="8">
        <v>208.82350899497001</v>
      </c>
      <c r="N572" s="9">
        <f t="shared" si="40"/>
        <v>208.82</v>
      </c>
      <c r="O572" s="6">
        <f t="shared" si="41"/>
        <v>209.6796853818494</v>
      </c>
      <c r="P572" s="6">
        <f t="shared" si="42"/>
        <v>212.92972050526808</v>
      </c>
      <c r="Q572" s="13">
        <f>P572*Index!$D$16</f>
        <v>241.58158788014899</v>
      </c>
      <c r="S572" s="8">
        <v>9.5676513647827992</v>
      </c>
      <c r="T572" s="6">
        <f t="shared" si="43"/>
        <v>9.7159499609369337</v>
      </c>
      <c r="U572" s="6">
        <f>T572*Index!$H$19</f>
        <v>10.207819927709366</v>
      </c>
      <c r="W572" s="8">
        <v>251.78940780785899</v>
      </c>
      <c r="X572" s="9">
        <f t="shared" si="44"/>
        <v>251.79</v>
      </c>
      <c r="Y572" s="27"/>
    </row>
    <row r="573" spans="1:25" x14ac:dyDescent="0.25">
      <c r="A573" s="2" t="s">
        <v>813</v>
      </c>
      <c r="B573" s="2" t="s">
        <v>0</v>
      </c>
      <c r="C573" s="2">
        <v>60</v>
      </c>
      <c r="D573" s="2" t="s">
        <v>64</v>
      </c>
      <c r="E573" s="2" t="s">
        <v>60</v>
      </c>
      <c r="F573" s="2" t="s">
        <v>41</v>
      </c>
      <c r="G573" s="39" t="s">
        <v>1560</v>
      </c>
      <c r="H573" s="29">
        <v>60.452521917614099</v>
      </c>
      <c r="I573" s="29">
        <v>51.883098192953902</v>
      </c>
      <c r="J573" s="8">
        <v>2.0729016768489701</v>
      </c>
      <c r="K573" s="32">
        <v>0</v>
      </c>
      <c r="L573" s="28">
        <v>1.0054870921976999</v>
      </c>
      <c r="M573" s="8">
        <v>234.138423401382</v>
      </c>
      <c r="N573" s="9">
        <f t="shared" si="40"/>
        <v>234.14</v>
      </c>
      <c r="O573" s="6">
        <f t="shared" si="41"/>
        <v>235.09839093732765</v>
      </c>
      <c r="P573" s="6">
        <f t="shared" si="42"/>
        <v>238.74241599685624</v>
      </c>
      <c r="Q573" s="13">
        <f>P573*Index!$D$16</f>
        <v>270.86764503331352</v>
      </c>
      <c r="S573" s="8">
        <v>10.114158267667101</v>
      </c>
      <c r="T573" s="6">
        <f t="shared" si="43"/>
        <v>10.270927720815941</v>
      </c>
      <c r="U573" s="6">
        <f>T573*Index!$H$19</f>
        <v>10.790893436682246</v>
      </c>
      <c r="W573" s="8">
        <v>281.65853846999499</v>
      </c>
      <c r="X573" s="9">
        <f t="shared" si="44"/>
        <v>281.66000000000003</v>
      </c>
      <c r="Y573" s="27"/>
    </row>
    <row r="574" spans="1:25" x14ac:dyDescent="0.25">
      <c r="A574" s="2" t="s">
        <v>814</v>
      </c>
      <c r="B574" s="2" t="s">
        <v>0</v>
      </c>
      <c r="C574" s="2">
        <v>60</v>
      </c>
      <c r="D574" s="2" t="s">
        <v>65</v>
      </c>
      <c r="E574" s="2" t="s">
        <v>60</v>
      </c>
      <c r="F574" s="2" t="s">
        <v>41</v>
      </c>
      <c r="G574" s="39" t="s">
        <v>1560</v>
      </c>
      <c r="H574" s="29">
        <v>60.452521917614099</v>
      </c>
      <c r="I574" s="29">
        <v>70.999752141844198</v>
      </c>
      <c r="J574" s="8">
        <v>1.99552825961406</v>
      </c>
      <c r="K574" s="32">
        <v>0</v>
      </c>
      <c r="L574" s="28">
        <v>0.95097075256727603</v>
      </c>
      <c r="M574" s="8">
        <v>249.45553592920399</v>
      </c>
      <c r="N574" s="9">
        <f t="shared" si="40"/>
        <v>249.46</v>
      </c>
      <c r="O574" s="6">
        <f t="shared" si="41"/>
        <v>250.47830362651374</v>
      </c>
      <c r="P574" s="6">
        <f t="shared" si="42"/>
        <v>254.3607173327247</v>
      </c>
      <c r="Q574" s="13">
        <f>P574*Index!$D$16</f>
        <v>288.58754823779083</v>
      </c>
      <c r="S574" s="8">
        <v>10.1241126515167</v>
      </c>
      <c r="T574" s="6">
        <f t="shared" si="43"/>
        <v>10.28103639761521</v>
      </c>
      <c r="U574" s="6">
        <f>T574*Index!$H$19</f>
        <v>10.80151386524448</v>
      </c>
      <c r="W574" s="8">
        <v>299.38906210303497</v>
      </c>
      <c r="X574" s="9">
        <f t="shared" si="44"/>
        <v>299.39</v>
      </c>
      <c r="Y574" s="27"/>
    </row>
    <row r="575" spans="1:25" x14ac:dyDescent="0.25">
      <c r="A575" s="2" t="s">
        <v>815</v>
      </c>
      <c r="B575" s="2" t="s">
        <v>0</v>
      </c>
      <c r="C575" s="2">
        <v>60</v>
      </c>
      <c r="D575" s="2" t="s">
        <v>42</v>
      </c>
      <c r="E575" s="2" t="s">
        <v>60</v>
      </c>
      <c r="F575" s="2" t="s">
        <v>41</v>
      </c>
      <c r="G575" s="39" t="s">
        <v>1560</v>
      </c>
      <c r="H575" s="29">
        <v>60.452521917614099</v>
      </c>
      <c r="I575" s="29">
        <v>72.791555040720596</v>
      </c>
      <c r="J575" s="8">
        <v>2.0034102058051202</v>
      </c>
      <c r="K575" s="32">
        <v>0</v>
      </c>
      <c r="L575" s="28">
        <v>1.0182692143102301</v>
      </c>
      <c r="M575" s="8">
        <v>271.81937417971398</v>
      </c>
      <c r="N575" s="9">
        <f t="shared" si="40"/>
        <v>271.82</v>
      </c>
      <c r="O575" s="6">
        <f t="shared" si="41"/>
        <v>272.93383361385082</v>
      </c>
      <c r="P575" s="6">
        <f t="shared" si="42"/>
        <v>277.16430803486554</v>
      </c>
      <c r="Q575" s="13">
        <f>P575*Index!$D$16</f>
        <v>314.45959483663978</v>
      </c>
      <c r="S575" s="8">
        <v>11.057613318679</v>
      </c>
      <c r="T575" s="6">
        <f t="shared" si="43"/>
        <v>11.229006325118524</v>
      </c>
      <c r="U575" s="6">
        <f>T575*Index!$H$19</f>
        <v>11.797474770327648</v>
      </c>
      <c r="W575" s="8">
        <v>326.25706960696698</v>
      </c>
      <c r="X575" s="9">
        <f t="shared" si="44"/>
        <v>326.26</v>
      </c>
      <c r="Y575" s="27"/>
    </row>
    <row r="576" spans="1:25" x14ac:dyDescent="0.25">
      <c r="A576" s="2" t="s">
        <v>816</v>
      </c>
      <c r="B576" s="2" t="s">
        <v>0</v>
      </c>
      <c r="C576" s="2">
        <v>60</v>
      </c>
      <c r="D576" s="2" t="s">
        <v>66</v>
      </c>
      <c r="E576" s="2" t="s">
        <v>60</v>
      </c>
      <c r="F576" s="2" t="s">
        <v>222</v>
      </c>
      <c r="G576" s="39" t="s">
        <v>1560</v>
      </c>
      <c r="H576" s="29">
        <v>60.452521917614099</v>
      </c>
      <c r="I576" s="29">
        <v>96.325346331064196</v>
      </c>
      <c r="J576" s="8">
        <v>2.1057845375761901</v>
      </c>
      <c r="K576" s="32">
        <v>0</v>
      </c>
      <c r="L576" s="28">
        <v>1.0027028992917899</v>
      </c>
      <c r="M576" s="8">
        <v>331.03274707474401</v>
      </c>
      <c r="N576" s="9">
        <f t="shared" si="40"/>
        <v>331.03</v>
      </c>
      <c r="O576" s="6">
        <f t="shared" si="41"/>
        <v>332.38998133775044</v>
      </c>
      <c r="P576" s="6">
        <f t="shared" si="42"/>
        <v>337.54202604848558</v>
      </c>
      <c r="Q576" s="13">
        <f>P576*Index!$D$16</f>
        <v>382.96175111476879</v>
      </c>
      <c r="S576" s="8">
        <v>20.683858088936201</v>
      </c>
      <c r="T576" s="6">
        <f t="shared" si="43"/>
        <v>21.004457889314715</v>
      </c>
      <c r="U576" s="6">
        <f>T576*Index!$H$19</f>
        <v>22.067808569961269</v>
      </c>
      <c r="W576" s="8">
        <v>405.029559684731</v>
      </c>
      <c r="X576" s="9">
        <f t="shared" si="44"/>
        <v>405.03</v>
      </c>
      <c r="Y576" s="27"/>
    </row>
    <row r="577" spans="1:25" x14ac:dyDescent="0.25">
      <c r="A577" s="2" t="s">
        <v>817</v>
      </c>
      <c r="B577" s="2" t="s">
        <v>0</v>
      </c>
      <c r="C577" s="2">
        <v>60</v>
      </c>
      <c r="D577" s="2" t="s">
        <v>1563</v>
      </c>
      <c r="E577" s="2" t="s">
        <v>60</v>
      </c>
      <c r="F577" s="2" t="s">
        <v>222</v>
      </c>
      <c r="G577" s="39" t="s">
        <v>1560</v>
      </c>
      <c r="H577" s="29">
        <v>60.452521917614099</v>
      </c>
      <c r="I577" s="29">
        <v>81.139644911485306</v>
      </c>
      <c r="J577" s="8">
        <v>2.2513947823820701</v>
      </c>
      <c r="K577" s="32">
        <v>0</v>
      </c>
      <c r="L577" s="28">
        <v>0.96611839600642502</v>
      </c>
      <c r="M577" s="8">
        <v>307.97909245696701</v>
      </c>
      <c r="N577" s="9">
        <f t="shared" si="40"/>
        <v>307.98</v>
      </c>
      <c r="O577" s="6">
        <f t="shared" si="41"/>
        <v>309.24180673604059</v>
      </c>
      <c r="P577" s="6">
        <f t="shared" si="42"/>
        <v>314.03505474044925</v>
      </c>
      <c r="Q577" s="13">
        <f>P577*Index!$D$16</f>
        <v>356.29167686974102</v>
      </c>
      <c r="S577" s="8">
        <v>12.6364197412697</v>
      </c>
      <c r="T577" s="6">
        <f t="shared" si="43"/>
        <v>12.832284247259381</v>
      </c>
      <c r="U577" s="6">
        <f>T577*Index!$H$19</f>
        <v>13.481918637276886</v>
      </c>
      <c r="W577" s="8">
        <v>369.77359550701902</v>
      </c>
      <c r="X577" s="9">
        <f t="shared" si="44"/>
        <v>369.77</v>
      </c>
      <c r="Y577" s="27"/>
    </row>
    <row r="578" spans="1:25" x14ac:dyDescent="0.25">
      <c r="A578" s="2" t="s">
        <v>818</v>
      </c>
      <c r="B578" s="2" t="s">
        <v>0</v>
      </c>
      <c r="C578" s="2">
        <v>60</v>
      </c>
      <c r="D578" s="2" t="s">
        <v>229</v>
      </c>
      <c r="E578" s="2" t="s">
        <v>60</v>
      </c>
      <c r="F578" s="2" t="s">
        <v>41</v>
      </c>
      <c r="G578" s="39" t="s">
        <v>1560</v>
      </c>
      <c r="H578" s="29">
        <v>60.452521917614099</v>
      </c>
      <c r="I578" s="29">
        <v>56.864646878449101</v>
      </c>
      <c r="J578" s="8">
        <v>2.36002207093525</v>
      </c>
      <c r="K578" s="32">
        <v>1</v>
      </c>
      <c r="L578" s="28">
        <v>1.01907354926203</v>
      </c>
      <c r="M578" s="8">
        <v>282.15202236949898</v>
      </c>
      <c r="N578" s="9">
        <f t="shared" si="40"/>
        <v>282.14999999999998</v>
      </c>
      <c r="O578" s="6">
        <f t="shared" si="41"/>
        <v>283.30884566121392</v>
      </c>
      <c r="P578" s="6">
        <f t="shared" si="42"/>
        <v>287.70013276896276</v>
      </c>
      <c r="Q578" s="13">
        <f>P578*Index!$D$16</f>
        <v>326.4131223331791</v>
      </c>
      <c r="S578" s="8">
        <v>11.5172611477842</v>
      </c>
      <c r="T578" s="6">
        <f t="shared" si="43"/>
        <v>11.695778695574857</v>
      </c>
      <c r="U578" s="6">
        <f>T578*Index!$H$19</f>
        <v>12.287877492038334</v>
      </c>
      <c r="W578" s="8">
        <v>338.70099982521702</v>
      </c>
      <c r="X578" s="9">
        <f t="shared" si="44"/>
        <v>338.7</v>
      </c>
      <c r="Y578" s="27"/>
    </row>
    <row r="579" spans="1:25" x14ac:dyDescent="0.25">
      <c r="A579" s="2" t="s">
        <v>819</v>
      </c>
      <c r="B579" s="2" t="s">
        <v>0</v>
      </c>
      <c r="C579" s="2">
        <v>60</v>
      </c>
      <c r="D579" s="2" t="s">
        <v>62</v>
      </c>
      <c r="E579" s="2" t="s">
        <v>61</v>
      </c>
      <c r="F579" s="2" t="s">
        <v>41</v>
      </c>
      <c r="G579" s="39" t="s">
        <v>1560</v>
      </c>
      <c r="H579" s="29">
        <v>60.452521917614099</v>
      </c>
      <c r="I579" s="29">
        <v>26.9207536764632</v>
      </c>
      <c r="J579" s="8">
        <v>1.26528181782531</v>
      </c>
      <c r="K579" s="32">
        <v>1</v>
      </c>
      <c r="L579" s="28">
        <v>0.99991607194830501</v>
      </c>
      <c r="M579" s="8">
        <v>110.542538574416</v>
      </c>
      <c r="N579" s="9">
        <f t="shared" ref="N579:N642" si="45">ROUND(J579*SUM(H579:I579)*L579,2)</f>
        <v>110.54</v>
      </c>
      <c r="O579" s="6">
        <f t="shared" ref="O579:O642" si="46">M579*(1.0041)</f>
        <v>110.99576298257111</v>
      </c>
      <c r="P579" s="6">
        <f t="shared" ref="P579:P642" si="47">O579*(1.0155)</f>
        <v>112.71619730880097</v>
      </c>
      <c r="Q579" s="13">
        <f>P579*Index!$D$16</f>
        <v>127.88331220769444</v>
      </c>
      <c r="S579" s="8">
        <v>9.1213012502402009</v>
      </c>
      <c r="T579" s="6">
        <f t="shared" ref="T579:T642" si="48">S579*(1.0155)</f>
        <v>9.2626814196189251</v>
      </c>
      <c r="U579" s="6">
        <f>T579*Index!$H$19</f>
        <v>9.731604666487133</v>
      </c>
      <c r="W579" s="8">
        <v>137.614916874182</v>
      </c>
      <c r="X579" s="9">
        <f t="shared" ref="X579:X642" si="49">ROUND(Q579+U579,2)</f>
        <v>137.61000000000001</v>
      </c>
      <c r="Y579" s="27"/>
    </row>
    <row r="580" spans="1:25" x14ac:dyDescent="0.25">
      <c r="A580" s="2" t="s">
        <v>820</v>
      </c>
      <c r="B580" s="2" t="s">
        <v>0</v>
      </c>
      <c r="C580" s="2">
        <v>60</v>
      </c>
      <c r="D580" s="2" t="s">
        <v>63</v>
      </c>
      <c r="E580" s="2" t="s">
        <v>61</v>
      </c>
      <c r="F580" s="2" t="s">
        <v>41</v>
      </c>
      <c r="G580" s="39" t="s">
        <v>1560</v>
      </c>
      <c r="H580" s="29">
        <v>60.452521917614099</v>
      </c>
      <c r="I580" s="29">
        <v>41.765390182192696</v>
      </c>
      <c r="J580" s="8">
        <v>1.51298337965926</v>
      </c>
      <c r="K580" s="32">
        <v>0</v>
      </c>
      <c r="L580" s="28">
        <v>0.99800742577676305</v>
      </c>
      <c r="M580" s="8">
        <v>154.345842532353</v>
      </c>
      <c r="N580" s="9">
        <f t="shared" si="45"/>
        <v>154.35</v>
      </c>
      <c r="O580" s="6">
        <f t="shared" si="46"/>
        <v>154.97866048673566</v>
      </c>
      <c r="P580" s="6">
        <f t="shared" si="47"/>
        <v>157.38082972428009</v>
      </c>
      <c r="Q580" s="13">
        <f>P580*Index!$D$16</f>
        <v>178.55802682907424</v>
      </c>
      <c r="S580" s="8">
        <v>10.5128611140769</v>
      </c>
      <c r="T580" s="6">
        <f t="shared" si="48"/>
        <v>10.675810461345092</v>
      </c>
      <c r="U580" s="6">
        <f>T580*Index!$H$19</f>
        <v>11.216273365950686</v>
      </c>
      <c r="W580" s="8">
        <v>189.77430019502501</v>
      </c>
      <c r="X580" s="9">
        <f t="shared" si="49"/>
        <v>189.77</v>
      </c>
      <c r="Y580" s="27"/>
    </row>
    <row r="581" spans="1:25" x14ac:dyDescent="0.25">
      <c r="A581" s="2" t="s">
        <v>821</v>
      </c>
      <c r="B581" s="2" t="s">
        <v>0</v>
      </c>
      <c r="C581" s="2">
        <v>60</v>
      </c>
      <c r="D581" s="2" t="s">
        <v>64</v>
      </c>
      <c r="E581" s="2" t="s">
        <v>61</v>
      </c>
      <c r="F581" s="2" t="s">
        <v>41</v>
      </c>
      <c r="G581" s="39" t="s">
        <v>1560</v>
      </c>
      <c r="H581" s="29">
        <v>60.452521917614099</v>
      </c>
      <c r="I581" s="29">
        <v>54.545675808353998</v>
      </c>
      <c r="J581" s="8">
        <v>1.6002074704548701</v>
      </c>
      <c r="K581" s="32">
        <v>0</v>
      </c>
      <c r="L581" s="28">
        <v>1.0054870921976999</v>
      </c>
      <c r="M581" s="8">
        <v>185.03071514657</v>
      </c>
      <c r="N581" s="9">
        <f t="shared" si="45"/>
        <v>185.03</v>
      </c>
      <c r="O581" s="6">
        <f t="shared" si="46"/>
        <v>185.78934107867093</v>
      </c>
      <c r="P581" s="6">
        <f t="shared" si="47"/>
        <v>188.66907586539034</v>
      </c>
      <c r="Q581" s="13">
        <f>P581*Index!$D$16</f>
        <v>214.05642586335722</v>
      </c>
      <c r="S581" s="8">
        <v>10.5466020757378</v>
      </c>
      <c r="T581" s="6">
        <f t="shared" si="48"/>
        <v>10.710074407911737</v>
      </c>
      <c r="U581" s="6">
        <f>T581*Index!$H$19</f>
        <v>11.252271924812268</v>
      </c>
      <c r="W581" s="8">
        <v>225.30869778816901</v>
      </c>
      <c r="X581" s="9">
        <f t="shared" si="49"/>
        <v>225.31</v>
      </c>
      <c r="Y581" s="27"/>
    </row>
    <row r="582" spans="1:25" x14ac:dyDescent="0.25">
      <c r="A582" s="2" t="s">
        <v>822</v>
      </c>
      <c r="B582" s="2" t="s">
        <v>0</v>
      </c>
      <c r="C582" s="2">
        <v>60</v>
      </c>
      <c r="D582" s="2" t="s">
        <v>65</v>
      </c>
      <c r="E582" s="2" t="s">
        <v>61</v>
      </c>
      <c r="F582" s="2" t="s">
        <v>41</v>
      </c>
      <c r="G582" s="39" t="s">
        <v>1560</v>
      </c>
      <c r="H582" s="29">
        <v>60.452521917614099</v>
      </c>
      <c r="I582" s="29">
        <v>74.806490874567103</v>
      </c>
      <c r="J582" s="8">
        <v>1.6096378596352401</v>
      </c>
      <c r="K582" s="32">
        <v>0</v>
      </c>
      <c r="L582" s="28">
        <v>0.95097075256727603</v>
      </c>
      <c r="M582" s="8">
        <v>207.04347678929801</v>
      </c>
      <c r="N582" s="9">
        <f t="shared" si="45"/>
        <v>207.04</v>
      </c>
      <c r="O582" s="6">
        <f t="shared" si="46"/>
        <v>207.89235504413412</v>
      </c>
      <c r="P582" s="6">
        <f t="shared" si="47"/>
        <v>211.1146865473182</v>
      </c>
      <c r="Q582" s="13">
        <f>P582*Index!$D$16</f>
        <v>239.52232257619121</v>
      </c>
      <c r="S582" s="8">
        <v>11.2739453066014</v>
      </c>
      <c r="T582" s="6">
        <f t="shared" si="48"/>
        <v>11.448691458853721</v>
      </c>
      <c r="U582" s="6">
        <f>T582*Index!$H$19</f>
        <v>12.028281463958191</v>
      </c>
      <c r="W582" s="8">
        <v>251.55060404015001</v>
      </c>
      <c r="X582" s="9">
        <f t="shared" si="49"/>
        <v>251.55</v>
      </c>
      <c r="Y582" s="27"/>
    </row>
    <row r="583" spans="1:25" x14ac:dyDescent="0.25">
      <c r="A583" s="2" t="s">
        <v>823</v>
      </c>
      <c r="B583" s="2" t="s">
        <v>0</v>
      </c>
      <c r="C583" s="2">
        <v>60</v>
      </c>
      <c r="D583" s="2" t="s">
        <v>42</v>
      </c>
      <c r="E583" s="2" t="s">
        <v>61</v>
      </c>
      <c r="F583" s="2" t="s">
        <v>41</v>
      </c>
      <c r="G583" s="39" t="s">
        <v>1560</v>
      </c>
      <c r="H583" s="29">
        <v>60.452521917614099</v>
      </c>
      <c r="I583" s="29">
        <v>76.7907281292227</v>
      </c>
      <c r="J583" s="8">
        <v>1.6196494900296601</v>
      </c>
      <c r="K583" s="32">
        <v>0</v>
      </c>
      <c r="L583" s="28">
        <v>1.0182692143102301</v>
      </c>
      <c r="M583" s="8">
        <v>226.34694978882499</v>
      </c>
      <c r="N583" s="9">
        <f t="shared" si="45"/>
        <v>226.35</v>
      </c>
      <c r="O583" s="6">
        <f t="shared" si="46"/>
        <v>227.27497228295917</v>
      </c>
      <c r="P583" s="6">
        <f t="shared" si="47"/>
        <v>230.79773435334505</v>
      </c>
      <c r="Q583" s="13">
        <f>P583*Index!$D$16</f>
        <v>261.85392537930113</v>
      </c>
      <c r="S583" s="8">
        <v>10.716604327094799</v>
      </c>
      <c r="T583" s="6">
        <f t="shared" si="48"/>
        <v>10.882711694164769</v>
      </c>
      <c r="U583" s="6">
        <f>T583*Index!$H$19</f>
        <v>11.433648973681859</v>
      </c>
      <c r="W583" s="8">
        <v>273.28757435298297</v>
      </c>
      <c r="X583" s="9">
        <f t="shared" si="49"/>
        <v>273.29000000000002</v>
      </c>
      <c r="Y583" s="27"/>
    </row>
    <row r="584" spans="1:25" x14ac:dyDescent="0.25">
      <c r="A584" s="2" t="s">
        <v>824</v>
      </c>
      <c r="B584" s="2" t="s">
        <v>0</v>
      </c>
      <c r="C584" s="2">
        <v>60</v>
      </c>
      <c r="D584" s="2" t="s">
        <v>66</v>
      </c>
      <c r="E584" s="2" t="s">
        <v>61</v>
      </c>
      <c r="F584" s="2" t="s">
        <v>222</v>
      </c>
      <c r="G584" s="39" t="s">
        <v>1560</v>
      </c>
      <c r="H584" s="29">
        <v>60.452521917614099</v>
      </c>
      <c r="I584" s="29">
        <v>101.024210560013</v>
      </c>
      <c r="J584" s="8">
        <v>1.5536127643984099</v>
      </c>
      <c r="K584" s="32">
        <v>0</v>
      </c>
      <c r="L584" s="28">
        <v>1.0027028992917899</v>
      </c>
      <c r="M584" s="8">
        <v>251.55039532699701</v>
      </c>
      <c r="N584" s="9">
        <f t="shared" si="45"/>
        <v>251.55</v>
      </c>
      <c r="O584" s="6">
        <f t="shared" si="46"/>
        <v>252.58175194783769</v>
      </c>
      <c r="P584" s="6">
        <f t="shared" si="47"/>
        <v>256.49676910302918</v>
      </c>
      <c r="Q584" s="13">
        <f>P584*Index!$D$16</f>
        <v>291.01102757754597</v>
      </c>
      <c r="S584" s="8">
        <v>14.1320005862091</v>
      </c>
      <c r="T584" s="6">
        <f t="shared" si="48"/>
        <v>14.351046595295342</v>
      </c>
      <c r="U584" s="6">
        <f>T584*Index!$H$19</f>
        <v>15.077568329182167</v>
      </c>
      <c r="W584" s="8">
        <v>306.08859590672802</v>
      </c>
      <c r="X584" s="9">
        <f t="shared" si="49"/>
        <v>306.08999999999997</v>
      </c>
      <c r="Y584" s="27"/>
    </row>
    <row r="585" spans="1:25" x14ac:dyDescent="0.25">
      <c r="A585" s="2" t="s">
        <v>825</v>
      </c>
      <c r="B585" s="2" t="s">
        <v>0</v>
      </c>
      <c r="C585" s="2">
        <v>60</v>
      </c>
      <c r="D585" s="2" t="s">
        <v>1563</v>
      </c>
      <c r="E585" s="2" t="s">
        <v>61</v>
      </c>
      <c r="F585" s="2" t="s">
        <v>222</v>
      </c>
      <c r="G585" s="39" t="s">
        <v>1560</v>
      </c>
      <c r="H585" s="29">
        <v>60.452521917614099</v>
      </c>
      <c r="I585" s="29">
        <v>85.170652834254398</v>
      </c>
      <c r="J585" s="8">
        <v>1.61245480810728</v>
      </c>
      <c r="K585" s="32">
        <v>0</v>
      </c>
      <c r="L585" s="28">
        <v>0.96611839600642502</v>
      </c>
      <c r="M585" s="8">
        <v>226.85502215788</v>
      </c>
      <c r="N585" s="9">
        <f t="shared" si="45"/>
        <v>226.86</v>
      </c>
      <c r="O585" s="6">
        <f t="shared" si="46"/>
        <v>227.78512774872732</v>
      </c>
      <c r="P585" s="6">
        <f t="shared" si="47"/>
        <v>231.31579722883262</v>
      </c>
      <c r="Q585" s="13">
        <f>P585*Index!$D$16</f>
        <v>262.44169890281421</v>
      </c>
      <c r="S585" s="8">
        <v>12.681771597980701</v>
      </c>
      <c r="T585" s="6">
        <f t="shared" si="48"/>
        <v>12.878339057749402</v>
      </c>
      <c r="U585" s="6">
        <f>T585*Index!$H$19</f>
        <v>13.530304972547965</v>
      </c>
      <c r="W585" s="8">
        <v>275.97200387536202</v>
      </c>
      <c r="X585" s="9">
        <f t="shared" si="49"/>
        <v>275.97000000000003</v>
      </c>
      <c r="Y585" s="27"/>
    </row>
    <row r="586" spans="1:25" x14ac:dyDescent="0.25">
      <c r="A586" s="2" t="s">
        <v>826</v>
      </c>
      <c r="B586" s="2" t="s">
        <v>0</v>
      </c>
      <c r="C586" s="2">
        <v>60</v>
      </c>
      <c r="D586" s="2" t="s">
        <v>229</v>
      </c>
      <c r="E586" s="2" t="s">
        <v>61</v>
      </c>
      <c r="F586" s="2" t="s">
        <v>41</v>
      </c>
      <c r="G586" s="39" t="s">
        <v>1560</v>
      </c>
      <c r="H586" s="29">
        <v>60.452521917614099</v>
      </c>
      <c r="I586" s="29">
        <v>59.3909997353501</v>
      </c>
      <c r="J586" s="8">
        <v>1.8984306831167901</v>
      </c>
      <c r="K586" s="32">
        <v>1</v>
      </c>
      <c r="L586" s="28">
        <v>1.01907354926203</v>
      </c>
      <c r="M586" s="8">
        <v>231.854129965959</v>
      </c>
      <c r="N586" s="9">
        <f t="shared" si="45"/>
        <v>231.85</v>
      </c>
      <c r="O586" s="6">
        <f t="shared" si="46"/>
        <v>232.80473189881943</v>
      </c>
      <c r="P586" s="6">
        <f t="shared" si="47"/>
        <v>236.41320524325116</v>
      </c>
      <c r="Q586" s="13">
        <f>P586*Index!$D$16</f>
        <v>268.22501519738364</v>
      </c>
      <c r="S586" s="8">
        <v>11.0824898459921</v>
      </c>
      <c r="T586" s="6">
        <f t="shared" si="48"/>
        <v>11.254268438604978</v>
      </c>
      <c r="U586" s="6">
        <f>T586*Index!$H$19</f>
        <v>11.824015778309354</v>
      </c>
      <c r="W586" s="8">
        <v>280.04903097569297</v>
      </c>
      <c r="X586" s="9">
        <f t="shared" si="49"/>
        <v>280.05</v>
      </c>
      <c r="Y586" s="27"/>
    </row>
    <row r="587" spans="1:25" x14ac:dyDescent="0.25">
      <c r="A587" s="2" t="s">
        <v>827</v>
      </c>
      <c r="B587" s="2" t="s">
        <v>53</v>
      </c>
      <c r="C587" s="2">
        <v>60</v>
      </c>
      <c r="D587" s="2" t="s">
        <v>62</v>
      </c>
      <c r="E587" s="2" t="s">
        <v>54</v>
      </c>
      <c r="F587" s="2" t="s">
        <v>41</v>
      </c>
      <c r="G587" s="39" t="s">
        <v>1560</v>
      </c>
      <c r="H587" s="29">
        <v>60.452521917614099</v>
      </c>
      <c r="I587" s="29">
        <v>17.528460860962301</v>
      </c>
      <c r="J587" s="8">
        <v>1.25774349245994</v>
      </c>
      <c r="K587" s="32">
        <v>1</v>
      </c>
      <c r="L587" s="28">
        <v>0.99991607194830501</v>
      </c>
      <c r="M587" s="8">
        <v>98.071841955895394</v>
      </c>
      <c r="N587" s="9">
        <f t="shared" si="45"/>
        <v>98.07</v>
      </c>
      <c r="O587" s="6">
        <f t="shared" si="46"/>
        <v>98.473936507914559</v>
      </c>
      <c r="P587" s="6">
        <f t="shared" si="47"/>
        <v>100.00028252378723</v>
      </c>
      <c r="Q587" s="13">
        <f>P587*Index!$D$16</f>
        <v>113.45634129061065</v>
      </c>
      <c r="S587" s="8">
        <v>8.3771044008661395</v>
      </c>
      <c r="T587" s="6">
        <f t="shared" si="48"/>
        <v>8.5069495190795656</v>
      </c>
      <c r="U587" s="6">
        <f>T587*Index!$H$19</f>
        <v>8.9376138384829673</v>
      </c>
      <c r="W587" s="8">
        <v>122.393955129094</v>
      </c>
      <c r="X587" s="9">
        <f t="shared" si="49"/>
        <v>122.39</v>
      </c>
      <c r="Y587" s="27"/>
    </row>
    <row r="588" spans="1:25" x14ac:dyDescent="0.25">
      <c r="A588" s="2" t="s">
        <v>828</v>
      </c>
      <c r="B588" s="2" t="s">
        <v>53</v>
      </c>
      <c r="C588" s="2">
        <v>60</v>
      </c>
      <c r="D588" s="2" t="s">
        <v>63</v>
      </c>
      <c r="E588" s="2" t="s">
        <v>54</v>
      </c>
      <c r="F588" s="2" t="s">
        <v>41</v>
      </c>
      <c r="G588" s="39" t="s">
        <v>1560</v>
      </c>
      <c r="H588" s="29">
        <v>60.452521917614099</v>
      </c>
      <c r="I588" s="29">
        <v>27.22292038386</v>
      </c>
      <c r="J588" s="8">
        <v>1.53433189369148</v>
      </c>
      <c r="K588" s="32">
        <v>0</v>
      </c>
      <c r="L588" s="28">
        <v>0.99800742577676305</v>
      </c>
      <c r="M588" s="8">
        <v>134.255179901281</v>
      </c>
      <c r="N588" s="9">
        <f t="shared" si="45"/>
        <v>134.26</v>
      </c>
      <c r="O588" s="6">
        <f t="shared" si="46"/>
        <v>134.80562613887625</v>
      </c>
      <c r="P588" s="6">
        <f t="shared" si="47"/>
        <v>136.89511334402883</v>
      </c>
      <c r="Q588" s="13">
        <f>P588*Index!$D$16</f>
        <v>155.31574820183565</v>
      </c>
      <c r="S588" s="8">
        <v>8.4284280669360303</v>
      </c>
      <c r="T588" s="6">
        <f t="shared" si="48"/>
        <v>8.5590687019735388</v>
      </c>
      <c r="U588" s="6">
        <f>T588*Index!$H$19</f>
        <v>8.9923715550109478</v>
      </c>
      <c r="W588" s="8">
        <v>164.30811975684699</v>
      </c>
      <c r="X588" s="9">
        <f t="shared" si="49"/>
        <v>164.31</v>
      </c>
      <c r="Y588" s="27"/>
    </row>
    <row r="589" spans="1:25" x14ac:dyDescent="0.25">
      <c r="A589" s="2" t="s">
        <v>829</v>
      </c>
      <c r="B589" s="2" t="s">
        <v>53</v>
      </c>
      <c r="C589" s="2">
        <v>60</v>
      </c>
      <c r="D589" s="2" t="s">
        <v>64</v>
      </c>
      <c r="E589" s="2" t="s">
        <v>54</v>
      </c>
      <c r="F589" s="2" t="s">
        <v>41</v>
      </c>
      <c r="G589" s="39" t="s">
        <v>1560</v>
      </c>
      <c r="H589" s="29">
        <v>60.452521917614099</v>
      </c>
      <c r="I589" s="29">
        <v>35.593695465611297</v>
      </c>
      <c r="J589" s="8">
        <v>1.63951392367451</v>
      </c>
      <c r="K589" s="32">
        <v>0</v>
      </c>
      <c r="L589" s="28">
        <v>1.0054870921976999</v>
      </c>
      <c r="M589" s="8">
        <v>158.33315824485601</v>
      </c>
      <c r="N589" s="9">
        <f t="shared" si="45"/>
        <v>158.33000000000001</v>
      </c>
      <c r="O589" s="6">
        <f t="shared" si="46"/>
        <v>158.98232419365991</v>
      </c>
      <c r="P589" s="6">
        <f t="shared" si="47"/>
        <v>161.44655021866166</v>
      </c>
      <c r="Q589" s="13">
        <f>P589*Index!$D$16</f>
        <v>183.17083151683158</v>
      </c>
      <c r="S589" s="8">
        <v>9.0986498799111502</v>
      </c>
      <c r="T589" s="6">
        <f t="shared" si="48"/>
        <v>9.2396789530497738</v>
      </c>
      <c r="U589" s="6">
        <f>T589*Index!$H$19</f>
        <v>9.7074377000479171</v>
      </c>
      <c r="W589" s="8">
        <v>192.878269216879</v>
      </c>
      <c r="X589" s="9">
        <f t="shared" si="49"/>
        <v>192.88</v>
      </c>
      <c r="Y589" s="27"/>
    </row>
    <row r="590" spans="1:25" x14ac:dyDescent="0.25">
      <c r="A590" s="2" t="s">
        <v>830</v>
      </c>
      <c r="B590" s="2" t="s">
        <v>53</v>
      </c>
      <c r="C590" s="2">
        <v>60</v>
      </c>
      <c r="D590" s="2" t="s">
        <v>65</v>
      </c>
      <c r="E590" s="2" t="s">
        <v>54</v>
      </c>
      <c r="F590" s="2" t="s">
        <v>41</v>
      </c>
      <c r="G590" s="39" t="s">
        <v>1560</v>
      </c>
      <c r="H590" s="29">
        <v>60.452521917614099</v>
      </c>
      <c r="I590" s="29">
        <v>48.870238814272703</v>
      </c>
      <c r="J590" s="8">
        <v>1.7161292197850699</v>
      </c>
      <c r="K590" s="32">
        <v>0</v>
      </c>
      <c r="L590" s="28">
        <v>0.95097075256727603</v>
      </c>
      <c r="M590" s="8">
        <v>178.41350969078201</v>
      </c>
      <c r="N590" s="9">
        <f t="shared" si="45"/>
        <v>178.41</v>
      </c>
      <c r="O590" s="6">
        <f t="shared" si="46"/>
        <v>179.14500508051421</v>
      </c>
      <c r="P590" s="6">
        <f t="shared" si="47"/>
        <v>181.92175265926218</v>
      </c>
      <c r="Q590" s="13">
        <f>P590*Index!$D$16</f>
        <v>206.40118144651834</v>
      </c>
      <c r="S590" s="8">
        <v>8.88745333204551</v>
      </c>
      <c r="T590" s="6">
        <f t="shared" si="48"/>
        <v>9.0252088586922152</v>
      </c>
      <c r="U590" s="6">
        <f>T590*Index!$H$19</f>
        <v>9.4821100571635082</v>
      </c>
      <c r="W590" s="8">
        <v>215.88329150368199</v>
      </c>
      <c r="X590" s="9">
        <f t="shared" si="49"/>
        <v>215.88</v>
      </c>
      <c r="Y590" s="27"/>
    </row>
    <row r="591" spans="1:25" x14ac:dyDescent="0.25">
      <c r="A591" s="2" t="s">
        <v>831</v>
      </c>
      <c r="B591" s="2" t="s">
        <v>53</v>
      </c>
      <c r="C591" s="2">
        <v>60</v>
      </c>
      <c r="D591" s="2" t="s">
        <v>42</v>
      </c>
      <c r="E591" s="2" t="s">
        <v>54</v>
      </c>
      <c r="F591" s="2" t="s">
        <v>41</v>
      </c>
      <c r="G591" s="39" t="s">
        <v>1560</v>
      </c>
      <c r="H591" s="29">
        <v>60.452521917614099</v>
      </c>
      <c r="I591" s="29">
        <v>50.199335223042297</v>
      </c>
      <c r="J591" s="8">
        <v>1.72056859027514</v>
      </c>
      <c r="K591" s="32">
        <v>0</v>
      </c>
      <c r="L591" s="28">
        <v>1.0182692143102301</v>
      </c>
      <c r="M591" s="8">
        <v>193.862277955971</v>
      </c>
      <c r="N591" s="9">
        <f t="shared" si="45"/>
        <v>193.86</v>
      </c>
      <c r="O591" s="6">
        <f t="shared" si="46"/>
        <v>194.65711329559048</v>
      </c>
      <c r="P591" s="6">
        <f t="shared" si="47"/>
        <v>197.67429855167214</v>
      </c>
      <c r="Q591" s="13">
        <f>P591*Index!$D$16</f>
        <v>224.27339318292158</v>
      </c>
      <c r="S591" s="8">
        <v>9.7246868944508797</v>
      </c>
      <c r="T591" s="6">
        <f t="shared" si="48"/>
        <v>9.8754195413148693</v>
      </c>
      <c r="U591" s="6">
        <f>T591*Index!$H$19</f>
        <v>10.375362655593934</v>
      </c>
      <c r="W591" s="8">
        <v>234.648755838516</v>
      </c>
      <c r="X591" s="9">
        <f t="shared" si="49"/>
        <v>234.65</v>
      </c>
      <c r="Y591" s="27"/>
    </row>
    <row r="592" spans="1:25" x14ac:dyDescent="0.25">
      <c r="A592" s="2" t="s">
        <v>832</v>
      </c>
      <c r="B592" s="2" t="s">
        <v>53</v>
      </c>
      <c r="C592" s="2">
        <v>60</v>
      </c>
      <c r="D592" s="2" t="s">
        <v>66</v>
      </c>
      <c r="E592" s="2" t="s">
        <v>54</v>
      </c>
      <c r="F592" s="2" t="s">
        <v>222</v>
      </c>
      <c r="G592" s="39" t="s">
        <v>1560</v>
      </c>
      <c r="H592" s="29">
        <v>60.452521917614099</v>
      </c>
      <c r="I592" s="29">
        <v>65.840779784405996</v>
      </c>
      <c r="J592" s="8">
        <v>1.7255378965547099</v>
      </c>
      <c r="K592" s="32">
        <v>0</v>
      </c>
      <c r="L592" s="28">
        <v>1.0027028992917899</v>
      </c>
      <c r="M592" s="8">
        <v>218.512904463816</v>
      </c>
      <c r="N592" s="9">
        <f t="shared" si="45"/>
        <v>218.51</v>
      </c>
      <c r="O592" s="6">
        <f t="shared" si="46"/>
        <v>219.40880737211765</v>
      </c>
      <c r="P592" s="6">
        <f t="shared" si="47"/>
        <v>222.80964388638549</v>
      </c>
      <c r="Q592" s="13">
        <f>P592*Index!$D$16</f>
        <v>252.79095580154961</v>
      </c>
      <c r="S592" s="8">
        <v>11.096222988955301</v>
      </c>
      <c r="T592" s="6">
        <f t="shared" si="48"/>
        <v>11.268214445284109</v>
      </c>
      <c r="U592" s="6">
        <f>T592*Index!$H$19</f>
        <v>11.838667801576616</v>
      </c>
      <c r="W592" s="8">
        <v>264.62962360312702</v>
      </c>
      <c r="X592" s="9">
        <f t="shared" si="49"/>
        <v>264.63</v>
      </c>
      <c r="Y592" s="27"/>
    </row>
    <row r="593" spans="1:25" x14ac:dyDescent="0.25">
      <c r="A593" s="2" t="s">
        <v>833</v>
      </c>
      <c r="B593" s="2" t="s">
        <v>53</v>
      </c>
      <c r="C593" s="2">
        <v>60</v>
      </c>
      <c r="D593" s="2" t="s">
        <v>1563</v>
      </c>
      <c r="E593" s="2" t="s">
        <v>54</v>
      </c>
      <c r="F593" s="2" t="s">
        <v>222</v>
      </c>
      <c r="G593" s="39" t="s">
        <v>1560</v>
      </c>
      <c r="H593" s="29">
        <v>60.452521917614099</v>
      </c>
      <c r="I593" s="29">
        <v>55.533084116827197</v>
      </c>
      <c r="J593" s="8">
        <v>1.7481377294181899</v>
      </c>
      <c r="K593" s="32">
        <v>0</v>
      </c>
      <c r="L593" s="28">
        <v>0.96611839600642502</v>
      </c>
      <c r="M593" s="8">
        <v>195.889020136824</v>
      </c>
      <c r="N593" s="9">
        <f t="shared" si="45"/>
        <v>195.89</v>
      </c>
      <c r="O593" s="6">
        <f t="shared" si="46"/>
        <v>196.69216511938498</v>
      </c>
      <c r="P593" s="6">
        <f t="shared" si="47"/>
        <v>199.74089367873546</v>
      </c>
      <c r="Q593" s="13">
        <f>P593*Index!$D$16</f>
        <v>226.61806977910857</v>
      </c>
      <c r="S593" s="8">
        <v>10.243140545198401</v>
      </c>
      <c r="T593" s="6">
        <f t="shared" si="48"/>
        <v>10.401909223648977</v>
      </c>
      <c r="U593" s="6">
        <f>T593*Index!$H$19</f>
        <v>10.928505878096205</v>
      </c>
      <c r="W593" s="8">
        <v>237.54657565720399</v>
      </c>
      <c r="X593" s="9">
        <f t="shared" si="49"/>
        <v>237.55</v>
      </c>
      <c r="Y593" s="27"/>
    </row>
    <row r="594" spans="1:25" x14ac:dyDescent="0.25">
      <c r="A594" s="2" t="s">
        <v>834</v>
      </c>
      <c r="B594" s="2" t="s">
        <v>53</v>
      </c>
      <c r="C594" s="2">
        <v>60</v>
      </c>
      <c r="D594" s="2" t="s">
        <v>229</v>
      </c>
      <c r="E594" s="2" t="s">
        <v>54</v>
      </c>
      <c r="F594" s="2" t="s">
        <v>41</v>
      </c>
      <c r="G594" s="39" t="s">
        <v>1560</v>
      </c>
      <c r="H594" s="29">
        <v>60.452521917614099</v>
      </c>
      <c r="I594" s="29">
        <v>38.624215445713297</v>
      </c>
      <c r="J594" s="8">
        <v>1.8908923577514101</v>
      </c>
      <c r="K594" s="32">
        <v>1</v>
      </c>
      <c r="L594" s="28">
        <v>1.01907354926203</v>
      </c>
      <c r="M594" s="8">
        <v>190.91674994813701</v>
      </c>
      <c r="N594" s="9">
        <f t="shared" si="45"/>
        <v>190.92</v>
      </c>
      <c r="O594" s="6">
        <f t="shared" si="46"/>
        <v>191.69950862292438</v>
      </c>
      <c r="P594" s="6">
        <f t="shared" si="47"/>
        <v>194.67085100657974</v>
      </c>
      <c r="Q594" s="13">
        <f>P594*Index!$D$16</f>
        <v>220.86580111293526</v>
      </c>
      <c r="S594" s="8">
        <v>9.8410170510332708</v>
      </c>
      <c r="T594" s="6">
        <f t="shared" si="48"/>
        <v>9.9935528153242874</v>
      </c>
      <c r="U594" s="6">
        <f>T594*Index!$H$19</f>
        <v>10.499476426600079</v>
      </c>
      <c r="W594" s="8">
        <v>231.36527753953499</v>
      </c>
      <c r="X594" s="9">
        <f t="shared" si="49"/>
        <v>231.37</v>
      </c>
      <c r="Y594" s="27"/>
    </row>
    <row r="595" spans="1:25" x14ac:dyDescent="0.25">
      <c r="A595" s="2" t="s">
        <v>835</v>
      </c>
      <c r="B595" s="2" t="s">
        <v>53</v>
      </c>
      <c r="C595" s="2">
        <v>60</v>
      </c>
      <c r="D595" s="2" t="s">
        <v>62</v>
      </c>
      <c r="E595" s="2" t="s">
        <v>55</v>
      </c>
      <c r="F595" s="2" t="s">
        <v>41</v>
      </c>
      <c r="G595" s="39" t="s">
        <v>1561</v>
      </c>
      <c r="H595" s="29">
        <v>60.452521917614099</v>
      </c>
      <c r="I595" s="29">
        <v>18.0978230706564</v>
      </c>
      <c r="J595" s="8">
        <v>2.4867478176086402</v>
      </c>
      <c r="K595" s="32">
        <v>0</v>
      </c>
      <c r="L595" s="28">
        <v>0.99991607194830501</v>
      </c>
      <c r="M595" s="8">
        <v>195.318504894489</v>
      </c>
      <c r="N595" s="9">
        <f t="shared" si="45"/>
        <v>195.32</v>
      </c>
      <c r="O595" s="6">
        <f t="shared" si="46"/>
        <v>196.11931076455639</v>
      </c>
      <c r="P595" s="6">
        <f t="shared" si="47"/>
        <v>199.15916008140704</v>
      </c>
      <c r="Q595" s="13">
        <f>P595*Index!$D$16</f>
        <v>225.95805798821181</v>
      </c>
      <c r="S595" s="8">
        <v>9.5646816505682999</v>
      </c>
      <c r="T595" s="6">
        <f t="shared" si="48"/>
        <v>9.7129342161521084</v>
      </c>
      <c r="U595" s="6">
        <f>T595*Index!$H$19</f>
        <v>10.204651510844808</v>
      </c>
      <c r="W595" s="8">
        <v>236.16270949905601</v>
      </c>
      <c r="X595" s="9">
        <f t="shared" si="49"/>
        <v>236.16</v>
      </c>
      <c r="Y595" s="27"/>
    </row>
    <row r="596" spans="1:25" x14ac:dyDescent="0.25">
      <c r="A596" s="2" t="s">
        <v>836</v>
      </c>
      <c r="B596" s="2" t="s">
        <v>53</v>
      </c>
      <c r="C596" s="2">
        <v>60</v>
      </c>
      <c r="D596" s="2" t="s">
        <v>62</v>
      </c>
      <c r="E596" s="2" t="s">
        <v>55</v>
      </c>
      <c r="F596" s="2" t="s">
        <v>41</v>
      </c>
      <c r="G596" s="39" t="s">
        <v>1562</v>
      </c>
      <c r="H596" s="29"/>
      <c r="I596" s="29"/>
      <c r="J596" s="8"/>
      <c r="K596" s="32">
        <v>0</v>
      </c>
      <c r="L596" s="28"/>
      <c r="M596" s="8"/>
      <c r="N596" s="9">
        <f t="shared" si="45"/>
        <v>0</v>
      </c>
      <c r="O596" s="6">
        <f t="shared" si="46"/>
        <v>0</v>
      </c>
      <c r="P596" s="6">
        <f t="shared" si="47"/>
        <v>0</v>
      </c>
      <c r="Q596" s="13">
        <f>P596*Index!$D$16</f>
        <v>0</v>
      </c>
      <c r="S596" s="8"/>
      <c r="T596" s="6">
        <f t="shared" si="48"/>
        <v>0</v>
      </c>
      <c r="U596" s="6">
        <f>T596*Index!$H$19</f>
        <v>0</v>
      </c>
      <c r="W596" s="8"/>
      <c r="X596" s="9">
        <f t="shared" si="49"/>
        <v>0</v>
      </c>
      <c r="Y596" s="27"/>
    </row>
    <row r="597" spans="1:25" x14ac:dyDescent="0.25">
      <c r="A597" s="2" t="s">
        <v>837</v>
      </c>
      <c r="B597" s="2" t="s">
        <v>53</v>
      </c>
      <c r="C597" s="2">
        <v>60</v>
      </c>
      <c r="D597" s="2" t="s">
        <v>63</v>
      </c>
      <c r="E597" s="2" t="s">
        <v>55</v>
      </c>
      <c r="F597" s="2" t="s">
        <v>41</v>
      </c>
      <c r="G597" s="39" t="s">
        <v>1560</v>
      </c>
      <c r="H597" s="29">
        <v>60.452521917614099</v>
      </c>
      <c r="I597" s="29">
        <v>28.166077095731101</v>
      </c>
      <c r="J597" s="8">
        <v>2.8369755634428002</v>
      </c>
      <c r="K597" s="32">
        <v>0</v>
      </c>
      <c r="L597" s="28">
        <v>0.99800742577676305</v>
      </c>
      <c r="M597" s="8">
        <v>250.907849173286</v>
      </c>
      <c r="N597" s="9">
        <f t="shared" si="45"/>
        <v>250.91</v>
      </c>
      <c r="O597" s="6">
        <f t="shared" si="46"/>
        <v>251.93657135489647</v>
      </c>
      <c r="P597" s="6">
        <f t="shared" si="47"/>
        <v>255.84158821089738</v>
      </c>
      <c r="Q597" s="13">
        <f>P597*Index!$D$16</f>
        <v>290.2676854086165</v>
      </c>
      <c r="S597" s="8">
        <v>9.9163630725614293</v>
      </c>
      <c r="T597" s="6">
        <f t="shared" si="48"/>
        <v>10.070066700186132</v>
      </c>
      <c r="U597" s="6">
        <f>T597*Index!$H$19</f>
        <v>10.579863826883054</v>
      </c>
      <c r="W597" s="8">
        <v>300.847549235499</v>
      </c>
      <c r="X597" s="9">
        <f t="shared" si="49"/>
        <v>300.85000000000002</v>
      </c>
      <c r="Y597" s="27"/>
    </row>
    <row r="598" spans="1:25" x14ac:dyDescent="0.25">
      <c r="A598" s="2" t="s">
        <v>838</v>
      </c>
      <c r="B598" s="2" t="s">
        <v>53</v>
      </c>
      <c r="C598" s="2">
        <v>60</v>
      </c>
      <c r="D598" s="2" t="s">
        <v>64</v>
      </c>
      <c r="E598" s="2" t="s">
        <v>55</v>
      </c>
      <c r="F598" s="2" t="s">
        <v>41</v>
      </c>
      <c r="G598" s="39" t="s">
        <v>1560</v>
      </c>
      <c r="H598" s="29">
        <v>60.452521917614099</v>
      </c>
      <c r="I598" s="29">
        <v>36.9098241947503</v>
      </c>
      <c r="J598" s="8">
        <v>2.8926858618655</v>
      </c>
      <c r="K598" s="32">
        <v>0</v>
      </c>
      <c r="L598" s="28">
        <v>1.0054870921976999</v>
      </c>
      <c r="M598" s="8">
        <v>283.18405949228901</v>
      </c>
      <c r="N598" s="9">
        <f t="shared" si="45"/>
        <v>283.18</v>
      </c>
      <c r="O598" s="6">
        <f t="shared" si="46"/>
        <v>284.34511413620737</v>
      </c>
      <c r="P598" s="6">
        <f t="shared" si="47"/>
        <v>288.75246340531862</v>
      </c>
      <c r="Q598" s="13">
        <f>P598*Index!$D$16</f>
        <v>327.60705479832546</v>
      </c>
      <c r="S598" s="8">
        <v>11.5338439721261</v>
      </c>
      <c r="T598" s="6">
        <f t="shared" si="48"/>
        <v>11.712618553694055</v>
      </c>
      <c r="U598" s="6">
        <f>T598*Index!$H$19</f>
        <v>12.305569867974816</v>
      </c>
      <c r="W598" s="8">
        <v>339.91262466630099</v>
      </c>
      <c r="X598" s="9">
        <f t="shared" si="49"/>
        <v>339.91</v>
      </c>
      <c r="Y598" s="27"/>
    </row>
    <row r="599" spans="1:25" x14ac:dyDescent="0.25">
      <c r="A599" s="2" t="s">
        <v>839</v>
      </c>
      <c r="B599" s="2" t="s">
        <v>53</v>
      </c>
      <c r="C599" s="2">
        <v>60</v>
      </c>
      <c r="D599" s="2" t="s">
        <v>65</v>
      </c>
      <c r="E599" s="2" t="s">
        <v>55</v>
      </c>
      <c r="F599" s="2" t="s">
        <v>41</v>
      </c>
      <c r="G599" s="39" t="s">
        <v>1560</v>
      </c>
      <c r="H599" s="29">
        <v>60.452521917614099</v>
      </c>
      <c r="I599" s="29">
        <v>50.791336177967899</v>
      </c>
      <c r="J599" s="8">
        <v>2.8026776005111702</v>
      </c>
      <c r="K599" s="32">
        <v>0</v>
      </c>
      <c r="L599" s="28">
        <v>0.95097075256727603</v>
      </c>
      <c r="M599" s="8">
        <v>296.49429770011398</v>
      </c>
      <c r="N599" s="9">
        <f t="shared" si="45"/>
        <v>296.49</v>
      </c>
      <c r="O599" s="6">
        <f t="shared" si="46"/>
        <v>297.70992432068442</v>
      </c>
      <c r="P599" s="6">
        <f t="shared" si="47"/>
        <v>302.32442814765506</v>
      </c>
      <c r="Q599" s="13">
        <f>P599*Index!$D$16</f>
        <v>343.00526593262276</v>
      </c>
      <c r="S599" s="8">
        <v>10.340401120516701</v>
      </c>
      <c r="T599" s="6">
        <f t="shared" si="48"/>
        <v>10.50067733788471</v>
      </c>
      <c r="U599" s="6">
        <f>T599*Index!$H$19</f>
        <v>11.032274128115123</v>
      </c>
      <c r="W599" s="8">
        <v>354.03754006073802</v>
      </c>
      <c r="X599" s="9">
        <f t="shared" si="49"/>
        <v>354.04</v>
      </c>
      <c r="Y599" s="27"/>
    </row>
    <row r="600" spans="1:25" x14ac:dyDescent="0.25">
      <c r="A600" s="2" t="s">
        <v>840</v>
      </c>
      <c r="B600" s="2" t="s">
        <v>53</v>
      </c>
      <c r="C600" s="2">
        <v>60</v>
      </c>
      <c r="D600" s="2" t="s">
        <v>42</v>
      </c>
      <c r="E600" s="2" t="s">
        <v>55</v>
      </c>
      <c r="F600" s="2" t="s">
        <v>41</v>
      </c>
      <c r="G600" s="39" t="s">
        <v>1560</v>
      </c>
      <c r="H600" s="29">
        <v>60.452521917614099</v>
      </c>
      <c r="I600" s="29">
        <v>52.240546068280302</v>
      </c>
      <c r="J600" s="8">
        <v>2.8874570457503701</v>
      </c>
      <c r="K600" s="32">
        <v>0</v>
      </c>
      <c r="L600" s="28">
        <v>1.0182692143102301</v>
      </c>
      <c r="M600" s="8">
        <v>331.34112960556899</v>
      </c>
      <c r="N600" s="9">
        <f t="shared" si="45"/>
        <v>331.34</v>
      </c>
      <c r="O600" s="6">
        <f t="shared" si="46"/>
        <v>332.69962823695181</v>
      </c>
      <c r="P600" s="6">
        <f t="shared" si="47"/>
        <v>337.85647247462458</v>
      </c>
      <c r="Q600" s="13">
        <f>P600*Index!$D$16</f>
        <v>383.31850951725784</v>
      </c>
      <c r="S600" s="8">
        <v>9.6843264946123995</v>
      </c>
      <c r="T600" s="6">
        <f t="shared" si="48"/>
        <v>9.834433555278892</v>
      </c>
      <c r="U600" s="6">
        <f>T600*Index!$H$19</f>
        <v>10.332301754014885</v>
      </c>
      <c r="W600" s="8">
        <v>393.65081127127303</v>
      </c>
      <c r="X600" s="9">
        <f t="shared" si="49"/>
        <v>393.65</v>
      </c>
      <c r="Y600" s="27"/>
    </row>
    <row r="601" spans="1:25" x14ac:dyDescent="0.25">
      <c r="A601" s="2" t="s">
        <v>841</v>
      </c>
      <c r="B601" s="2" t="s">
        <v>53</v>
      </c>
      <c r="C601" s="2">
        <v>60</v>
      </c>
      <c r="D601" s="2" t="s">
        <v>66</v>
      </c>
      <c r="E601" s="2" t="s">
        <v>55</v>
      </c>
      <c r="F601" s="2" t="s">
        <v>222</v>
      </c>
      <c r="G601" s="39" t="s">
        <v>1560</v>
      </c>
      <c r="H601" s="29">
        <v>60.452521917614099</v>
      </c>
      <c r="I601" s="29">
        <v>68.106824117303603</v>
      </c>
      <c r="J601" s="8">
        <v>3.20885257591492</v>
      </c>
      <c r="K601" s="32">
        <v>0</v>
      </c>
      <c r="L601" s="28">
        <v>1.0027028992917899</v>
      </c>
      <c r="M601" s="8">
        <v>413.64301029053399</v>
      </c>
      <c r="N601" s="9">
        <f t="shared" si="45"/>
        <v>413.64</v>
      </c>
      <c r="O601" s="6">
        <f t="shared" si="46"/>
        <v>415.3389466327252</v>
      </c>
      <c r="P601" s="6">
        <f t="shared" si="47"/>
        <v>421.77670030553247</v>
      </c>
      <c r="Q601" s="13">
        <f>P601*Index!$D$16</f>
        <v>478.53106061884546</v>
      </c>
      <c r="S601" s="8">
        <v>11.8363188212877</v>
      </c>
      <c r="T601" s="6">
        <f t="shared" si="48"/>
        <v>12.01978176301766</v>
      </c>
      <c r="U601" s="6">
        <f>T601*Index!$H$19</f>
        <v>12.628283214770429</v>
      </c>
      <c r="W601" s="8">
        <v>491.15934383361599</v>
      </c>
      <c r="X601" s="9">
        <f t="shared" si="49"/>
        <v>491.16</v>
      </c>
      <c r="Y601" s="27"/>
    </row>
    <row r="602" spans="1:25" x14ac:dyDescent="0.25">
      <c r="A602" s="2" t="s">
        <v>842</v>
      </c>
      <c r="B602" s="2" t="s">
        <v>53</v>
      </c>
      <c r="C602" s="2">
        <v>60</v>
      </c>
      <c r="D602" s="2" t="s">
        <v>1563</v>
      </c>
      <c r="E602" s="2" t="s">
        <v>55</v>
      </c>
      <c r="F602" s="2" t="s">
        <v>222</v>
      </c>
      <c r="G602" s="39" t="s">
        <v>1560</v>
      </c>
      <c r="H602" s="29">
        <v>60.452521917614099</v>
      </c>
      <c r="I602" s="29">
        <v>57.494583863932597</v>
      </c>
      <c r="J602" s="8">
        <v>3.3758526834712099</v>
      </c>
      <c r="K602" s="32">
        <v>0</v>
      </c>
      <c r="L602" s="28">
        <v>0.96611839600642502</v>
      </c>
      <c r="M602" s="8">
        <v>384.681345720259</v>
      </c>
      <c r="N602" s="9">
        <f t="shared" si="45"/>
        <v>384.68</v>
      </c>
      <c r="O602" s="6">
        <f t="shared" si="46"/>
        <v>386.25853923771206</v>
      </c>
      <c r="P602" s="6">
        <f t="shared" si="47"/>
        <v>392.2455465958966</v>
      </c>
      <c r="Q602" s="13">
        <f>P602*Index!$D$16</f>
        <v>445.02618873821905</v>
      </c>
      <c r="S602" s="8">
        <v>11.5513318368344</v>
      </c>
      <c r="T602" s="6">
        <f t="shared" si="48"/>
        <v>11.730377480305334</v>
      </c>
      <c r="U602" s="6">
        <f>T602*Index!$H$19</f>
        <v>12.32422784024579</v>
      </c>
      <c r="W602" s="8">
        <v>457.350416578465</v>
      </c>
      <c r="X602" s="9">
        <f t="shared" si="49"/>
        <v>457.35</v>
      </c>
      <c r="Y602" s="27"/>
    </row>
    <row r="603" spans="1:25" x14ac:dyDescent="0.25">
      <c r="A603" s="2" t="s">
        <v>843</v>
      </c>
      <c r="B603" s="2" t="s">
        <v>53</v>
      </c>
      <c r="C603" s="2">
        <v>60</v>
      </c>
      <c r="D603" s="2" t="s">
        <v>229</v>
      </c>
      <c r="E603" s="2" t="s">
        <v>55</v>
      </c>
      <c r="F603" s="2" t="s">
        <v>41</v>
      </c>
      <c r="G603" s="39" t="s">
        <v>1560</v>
      </c>
      <c r="H603" s="29">
        <v>60.452521917614099</v>
      </c>
      <c r="I603" s="29">
        <v>39.7856424787321</v>
      </c>
      <c r="J603" s="8">
        <v>3.1825026112555901</v>
      </c>
      <c r="K603" s="32">
        <v>1</v>
      </c>
      <c r="L603" s="28">
        <v>1.01907354926203</v>
      </c>
      <c r="M603" s="8">
        <v>325.09283893683403</v>
      </c>
      <c r="N603" s="9">
        <f t="shared" si="45"/>
        <v>325.08999999999997</v>
      </c>
      <c r="O603" s="6">
        <f t="shared" si="46"/>
        <v>326.42571957647505</v>
      </c>
      <c r="P603" s="6">
        <f t="shared" si="47"/>
        <v>331.48531822991043</v>
      </c>
      <c r="Q603" s="13">
        <f>P603*Index!$D$16</f>
        <v>376.09005143533727</v>
      </c>
      <c r="S603" s="8">
        <v>9.3056208671754206</v>
      </c>
      <c r="T603" s="6">
        <f t="shared" si="48"/>
        <v>9.4498579906166409</v>
      </c>
      <c r="U603" s="6">
        <f>T603*Index!$H$19</f>
        <v>9.9282570513916077</v>
      </c>
      <c r="W603" s="8">
        <v>386.01830848672802</v>
      </c>
      <c r="X603" s="9">
        <f t="shared" si="49"/>
        <v>386.02</v>
      </c>
      <c r="Y603" s="27"/>
    </row>
    <row r="604" spans="1:25" x14ac:dyDescent="0.25">
      <c r="A604" s="2" t="s">
        <v>844</v>
      </c>
      <c r="B604" s="2" t="s">
        <v>53</v>
      </c>
      <c r="C604" s="2">
        <v>60</v>
      </c>
      <c r="D604" s="2" t="s">
        <v>62</v>
      </c>
      <c r="E604" s="2" t="s">
        <v>56</v>
      </c>
      <c r="F604" s="2" t="s">
        <v>41</v>
      </c>
      <c r="G604" s="39" t="s">
        <v>1560</v>
      </c>
      <c r="H604" s="29">
        <v>60.452521917614099</v>
      </c>
      <c r="I604" s="29">
        <v>18.246446879624301</v>
      </c>
      <c r="J604" s="8">
        <v>1.94333232318183</v>
      </c>
      <c r="K604" s="32">
        <v>0</v>
      </c>
      <c r="L604" s="28">
        <v>0.99991607194830501</v>
      </c>
      <c r="M604" s="8">
        <v>152.92541405541101</v>
      </c>
      <c r="N604" s="9">
        <f t="shared" si="45"/>
        <v>152.93</v>
      </c>
      <c r="O604" s="6">
        <f t="shared" si="46"/>
        <v>153.55240825303821</v>
      </c>
      <c r="P604" s="6">
        <f t="shared" si="47"/>
        <v>155.93247058096031</v>
      </c>
      <c r="Q604" s="13">
        <f>P604*Index!$D$16</f>
        <v>176.91477617888955</v>
      </c>
      <c r="S604" s="8">
        <v>8.1565510796421492</v>
      </c>
      <c r="T604" s="6">
        <f t="shared" si="48"/>
        <v>8.2829776213766024</v>
      </c>
      <c r="U604" s="6">
        <f>T604*Index!$H$19</f>
        <v>8.7023033634587925</v>
      </c>
      <c r="W604" s="8">
        <v>185.61707954234799</v>
      </c>
      <c r="X604" s="9">
        <f t="shared" si="49"/>
        <v>185.62</v>
      </c>
      <c r="Y604" s="27"/>
    </row>
    <row r="605" spans="1:25" x14ac:dyDescent="0.25">
      <c r="A605" s="2" t="s">
        <v>845</v>
      </c>
      <c r="B605" s="2" t="s">
        <v>53</v>
      </c>
      <c r="C605" s="2">
        <v>60</v>
      </c>
      <c r="D605" s="2" t="s">
        <v>63</v>
      </c>
      <c r="E605" s="2" t="s">
        <v>56</v>
      </c>
      <c r="F605" s="2" t="s">
        <v>41</v>
      </c>
      <c r="G605" s="39" t="s">
        <v>1560</v>
      </c>
      <c r="H605" s="29">
        <v>60.452521917614099</v>
      </c>
      <c r="I605" s="29">
        <v>28.294833691039699</v>
      </c>
      <c r="J605" s="8">
        <v>2.2168202332554601</v>
      </c>
      <c r="K605" s="32">
        <v>0</v>
      </c>
      <c r="L605" s="28">
        <v>0.99800742577676305</v>
      </c>
      <c r="M605" s="8">
        <v>196.344920618608</v>
      </c>
      <c r="N605" s="9">
        <f t="shared" si="45"/>
        <v>196.34</v>
      </c>
      <c r="O605" s="6">
        <f t="shared" si="46"/>
        <v>197.1499347931443</v>
      </c>
      <c r="P605" s="6">
        <f t="shared" si="47"/>
        <v>200.20575878243804</v>
      </c>
      <c r="Q605" s="13">
        <f>P605*Index!$D$16</f>
        <v>227.14548722762657</v>
      </c>
      <c r="S605" s="8">
        <v>8.2344697607419803</v>
      </c>
      <c r="T605" s="6">
        <f t="shared" si="48"/>
        <v>8.3621040420334811</v>
      </c>
      <c r="U605" s="6">
        <f>T605*Index!$H$19</f>
        <v>8.7854355591614262</v>
      </c>
      <c r="W605" s="8">
        <v>235.93092278678799</v>
      </c>
      <c r="X605" s="9">
        <f t="shared" si="49"/>
        <v>235.93</v>
      </c>
      <c r="Y605" s="27"/>
    </row>
    <row r="606" spans="1:25" x14ac:dyDescent="0.25">
      <c r="A606" s="2" t="s">
        <v>846</v>
      </c>
      <c r="B606" s="2" t="s">
        <v>53</v>
      </c>
      <c r="C606" s="2">
        <v>60</v>
      </c>
      <c r="D606" s="2" t="s">
        <v>64</v>
      </c>
      <c r="E606" s="2" t="s">
        <v>56</v>
      </c>
      <c r="F606" s="2" t="s">
        <v>41</v>
      </c>
      <c r="G606" s="39" t="s">
        <v>1560</v>
      </c>
      <c r="H606" s="29">
        <v>60.452521917614099</v>
      </c>
      <c r="I606" s="29">
        <v>36.934859611980698</v>
      </c>
      <c r="J606" s="8">
        <v>2.2563908629939702</v>
      </c>
      <c r="K606" s="32">
        <v>0</v>
      </c>
      <c r="L606" s="28">
        <v>1.0054870921976999</v>
      </c>
      <c r="M606" s="8">
        <v>220.949753430404</v>
      </c>
      <c r="N606" s="9">
        <f t="shared" si="45"/>
        <v>220.95</v>
      </c>
      <c r="O606" s="6">
        <f t="shared" si="46"/>
        <v>221.85564741946865</v>
      </c>
      <c r="P606" s="6">
        <f t="shared" si="47"/>
        <v>225.29440995447044</v>
      </c>
      <c r="Q606" s="13">
        <f>P606*Index!$D$16</f>
        <v>255.61007250735409</v>
      </c>
      <c r="S606" s="8">
        <v>8.46184872970837</v>
      </c>
      <c r="T606" s="6">
        <f t="shared" si="48"/>
        <v>8.5930073850188506</v>
      </c>
      <c r="U606" s="6">
        <f>T606*Index!$H$19</f>
        <v>9.0280283838854292</v>
      </c>
      <c r="W606" s="8">
        <v>264.63810089123899</v>
      </c>
      <c r="X606" s="9">
        <f t="shared" si="49"/>
        <v>264.64</v>
      </c>
      <c r="Y606" s="27"/>
    </row>
    <row r="607" spans="1:25" x14ac:dyDescent="0.25">
      <c r="A607" s="2" t="s">
        <v>847</v>
      </c>
      <c r="B607" s="2" t="s">
        <v>53</v>
      </c>
      <c r="C607" s="2">
        <v>60</v>
      </c>
      <c r="D607" s="2" t="s">
        <v>65</v>
      </c>
      <c r="E607" s="2" t="s">
        <v>56</v>
      </c>
      <c r="F607" s="2" t="s">
        <v>41</v>
      </c>
      <c r="G607" s="39" t="s">
        <v>1560</v>
      </c>
      <c r="H607" s="29">
        <v>60.452521917614099</v>
      </c>
      <c r="I607" s="29">
        <v>50.629334056927398</v>
      </c>
      <c r="J607" s="8">
        <v>2.2765614842370598</v>
      </c>
      <c r="K607" s="32">
        <v>0</v>
      </c>
      <c r="L607" s="28">
        <v>0.95097075256727603</v>
      </c>
      <c r="M607" s="8">
        <v>240.48592961114201</v>
      </c>
      <c r="N607" s="9">
        <f t="shared" si="45"/>
        <v>240.49</v>
      </c>
      <c r="O607" s="6">
        <f t="shared" si="46"/>
        <v>241.47192192254769</v>
      </c>
      <c r="P607" s="6">
        <f t="shared" si="47"/>
        <v>245.21473671234719</v>
      </c>
      <c r="Q607" s="13">
        <f>P607*Index!$D$16</f>
        <v>278.21088256731105</v>
      </c>
      <c r="S607" s="8">
        <v>8.1842685113923306</v>
      </c>
      <c r="T607" s="6">
        <f t="shared" si="48"/>
        <v>8.311124673318913</v>
      </c>
      <c r="U607" s="6">
        <f>T607*Index!$H$19</f>
        <v>8.7318753599056826</v>
      </c>
      <c r="W607" s="8">
        <v>286.94275792721697</v>
      </c>
      <c r="X607" s="9">
        <f t="shared" si="49"/>
        <v>286.94</v>
      </c>
      <c r="Y607" s="27"/>
    </row>
    <row r="608" spans="1:25" x14ac:dyDescent="0.25">
      <c r="A608" s="2" t="s">
        <v>848</v>
      </c>
      <c r="B608" s="2" t="s">
        <v>53</v>
      </c>
      <c r="C608" s="2">
        <v>60</v>
      </c>
      <c r="D608" s="2" t="s">
        <v>42</v>
      </c>
      <c r="E608" s="2" t="s">
        <v>56</v>
      </c>
      <c r="F608" s="2" t="s">
        <v>41</v>
      </c>
      <c r="G608" s="39" t="s">
        <v>1560</v>
      </c>
      <c r="H608" s="29">
        <v>60.452521917614099</v>
      </c>
      <c r="I608" s="29">
        <v>51.957580343641098</v>
      </c>
      <c r="J608" s="8">
        <v>2.3680020248226299</v>
      </c>
      <c r="K608" s="32">
        <v>0</v>
      </c>
      <c r="L608" s="28">
        <v>1.0182692143102301</v>
      </c>
      <c r="M608" s="8">
        <v>271.05038350470397</v>
      </c>
      <c r="N608" s="9">
        <f t="shared" si="45"/>
        <v>271.05</v>
      </c>
      <c r="O608" s="6">
        <f t="shared" si="46"/>
        <v>272.16169007707327</v>
      </c>
      <c r="P608" s="6">
        <f t="shared" si="47"/>
        <v>276.38019627326793</v>
      </c>
      <c r="Q608" s="13">
        <f>P608*Index!$D$16</f>
        <v>313.56997283369554</v>
      </c>
      <c r="S608" s="8">
        <v>8.9790095059984907</v>
      </c>
      <c r="T608" s="6">
        <f t="shared" si="48"/>
        <v>9.1181841533414687</v>
      </c>
      <c r="U608" s="6">
        <f>T608*Index!$H$19</f>
        <v>9.5797922261043791</v>
      </c>
      <c r="W608" s="8">
        <v>323.14976505980002</v>
      </c>
      <c r="X608" s="9">
        <f t="shared" si="49"/>
        <v>323.14999999999998</v>
      </c>
      <c r="Y608" s="27"/>
    </row>
    <row r="609" spans="1:25" x14ac:dyDescent="0.25">
      <c r="A609" s="2" t="s">
        <v>849</v>
      </c>
      <c r="B609" s="2" t="s">
        <v>53</v>
      </c>
      <c r="C609" s="2">
        <v>60</v>
      </c>
      <c r="D609" s="2" t="s">
        <v>66</v>
      </c>
      <c r="E609" s="2" t="s">
        <v>56</v>
      </c>
      <c r="F609" s="2" t="s">
        <v>222</v>
      </c>
      <c r="G609" s="39" t="s">
        <v>1560</v>
      </c>
      <c r="H609" s="29">
        <v>60.452521917614099</v>
      </c>
      <c r="I609" s="29">
        <v>68.444285240582403</v>
      </c>
      <c r="J609" s="8">
        <v>2.30554937382206</v>
      </c>
      <c r="K609" s="32">
        <v>0</v>
      </c>
      <c r="L609" s="28">
        <v>1.0027028992917899</v>
      </c>
      <c r="M609" s="8">
        <v>297.98119511002602</v>
      </c>
      <c r="N609" s="9">
        <f t="shared" si="45"/>
        <v>297.98</v>
      </c>
      <c r="O609" s="6">
        <f t="shared" si="46"/>
        <v>299.20291800997711</v>
      </c>
      <c r="P609" s="6">
        <f t="shared" si="47"/>
        <v>303.84056323913177</v>
      </c>
      <c r="Q609" s="13">
        <f>P609*Index!$D$16</f>
        <v>344.72541247661212</v>
      </c>
      <c r="S609" s="8">
        <v>10.489567316861899</v>
      </c>
      <c r="T609" s="6">
        <f t="shared" si="48"/>
        <v>10.65215561027326</v>
      </c>
      <c r="U609" s="6">
        <f>T609*Index!$H$19</f>
        <v>11.191420988043342</v>
      </c>
      <c r="W609" s="8">
        <v>355.91683346465499</v>
      </c>
      <c r="X609" s="9">
        <f t="shared" si="49"/>
        <v>355.92</v>
      </c>
      <c r="Y609" s="27"/>
    </row>
    <row r="610" spans="1:25" x14ac:dyDescent="0.25">
      <c r="A610" s="2" t="s">
        <v>850</v>
      </c>
      <c r="B610" s="2" t="s">
        <v>53</v>
      </c>
      <c r="C610" s="2">
        <v>60</v>
      </c>
      <c r="D610" s="2" t="s">
        <v>1563</v>
      </c>
      <c r="E610" s="2" t="s">
        <v>56</v>
      </c>
      <c r="F610" s="2" t="s">
        <v>222</v>
      </c>
      <c r="G610" s="39" t="s">
        <v>1560</v>
      </c>
      <c r="H610" s="29">
        <v>60.452521917614099</v>
      </c>
      <c r="I610" s="29">
        <v>57.6923526830941</v>
      </c>
      <c r="J610" s="8">
        <v>2.4780980218630502</v>
      </c>
      <c r="K610" s="32">
        <v>0</v>
      </c>
      <c r="L610" s="28">
        <v>0.96611839600642502</v>
      </c>
      <c r="M610" s="8">
        <v>282.85490766093</v>
      </c>
      <c r="N610" s="9">
        <f t="shared" si="45"/>
        <v>282.85000000000002</v>
      </c>
      <c r="O610" s="6">
        <f t="shared" si="46"/>
        <v>284.01461278233978</v>
      </c>
      <c r="P610" s="6">
        <f t="shared" si="47"/>
        <v>288.41683928046609</v>
      </c>
      <c r="Q610" s="13">
        <f>P610*Index!$D$16</f>
        <v>327.22626902158953</v>
      </c>
      <c r="S610" s="8">
        <v>9.7775076044359395</v>
      </c>
      <c r="T610" s="6">
        <f t="shared" si="48"/>
        <v>9.9290589723046967</v>
      </c>
      <c r="U610" s="6">
        <f>T610*Index!$H$19</f>
        <v>10.431717582777621</v>
      </c>
      <c r="W610" s="8">
        <v>337.65798660436701</v>
      </c>
      <c r="X610" s="9">
        <f t="shared" si="49"/>
        <v>337.66</v>
      </c>
      <c r="Y610" s="27"/>
    </row>
    <row r="611" spans="1:25" x14ac:dyDescent="0.25">
      <c r="A611" s="2" t="s">
        <v>851</v>
      </c>
      <c r="B611" s="2" t="s">
        <v>53</v>
      </c>
      <c r="C611" s="2">
        <v>60</v>
      </c>
      <c r="D611" s="2" t="s">
        <v>229</v>
      </c>
      <c r="E611" s="2" t="s">
        <v>56</v>
      </c>
      <c r="F611" s="2" t="s">
        <v>41</v>
      </c>
      <c r="G611" s="39" t="s">
        <v>1560</v>
      </c>
      <c r="H611" s="29">
        <v>60.452521917614099</v>
      </c>
      <c r="I611" s="29">
        <v>40.275123097984903</v>
      </c>
      <c r="J611" s="8">
        <v>2.58266753031468</v>
      </c>
      <c r="K611" s="32">
        <v>1</v>
      </c>
      <c r="L611" s="28">
        <v>1.01907354926203</v>
      </c>
      <c r="M611" s="8">
        <v>265.10792608005698</v>
      </c>
      <c r="N611" s="9">
        <f t="shared" si="45"/>
        <v>265.11</v>
      </c>
      <c r="O611" s="6">
        <f t="shared" si="46"/>
        <v>266.19486857698524</v>
      </c>
      <c r="P611" s="6">
        <f t="shared" si="47"/>
        <v>270.32088903992855</v>
      </c>
      <c r="Q611" s="13">
        <f>P611*Index!$D$16</f>
        <v>306.69532396170973</v>
      </c>
      <c r="S611" s="8">
        <v>11.2646816233233</v>
      </c>
      <c r="T611" s="6">
        <f t="shared" si="48"/>
        <v>11.439284188484812</v>
      </c>
      <c r="U611" s="6">
        <f>T611*Index!$H$19</f>
        <v>12.018397950526856</v>
      </c>
      <c r="W611" s="8">
        <v>318.71372191223702</v>
      </c>
      <c r="X611" s="9">
        <f t="shared" si="49"/>
        <v>318.70999999999998</v>
      </c>
      <c r="Y611" s="27"/>
    </row>
    <row r="612" spans="1:25" x14ac:dyDescent="0.25">
      <c r="A612" s="2" t="s">
        <v>852</v>
      </c>
      <c r="B612" s="2" t="s">
        <v>53</v>
      </c>
      <c r="C612" s="2">
        <v>60</v>
      </c>
      <c r="D612" s="2" t="s">
        <v>62</v>
      </c>
      <c r="E612" s="2" t="s">
        <v>57</v>
      </c>
      <c r="F612" s="2" t="s">
        <v>41</v>
      </c>
      <c r="G612" s="39" t="s">
        <v>1560</v>
      </c>
      <c r="H612" s="29">
        <v>60.452521917614099</v>
      </c>
      <c r="I612" s="29">
        <v>16.117947353179598</v>
      </c>
      <c r="J612" s="8">
        <v>1.3581891414243099</v>
      </c>
      <c r="K612" s="32">
        <v>1</v>
      </c>
      <c r="L612" s="28">
        <v>0.99991607194830501</v>
      </c>
      <c r="M612" s="8">
        <v>103.988451636663</v>
      </c>
      <c r="N612" s="9">
        <f t="shared" si="45"/>
        <v>103.99</v>
      </c>
      <c r="O612" s="6">
        <f t="shared" si="46"/>
        <v>104.41480428837332</v>
      </c>
      <c r="P612" s="6">
        <f t="shared" si="47"/>
        <v>106.03323375484311</v>
      </c>
      <c r="Q612" s="13">
        <f>P612*Index!$D$16</f>
        <v>120.30108769117675</v>
      </c>
      <c r="S612" s="8">
        <v>7.7296199310483296</v>
      </c>
      <c r="T612" s="6">
        <f t="shared" si="48"/>
        <v>7.8494290399795794</v>
      </c>
      <c r="U612" s="6">
        <f>T612*Index!$H$19</f>
        <v>8.2468063851285454</v>
      </c>
      <c r="W612" s="8">
        <v>128.54789407630599</v>
      </c>
      <c r="X612" s="9">
        <f t="shared" si="49"/>
        <v>128.55000000000001</v>
      </c>
      <c r="Y612" s="27"/>
    </row>
    <row r="613" spans="1:25" x14ac:dyDescent="0.25">
      <c r="A613" s="2" t="s">
        <v>853</v>
      </c>
      <c r="B613" s="2" t="s">
        <v>53</v>
      </c>
      <c r="C613" s="2">
        <v>60</v>
      </c>
      <c r="D613" s="2" t="s">
        <v>63</v>
      </c>
      <c r="E613" s="2" t="s">
        <v>57</v>
      </c>
      <c r="F613" s="2" t="s">
        <v>41</v>
      </c>
      <c r="G613" s="39" t="s">
        <v>1560</v>
      </c>
      <c r="H613" s="29">
        <v>60.452521917614099</v>
      </c>
      <c r="I613" s="29">
        <v>25.085325365358301</v>
      </c>
      <c r="J613" s="8">
        <v>1.6725182260451099</v>
      </c>
      <c r="K613" s="32">
        <v>0</v>
      </c>
      <c r="L613" s="28">
        <v>0.99800742577676305</v>
      </c>
      <c r="M613" s="8">
        <v>142.77854373866001</v>
      </c>
      <c r="N613" s="9">
        <f t="shared" si="45"/>
        <v>142.78</v>
      </c>
      <c r="O613" s="6">
        <f t="shared" si="46"/>
        <v>143.36393576798852</v>
      </c>
      <c r="P613" s="6">
        <f t="shared" si="47"/>
        <v>145.58607677239235</v>
      </c>
      <c r="Q613" s="13">
        <f>P613*Index!$D$16</f>
        <v>165.17616947252631</v>
      </c>
      <c r="S613" s="8">
        <v>8.3018529934181498</v>
      </c>
      <c r="T613" s="6">
        <f t="shared" si="48"/>
        <v>8.4305317148161318</v>
      </c>
      <c r="U613" s="6">
        <f>T613*Index!$H$19</f>
        <v>8.8573273828786974</v>
      </c>
      <c r="W613" s="8">
        <v>174.03349685540499</v>
      </c>
      <c r="X613" s="9">
        <f t="shared" si="49"/>
        <v>174.03</v>
      </c>
      <c r="Y613" s="27"/>
    </row>
    <row r="614" spans="1:25" x14ac:dyDescent="0.25">
      <c r="A614" s="2" t="s">
        <v>854</v>
      </c>
      <c r="B614" s="2" t="s">
        <v>53</v>
      </c>
      <c r="C614" s="2">
        <v>60</v>
      </c>
      <c r="D614" s="2" t="s">
        <v>64</v>
      </c>
      <c r="E614" s="2" t="s">
        <v>57</v>
      </c>
      <c r="F614" s="2" t="s">
        <v>41</v>
      </c>
      <c r="G614" s="39" t="s">
        <v>1560</v>
      </c>
      <c r="H614" s="29">
        <v>60.452521917614099</v>
      </c>
      <c r="I614" s="29">
        <v>32.873511925182598</v>
      </c>
      <c r="J614" s="8">
        <v>1.7229947067696101</v>
      </c>
      <c r="K614" s="32">
        <v>0</v>
      </c>
      <c r="L614" s="28">
        <v>1.0054870921976999</v>
      </c>
      <c r="M614" s="8">
        <v>161.682588179677</v>
      </c>
      <c r="N614" s="9">
        <f t="shared" si="45"/>
        <v>161.68</v>
      </c>
      <c r="O614" s="6">
        <f t="shared" si="46"/>
        <v>162.34548679121366</v>
      </c>
      <c r="P614" s="6">
        <f t="shared" si="47"/>
        <v>164.86184183647748</v>
      </c>
      <c r="Q614" s="13">
        <f>P614*Index!$D$16</f>
        <v>187.04568548342615</v>
      </c>
      <c r="S614" s="8">
        <v>9.0839965155033795</v>
      </c>
      <c r="T614" s="6">
        <f t="shared" si="48"/>
        <v>9.2247984614936822</v>
      </c>
      <c r="U614" s="6">
        <f>T614*Index!$H$19</f>
        <v>9.6918038836067986</v>
      </c>
      <c r="W614" s="8">
        <v>196.73748936703299</v>
      </c>
      <c r="X614" s="9">
        <f t="shared" si="49"/>
        <v>196.74</v>
      </c>
      <c r="Y614" s="27"/>
    </row>
    <row r="615" spans="1:25" x14ac:dyDescent="0.25">
      <c r="A615" s="2" t="s">
        <v>855</v>
      </c>
      <c r="B615" s="2" t="s">
        <v>53</v>
      </c>
      <c r="C615" s="2">
        <v>60</v>
      </c>
      <c r="D615" s="2" t="s">
        <v>65</v>
      </c>
      <c r="E615" s="2" t="s">
        <v>57</v>
      </c>
      <c r="F615" s="2" t="s">
        <v>41</v>
      </c>
      <c r="G615" s="39" t="s">
        <v>1560</v>
      </c>
      <c r="H615" s="29">
        <v>60.452521917614099</v>
      </c>
      <c r="I615" s="29">
        <v>45.238118070559402</v>
      </c>
      <c r="J615" s="8">
        <v>1.70655210336444</v>
      </c>
      <c r="K615" s="32">
        <v>0</v>
      </c>
      <c r="L615" s="28">
        <v>0.95097075256727603</v>
      </c>
      <c r="M615" s="8">
        <v>171.52334610331201</v>
      </c>
      <c r="N615" s="9">
        <f t="shared" si="45"/>
        <v>171.52</v>
      </c>
      <c r="O615" s="6">
        <f t="shared" si="46"/>
        <v>172.22659182233559</v>
      </c>
      <c r="P615" s="6">
        <f t="shared" si="47"/>
        <v>174.8961039955818</v>
      </c>
      <c r="Q615" s="13">
        <f>P615*Index!$D$16</f>
        <v>198.43016004080545</v>
      </c>
      <c r="S615" s="8">
        <v>8.4552903636226002</v>
      </c>
      <c r="T615" s="6">
        <f t="shared" si="48"/>
        <v>8.5863473642587511</v>
      </c>
      <c r="U615" s="6">
        <f>T615*Index!$H$19</f>
        <v>9.0210311995743488</v>
      </c>
      <c r="W615" s="8">
        <v>207.45119124037899</v>
      </c>
      <c r="X615" s="9">
        <f t="shared" si="49"/>
        <v>207.45</v>
      </c>
      <c r="Y615" s="27"/>
    </row>
    <row r="616" spans="1:25" x14ac:dyDescent="0.25">
      <c r="A616" s="2" t="s">
        <v>856</v>
      </c>
      <c r="B616" s="2" t="s">
        <v>53</v>
      </c>
      <c r="C616" s="2">
        <v>60</v>
      </c>
      <c r="D616" s="2" t="s">
        <v>42</v>
      </c>
      <c r="E616" s="2" t="s">
        <v>57</v>
      </c>
      <c r="F616" s="2" t="s">
        <v>41</v>
      </c>
      <c r="G616" s="39" t="s">
        <v>1560</v>
      </c>
      <c r="H616" s="29">
        <v>60.452521917614099</v>
      </c>
      <c r="I616" s="29">
        <v>46.529548276311303</v>
      </c>
      <c r="J616" s="8">
        <v>1.7119047080093801</v>
      </c>
      <c r="K616" s="32">
        <v>0</v>
      </c>
      <c r="L616" s="28">
        <v>1.0182692143102301</v>
      </c>
      <c r="M616" s="8">
        <v>186.48899035698199</v>
      </c>
      <c r="N616" s="9">
        <f t="shared" si="45"/>
        <v>186.49</v>
      </c>
      <c r="O616" s="6">
        <f t="shared" si="46"/>
        <v>187.25359521744562</v>
      </c>
      <c r="P616" s="6">
        <f t="shared" si="47"/>
        <v>190.15602594331605</v>
      </c>
      <c r="Q616" s="13">
        <f>P616*Index!$D$16</f>
        <v>215.74346025231617</v>
      </c>
      <c r="S616" s="8">
        <v>8.7861943581876893</v>
      </c>
      <c r="T616" s="6">
        <f t="shared" si="48"/>
        <v>8.9223803707395994</v>
      </c>
      <c r="U616" s="6">
        <f>T616*Index!$H$19</f>
        <v>9.3740758770082913</v>
      </c>
      <c r="W616" s="8">
        <v>225.117536129325</v>
      </c>
      <c r="X616" s="9">
        <f t="shared" si="49"/>
        <v>225.12</v>
      </c>
      <c r="Y616" s="27"/>
    </row>
    <row r="617" spans="1:25" x14ac:dyDescent="0.25">
      <c r="A617" s="2" t="s">
        <v>857</v>
      </c>
      <c r="B617" s="2" t="s">
        <v>53</v>
      </c>
      <c r="C617" s="2">
        <v>60</v>
      </c>
      <c r="D617" s="2" t="s">
        <v>66</v>
      </c>
      <c r="E617" s="2" t="s">
        <v>57</v>
      </c>
      <c r="F617" s="2" t="s">
        <v>222</v>
      </c>
      <c r="G617" s="39" t="s">
        <v>1560</v>
      </c>
      <c r="H617" s="29">
        <v>60.452521917614099</v>
      </c>
      <c r="I617" s="29">
        <v>60.657282430945898</v>
      </c>
      <c r="J617" s="8">
        <v>1.56006330420729</v>
      </c>
      <c r="K617" s="32">
        <v>0</v>
      </c>
      <c r="L617" s="28">
        <v>1.0027028992917899</v>
      </c>
      <c r="M617" s="8">
        <v>189.44964452926001</v>
      </c>
      <c r="N617" s="9">
        <f t="shared" si="45"/>
        <v>189.45</v>
      </c>
      <c r="O617" s="6">
        <f t="shared" si="46"/>
        <v>190.22638807182997</v>
      </c>
      <c r="P617" s="6">
        <f t="shared" si="47"/>
        <v>193.17489708694336</v>
      </c>
      <c r="Q617" s="13">
        <f>P617*Index!$D$16</f>
        <v>219.16855132345674</v>
      </c>
      <c r="S617" s="8">
        <v>11.324985679806799</v>
      </c>
      <c r="T617" s="6">
        <f t="shared" si="48"/>
        <v>11.500522957843806</v>
      </c>
      <c r="U617" s="6">
        <f>T617*Index!$H$19</f>
        <v>12.082736932584648</v>
      </c>
      <c r="W617" s="8">
        <v>231.25128825604199</v>
      </c>
      <c r="X617" s="9">
        <f t="shared" si="49"/>
        <v>231.25</v>
      </c>
      <c r="Y617" s="27"/>
    </row>
    <row r="618" spans="1:25" x14ac:dyDescent="0.25">
      <c r="A618" s="2" t="s">
        <v>858</v>
      </c>
      <c r="B618" s="2" t="s">
        <v>53</v>
      </c>
      <c r="C618" s="2">
        <v>60</v>
      </c>
      <c r="D618" s="2" t="s">
        <v>1563</v>
      </c>
      <c r="E618" s="2" t="s">
        <v>57</v>
      </c>
      <c r="F618" s="2" t="s">
        <v>222</v>
      </c>
      <c r="G618" s="39" t="s">
        <v>1560</v>
      </c>
      <c r="H618" s="29">
        <v>60.452521917614099</v>
      </c>
      <c r="I618" s="29">
        <v>51.206303512948402</v>
      </c>
      <c r="J618" s="8">
        <v>1.6200564135378299</v>
      </c>
      <c r="K618" s="32">
        <v>0</v>
      </c>
      <c r="L618" s="28">
        <v>0.96611839600642502</v>
      </c>
      <c r="M618" s="8">
        <v>174.76463107319501</v>
      </c>
      <c r="N618" s="9">
        <f t="shared" si="45"/>
        <v>174.76</v>
      </c>
      <c r="O618" s="6">
        <f t="shared" si="46"/>
        <v>175.48116606059511</v>
      </c>
      <c r="P618" s="6">
        <f t="shared" si="47"/>
        <v>178.20112413453435</v>
      </c>
      <c r="Q618" s="13">
        <f>P618*Index!$D$16</f>
        <v>202.17990437545919</v>
      </c>
      <c r="S618" s="8">
        <v>9.2141225162373193</v>
      </c>
      <c r="T618" s="6">
        <f t="shared" si="48"/>
        <v>9.3569414152389978</v>
      </c>
      <c r="U618" s="6">
        <f>T618*Index!$H$19</f>
        <v>9.8306365743854709</v>
      </c>
      <c r="W618" s="8">
        <v>212.01054094984499</v>
      </c>
      <c r="X618" s="9">
        <f t="shared" si="49"/>
        <v>212.01</v>
      </c>
      <c r="Y618" s="27"/>
    </row>
    <row r="619" spans="1:25" x14ac:dyDescent="0.25">
      <c r="A619" s="2" t="s">
        <v>859</v>
      </c>
      <c r="B619" s="2" t="s">
        <v>53</v>
      </c>
      <c r="C619" s="2">
        <v>60</v>
      </c>
      <c r="D619" s="2" t="s">
        <v>229</v>
      </c>
      <c r="E619" s="2" t="s">
        <v>57</v>
      </c>
      <c r="F619" s="2" t="s">
        <v>41</v>
      </c>
      <c r="G619" s="39" t="s">
        <v>1560</v>
      </c>
      <c r="H619" s="29">
        <v>60.452521917614099</v>
      </c>
      <c r="I619" s="29">
        <v>35.432242822074599</v>
      </c>
      <c r="J619" s="8">
        <v>1.99133800671578</v>
      </c>
      <c r="K619" s="32">
        <v>1</v>
      </c>
      <c r="L619" s="28">
        <v>1.01907354926203</v>
      </c>
      <c r="M619" s="8">
        <v>194.58086026147399</v>
      </c>
      <c r="N619" s="9">
        <f t="shared" si="45"/>
        <v>194.58</v>
      </c>
      <c r="O619" s="6">
        <f t="shared" si="46"/>
        <v>195.37864178854602</v>
      </c>
      <c r="P619" s="6">
        <f t="shared" si="47"/>
        <v>198.40701073626849</v>
      </c>
      <c r="Q619" s="13">
        <f>P619*Index!$D$16</f>
        <v>225.10469927111768</v>
      </c>
      <c r="S619" s="8">
        <v>8.9407822004637403</v>
      </c>
      <c r="T619" s="6">
        <f t="shared" si="48"/>
        <v>9.0793643245709283</v>
      </c>
      <c r="U619" s="6">
        <f>T619*Index!$H$19</f>
        <v>9.5390071435023316</v>
      </c>
      <c r="W619" s="8">
        <v>234.64370641462</v>
      </c>
      <c r="X619" s="9">
        <f t="shared" si="49"/>
        <v>234.64</v>
      </c>
      <c r="Y619" s="27"/>
    </row>
    <row r="620" spans="1:25" x14ac:dyDescent="0.25">
      <c r="A620" s="2" t="s">
        <v>860</v>
      </c>
      <c r="B620" s="2" t="s">
        <v>53</v>
      </c>
      <c r="C620" s="2">
        <v>60</v>
      </c>
      <c r="D620" s="2" t="s">
        <v>62</v>
      </c>
      <c r="E620" s="2" t="s">
        <v>58</v>
      </c>
      <c r="F620" s="2" t="s">
        <v>41</v>
      </c>
      <c r="G620" s="39" t="s">
        <v>1560</v>
      </c>
      <c r="H620" s="29">
        <v>60.452521917614099</v>
      </c>
      <c r="I620" s="29">
        <v>20.700799199076201</v>
      </c>
      <c r="J620" s="8">
        <v>1.3927786463101099</v>
      </c>
      <c r="K620" s="32">
        <v>1</v>
      </c>
      <c r="L620" s="28">
        <v>0.99991607194830501</v>
      </c>
      <c r="M620" s="8">
        <v>113.01912645722101</v>
      </c>
      <c r="N620" s="9">
        <f t="shared" si="45"/>
        <v>113.02</v>
      </c>
      <c r="O620" s="6">
        <f t="shared" si="46"/>
        <v>113.48250487569561</v>
      </c>
      <c r="P620" s="6">
        <f t="shared" si="47"/>
        <v>115.2414837012689</v>
      </c>
      <c r="Q620" s="13">
        <f>P620*Index!$D$16</f>
        <v>130.74840166113898</v>
      </c>
      <c r="S620" s="8">
        <v>8.0511545929549193</v>
      </c>
      <c r="T620" s="6">
        <f t="shared" si="48"/>
        <v>8.175947489145722</v>
      </c>
      <c r="U620" s="6">
        <f>T620*Index!$H$19</f>
        <v>8.5898548307837235</v>
      </c>
      <c r="W620" s="8">
        <v>139.338256491923</v>
      </c>
      <c r="X620" s="9">
        <f t="shared" si="49"/>
        <v>139.34</v>
      </c>
      <c r="Y620" s="27"/>
    </row>
    <row r="621" spans="1:25" x14ac:dyDescent="0.25">
      <c r="A621" s="2" t="s">
        <v>861</v>
      </c>
      <c r="B621" s="2" t="s">
        <v>53</v>
      </c>
      <c r="C621" s="2">
        <v>60</v>
      </c>
      <c r="D621" s="2" t="s">
        <v>63</v>
      </c>
      <c r="E621" s="2" t="s">
        <v>58</v>
      </c>
      <c r="F621" s="2" t="s">
        <v>41</v>
      </c>
      <c r="G621" s="39" t="s">
        <v>1560</v>
      </c>
      <c r="H621" s="29">
        <v>60.452521917614099</v>
      </c>
      <c r="I621" s="29">
        <v>32.214108632546598</v>
      </c>
      <c r="J621" s="8">
        <v>1.6765999412671699</v>
      </c>
      <c r="K621" s="32">
        <v>0</v>
      </c>
      <c r="L621" s="28">
        <v>0.99800742577676305</v>
      </c>
      <c r="M621" s="8">
        <v>155.055291307972</v>
      </c>
      <c r="N621" s="9">
        <f t="shared" si="45"/>
        <v>155.06</v>
      </c>
      <c r="O621" s="6">
        <f t="shared" si="46"/>
        <v>155.69101800233469</v>
      </c>
      <c r="P621" s="6">
        <f t="shared" si="47"/>
        <v>158.10422878137089</v>
      </c>
      <c r="Q621" s="13">
        <f>P621*Index!$D$16</f>
        <v>179.3787666133951</v>
      </c>
      <c r="S621" s="8">
        <v>9.4269296184930091</v>
      </c>
      <c r="T621" s="6">
        <f t="shared" si="48"/>
        <v>9.5730470275796513</v>
      </c>
      <c r="U621" s="6">
        <f>T621*Index!$H$19</f>
        <v>10.057682533350871</v>
      </c>
      <c r="W621" s="8">
        <v>189.43644914674601</v>
      </c>
      <c r="X621" s="9">
        <f t="shared" si="49"/>
        <v>189.44</v>
      </c>
      <c r="Y621" s="27"/>
    </row>
    <row r="622" spans="1:25" x14ac:dyDescent="0.25">
      <c r="A622" s="2" t="s">
        <v>862</v>
      </c>
      <c r="B622" s="2" t="s">
        <v>53</v>
      </c>
      <c r="C622" s="2">
        <v>60</v>
      </c>
      <c r="D622" s="2" t="s">
        <v>64</v>
      </c>
      <c r="E622" s="2" t="s">
        <v>58</v>
      </c>
      <c r="F622" s="2" t="s">
        <v>41</v>
      </c>
      <c r="G622" s="39" t="s">
        <v>1560</v>
      </c>
      <c r="H622" s="29">
        <v>60.452521917614099</v>
      </c>
      <c r="I622" s="29">
        <v>42.210213216864602</v>
      </c>
      <c r="J622" s="8">
        <v>1.7690786992351599</v>
      </c>
      <c r="K622" s="32">
        <v>0</v>
      </c>
      <c r="L622" s="28">
        <v>1.0054870921976999</v>
      </c>
      <c r="M622" s="8">
        <v>182.61501515510199</v>
      </c>
      <c r="N622" s="9">
        <f t="shared" si="45"/>
        <v>182.62</v>
      </c>
      <c r="O622" s="6">
        <f t="shared" si="46"/>
        <v>183.36373671723791</v>
      </c>
      <c r="P622" s="6">
        <f t="shared" si="47"/>
        <v>186.20587463635511</v>
      </c>
      <c r="Q622" s="13">
        <f>P622*Index!$D$16</f>
        <v>211.26177576581981</v>
      </c>
      <c r="S622" s="8">
        <v>11.352910983962399</v>
      </c>
      <c r="T622" s="6">
        <f t="shared" si="48"/>
        <v>11.528881104213816</v>
      </c>
      <c r="U622" s="6">
        <f>T622*Index!$H$19</f>
        <v>12.11253071011464</v>
      </c>
      <c r="W622" s="8">
        <v>223.37430647593499</v>
      </c>
      <c r="X622" s="9">
        <f t="shared" si="49"/>
        <v>223.37</v>
      </c>
      <c r="Y622" s="27"/>
    </row>
    <row r="623" spans="1:25" x14ac:dyDescent="0.25">
      <c r="A623" s="2" t="s">
        <v>863</v>
      </c>
      <c r="B623" s="2" t="s">
        <v>53</v>
      </c>
      <c r="C623" s="2">
        <v>60</v>
      </c>
      <c r="D623" s="2" t="s">
        <v>65</v>
      </c>
      <c r="E623" s="2" t="s">
        <v>58</v>
      </c>
      <c r="F623" s="2" t="s">
        <v>41</v>
      </c>
      <c r="G623" s="39" t="s">
        <v>1560</v>
      </c>
      <c r="H623" s="29">
        <v>60.452521917614099</v>
      </c>
      <c r="I623" s="29">
        <v>58.079246082943399</v>
      </c>
      <c r="J623" s="8">
        <v>1.7742413901752401</v>
      </c>
      <c r="K623" s="32">
        <v>0</v>
      </c>
      <c r="L623" s="28">
        <v>0.95097075256727603</v>
      </c>
      <c r="M623" s="8">
        <v>199.99292351303399</v>
      </c>
      <c r="N623" s="9">
        <f t="shared" si="45"/>
        <v>199.99</v>
      </c>
      <c r="O623" s="6">
        <f t="shared" si="46"/>
        <v>200.81289449943742</v>
      </c>
      <c r="P623" s="6">
        <f t="shared" si="47"/>
        <v>203.92549436417872</v>
      </c>
      <c r="Q623" s="13">
        <f>P623*Index!$D$16</f>
        <v>231.36575120110496</v>
      </c>
      <c r="S623" s="8">
        <v>10.2824094263294</v>
      </c>
      <c r="T623" s="6">
        <f t="shared" si="48"/>
        <v>10.441786772437506</v>
      </c>
      <c r="U623" s="6">
        <f>T623*Index!$H$19</f>
        <v>10.970402227792155</v>
      </c>
      <c r="W623" s="8">
        <v>242.33615342889701</v>
      </c>
      <c r="X623" s="9">
        <f t="shared" si="49"/>
        <v>242.34</v>
      </c>
      <c r="Y623" s="27"/>
    </row>
    <row r="624" spans="1:25" x14ac:dyDescent="0.25">
      <c r="A624" s="2" t="s">
        <v>864</v>
      </c>
      <c r="B624" s="2" t="s">
        <v>53</v>
      </c>
      <c r="C624" s="2">
        <v>60</v>
      </c>
      <c r="D624" s="2" t="s">
        <v>42</v>
      </c>
      <c r="E624" s="2" t="s">
        <v>58</v>
      </c>
      <c r="F624" s="2" t="s">
        <v>41</v>
      </c>
      <c r="G624" s="39" t="s">
        <v>1560</v>
      </c>
      <c r="H624" s="29">
        <v>60.452521917614099</v>
      </c>
      <c r="I624" s="29">
        <v>59.732874585137601</v>
      </c>
      <c r="J624" s="8">
        <v>1.7355508106057</v>
      </c>
      <c r="K624" s="32">
        <v>0</v>
      </c>
      <c r="L624" s="28">
        <v>1.0182692143102301</v>
      </c>
      <c r="M624" s="8">
        <v>212.39859868261601</v>
      </c>
      <c r="N624" s="9">
        <f t="shared" si="45"/>
        <v>212.4</v>
      </c>
      <c r="O624" s="6">
        <f t="shared" si="46"/>
        <v>213.26943293721473</v>
      </c>
      <c r="P624" s="6">
        <f t="shared" si="47"/>
        <v>216.57510914774159</v>
      </c>
      <c r="Q624" s="13">
        <f>P624*Index!$D$16</f>
        <v>245.71750077478515</v>
      </c>
      <c r="S624" s="8">
        <v>10.875192877770999</v>
      </c>
      <c r="T624" s="6">
        <f t="shared" si="48"/>
        <v>11.04375836737645</v>
      </c>
      <c r="U624" s="6">
        <f>T624*Index!$H$19</f>
        <v>11.602848634724882</v>
      </c>
      <c r="W624" s="8">
        <v>257.32034940951002</v>
      </c>
      <c r="X624" s="9">
        <f t="shared" si="49"/>
        <v>257.32</v>
      </c>
      <c r="Y624" s="27"/>
    </row>
    <row r="625" spans="1:25" x14ac:dyDescent="0.25">
      <c r="A625" s="2" t="s">
        <v>865</v>
      </c>
      <c r="B625" s="2" t="s">
        <v>53</v>
      </c>
      <c r="C625" s="2">
        <v>60</v>
      </c>
      <c r="D625" s="2" t="s">
        <v>66</v>
      </c>
      <c r="E625" s="2" t="s">
        <v>58</v>
      </c>
      <c r="F625" s="2" t="s">
        <v>222</v>
      </c>
      <c r="G625" s="39" t="s">
        <v>1560</v>
      </c>
      <c r="H625" s="29">
        <v>60.452521917614099</v>
      </c>
      <c r="I625" s="29">
        <v>77.895921495986798</v>
      </c>
      <c r="J625" s="8">
        <v>2.1210623525146102</v>
      </c>
      <c r="K625" s="32">
        <v>0</v>
      </c>
      <c r="L625" s="28">
        <v>1.0027028992917899</v>
      </c>
      <c r="M625" s="8">
        <v>294.23882896032598</v>
      </c>
      <c r="N625" s="9">
        <f t="shared" si="45"/>
        <v>294.24</v>
      </c>
      <c r="O625" s="6">
        <f t="shared" si="46"/>
        <v>295.44520815906333</v>
      </c>
      <c r="P625" s="6">
        <f t="shared" si="47"/>
        <v>300.02460888552883</v>
      </c>
      <c r="Q625" s="13">
        <f>P625*Index!$D$16</f>
        <v>340.395982513364</v>
      </c>
      <c r="S625" s="8">
        <v>14.034251083447201</v>
      </c>
      <c r="T625" s="6">
        <f t="shared" si="48"/>
        <v>14.251781975240633</v>
      </c>
      <c r="U625" s="6">
        <f>T625*Index!$H$19</f>
        <v>14.973278437737189</v>
      </c>
      <c r="W625" s="8">
        <v>355.36926095110101</v>
      </c>
      <c r="X625" s="9">
        <f t="shared" si="49"/>
        <v>355.37</v>
      </c>
      <c r="Y625" s="27"/>
    </row>
    <row r="626" spans="1:25" x14ac:dyDescent="0.25">
      <c r="A626" s="2" t="s">
        <v>866</v>
      </c>
      <c r="B626" s="2" t="s">
        <v>53</v>
      </c>
      <c r="C626" s="2">
        <v>60</v>
      </c>
      <c r="D626" s="2" t="s">
        <v>1563</v>
      </c>
      <c r="E626" s="2" t="s">
        <v>58</v>
      </c>
      <c r="F626" s="2" t="s">
        <v>222</v>
      </c>
      <c r="G626" s="39" t="s">
        <v>1560</v>
      </c>
      <c r="H626" s="29">
        <v>60.452521917614099</v>
      </c>
      <c r="I626" s="29">
        <v>65.755772157185305</v>
      </c>
      <c r="J626" s="8">
        <v>2.1014544104446902</v>
      </c>
      <c r="K626" s="32">
        <v>0</v>
      </c>
      <c r="L626" s="28">
        <v>0.96611839600642502</v>
      </c>
      <c r="M626" s="8">
        <v>256.23486413117399</v>
      </c>
      <c r="N626" s="9">
        <f t="shared" si="45"/>
        <v>256.23</v>
      </c>
      <c r="O626" s="6">
        <f t="shared" si="46"/>
        <v>257.28542707411179</v>
      </c>
      <c r="P626" s="6">
        <f t="shared" si="47"/>
        <v>261.27335119376056</v>
      </c>
      <c r="Q626" s="13">
        <f>P626*Index!$D$16</f>
        <v>296.43034754556436</v>
      </c>
      <c r="S626" s="8">
        <v>12.728129383732201</v>
      </c>
      <c r="T626" s="6">
        <f t="shared" si="48"/>
        <v>12.925415389180051</v>
      </c>
      <c r="U626" s="6">
        <f>T626*Index!$H$19</f>
        <v>13.579764543257291</v>
      </c>
      <c r="W626" s="8">
        <v>310.01011208882102</v>
      </c>
      <c r="X626" s="9">
        <f t="shared" si="49"/>
        <v>310.01</v>
      </c>
      <c r="Y626" s="27"/>
    </row>
    <row r="627" spans="1:25" x14ac:dyDescent="0.25">
      <c r="A627" s="2" t="s">
        <v>867</v>
      </c>
      <c r="B627" s="2" t="s">
        <v>53</v>
      </c>
      <c r="C627" s="2">
        <v>60</v>
      </c>
      <c r="D627" s="2" t="s">
        <v>229</v>
      </c>
      <c r="E627" s="2" t="s">
        <v>58</v>
      </c>
      <c r="F627" s="2" t="s">
        <v>41</v>
      </c>
      <c r="G627" s="39" t="s">
        <v>1560</v>
      </c>
      <c r="H627" s="29">
        <v>60.452521917614099</v>
      </c>
      <c r="I627" s="29">
        <v>45.512730300153798</v>
      </c>
      <c r="J627" s="8">
        <v>2.0259275116015898</v>
      </c>
      <c r="K627" s="32">
        <v>1</v>
      </c>
      <c r="L627" s="28">
        <v>1.01907354926203</v>
      </c>
      <c r="M627" s="8">
        <v>218.77258961944099</v>
      </c>
      <c r="N627" s="9">
        <f t="shared" si="45"/>
        <v>218.77</v>
      </c>
      <c r="O627" s="6">
        <f t="shared" si="46"/>
        <v>219.66955723688071</v>
      </c>
      <c r="P627" s="6">
        <f t="shared" si="47"/>
        <v>223.07443537405237</v>
      </c>
      <c r="Q627" s="13">
        <f>P627*Index!$D$16</f>
        <v>253.09137768674216</v>
      </c>
      <c r="S627" s="8">
        <v>9.5597371920596093</v>
      </c>
      <c r="T627" s="6">
        <f t="shared" si="48"/>
        <v>9.707913118536533</v>
      </c>
      <c r="U627" s="6">
        <f>T627*Index!$H$19</f>
        <v>10.199376220162444</v>
      </c>
      <c r="W627" s="8">
        <v>263.29075390690502</v>
      </c>
      <c r="X627" s="9">
        <f t="shared" si="49"/>
        <v>263.29000000000002</v>
      </c>
      <c r="Y627" s="27"/>
    </row>
    <row r="628" spans="1:25" x14ac:dyDescent="0.25">
      <c r="A628" s="2" t="s">
        <v>868</v>
      </c>
      <c r="B628" s="2" t="s">
        <v>53</v>
      </c>
      <c r="C628" s="2">
        <v>60</v>
      </c>
      <c r="D628" s="2" t="s">
        <v>62</v>
      </c>
      <c r="E628" s="2" t="s">
        <v>59</v>
      </c>
      <c r="F628" s="2" t="s">
        <v>41</v>
      </c>
      <c r="G628" s="39" t="s">
        <v>1560</v>
      </c>
      <c r="H628" s="29">
        <v>60.452521917614099</v>
      </c>
      <c r="I628" s="29">
        <v>16.925606590227801</v>
      </c>
      <c r="J628" s="8">
        <v>1.48559801368311</v>
      </c>
      <c r="K628" s="32">
        <v>0</v>
      </c>
      <c r="L628" s="28">
        <v>0.99991607194830501</v>
      </c>
      <c r="M628" s="8">
        <v>114.94314624972699</v>
      </c>
      <c r="N628" s="9">
        <f t="shared" si="45"/>
        <v>114.94</v>
      </c>
      <c r="O628" s="6">
        <f t="shared" si="46"/>
        <v>115.41441314935088</v>
      </c>
      <c r="P628" s="6">
        <f t="shared" si="47"/>
        <v>117.20333655316583</v>
      </c>
      <c r="Q628" s="13">
        <f>P628*Index!$D$16</f>
        <v>132.97424183987874</v>
      </c>
      <c r="S628" s="8">
        <v>7.6883058705606597</v>
      </c>
      <c r="T628" s="6">
        <f t="shared" si="48"/>
        <v>7.8074746115543503</v>
      </c>
      <c r="U628" s="6">
        <f>T628*Index!$H$19</f>
        <v>8.202728013764288</v>
      </c>
      <c r="W628" s="8">
        <v>141.17696985364401</v>
      </c>
      <c r="X628" s="9">
        <f t="shared" si="49"/>
        <v>141.18</v>
      </c>
      <c r="Y628" s="27"/>
    </row>
    <row r="629" spans="1:25" x14ac:dyDescent="0.25">
      <c r="A629" s="2" t="s">
        <v>869</v>
      </c>
      <c r="B629" s="2" t="s">
        <v>53</v>
      </c>
      <c r="C629" s="2">
        <v>60</v>
      </c>
      <c r="D629" s="2" t="s">
        <v>63</v>
      </c>
      <c r="E629" s="2" t="s">
        <v>59</v>
      </c>
      <c r="F629" s="2" t="s">
        <v>41</v>
      </c>
      <c r="G629" s="39" t="s">
        <v>1560</v>
      </c>
      <c r="H629" s="29">
        <v>60.452521917614099</v>
      </c>
      <c r="I629" s="29">
        <v>26.2792940455649</v>
      </c>
      <c r="J629" s="8">
        <v>1.7709843626166499</v>
      </c>
      <c r="K629" s="32">
        <v>0</v>
      </c>
      <c r="L629" s="28">
        <v>0.99800742577676305</v>
      </c>
      <c r="M629" s="8">
        <v>153.294629036944</v>
      </c>
      <c r="N629" s="9">
        <f t="shared" si="45"/>
        <v>153.29</v>
      </c>
      <c r="O629" s="6">
        <f t="shared" si="46"/>
        <v>153.92313701599548</v>
      </c>
      <c r="P629" s="6">
        <f t="shared" si="47"/>
        <v>156.30894563974343</v>
      </c>
      <c r="Q629" s="13">
        <f>P629*Index!$D$16</f>
        <v>177.34190979970245</v>
      </c>
      <c r="S629" s="8">
        <v>8.2808121525045699</v>
      </c>
      <c r="T629" s="6">
        <f t="shared" si="48"/>
        <v>8.4091647408683912</v>
      </c>
      <c r="U629" s="6">
        <f>T629*Index!$H$19</f>
        <v>8.8348787058748535</v>
      </c>
      <c r="W629" s="8">
        <v>186.17678850557701</v>
      </c>
      <c r="X629" s="9">
        <f t="shared" si="49"/>
        <v>186.18</v>
      </c>
      <c r="Y629" s="27"/>
    </row>
    <row r="630" spans="1:25" x14ac:dyDescent="0.25">
      <c r="A630" s="2" t="s">
        <v>870</v>
      </c>
      <c r="B630" s="2" t="s">
        <v>53</v>
      </c>
      <c r="C630" s="2">
        <v>60</v>
      </c>
      <c r="D630" s="2" t="s">
        <v>64</v>
      </c>
      <c r="E630" s="2" t="s">
        <v>59</v>
      </c>
      <c r="F630" s="2" t="s">
        <v>41</v>
      </c>
      <c r="G630" s="39" t="s">
        <v>1560</v>
      </c>
      <c r="H630" s="29">
        <v>60.452521917614099</v>
      </c>
      <c r="I630" s="29">
        <v>34.349609064297802</v>
      </c>
      <c r="J630" s="8">
        <v>1.8399128800986899</v>
      </c>
      <c r="K630" s="32">
        <v>0</v>
      </c>
      <c r="L630" s="28">
        <v>1.0054870921976999</v>
      </c>
      <c r="M630" s="8">
        <v>175.38476251684801</v>
      </c>
      <c r="N630" s="9">
        <f t="shared" si="45"/>
        <v>175.38</v>
      </c>
      <c r="O630" s="6">
        <f t="shared" si="46"/>
        <v>176.10384004316708</v>
      </c>
      <c r="P630" s="6">
        <f t="shared" si="47"/>
        <v>178.83344956383618</v>
      </c>
      <c r="Q630" s="13">
        <f>P630*Index!$D$16</f>
        <v>202.89731564573768</v>
      </c>
      <c r="S630" s="8">
        <v>8.5006366363368997</v>
      </c>
      <c r="T630" s="6">
        <f t="shared" si="48"/>
        <v>8.6323965042001216</v>
      </c>
      <c r="U630" s="6">
        <f>T630*Index!$H$19</f>
        <v>9.0694115772252513</v>
      </c>
      <c r="W630" s="8">
        <v>211.96672722296299</v>
      </c>
      <c r="X630" s="9">
        <f t="shared" si="49"/>
        <v>211.97</v>
      </c>
      <c r="Y630" s="27"/>
    </row>
    <row r="631" spans="1:25" x14ac:dyDescent="0.25">
      <c r="A631" s="2" t="s">
        <v>871</v>
      </c>
      <c r="B631" s="2" t="s">
        <v>53</v>
      </c>
      <c r="C631" s="2">
        <v>60</v>
      </c>
      <c r="D631" s="2" t="s">
        <v>65</v>
      </c>
      <c r="E631" s="2" t="s">
        <v>59</v>
      </c>
      <c r="F631" s="2" t="s">
        <v>41</v>
      </c>
      <c r="G631" s="39" t="s">
        <v>1560</v>
      </c>
      <c r="H631" s="29">
        <v>60.452521917614099</v>
      </c>
      <c r="I631" s="29">
        <v>47.1480110312066</v>
      </c>
      <c r="J631" s="8">
        <v>1.83070828910626</v>
      </c>
      <c r="K631" s="32">
        <v>0</v>
      </c>
      <c r="L631" s="28">
        <v>0.95097075256727603</v>
      </c>
      <c r="M631" s="8">
        <v>187.32715207913401</v>
      </c>
      <c r="N631" s="9">
        <f t="shared" si="45"/>
        <v>187.33</v>
      </c>
      <c r="O631" s="6">
        <f t="shared" si="46"/>
        <v>188.09519340265845</v>
      </c>
      <c r="P631" s="6">
        <f t="shared" si="47"/>
        <v>191.01066890039968</v>
      </c>
      <c r="Q631" s="13">
        <f>P631*Index!$D$16</f>
        <v>216.71310414304651</v>
      </c>
      <c r="S631" s="8">
        <v>8.2960804542214497</v>
      </c>
      <c r="T631" s="6">
        <f t="shared" si="48"/>
        <v>8.4246697012618821</v>
      </c>
      <c r="U631" s="6">
        <f>T631*Index!$H$19</f>
        <v>8.8511686048882634</v>
      </c>
      <c r="W631" s="8">
        <v>225.56427274793501</v>
      </c>
      <c r="X631" s="9">
        <f t="shared" si="49"/>
        <v>225.56</v>
      </c>
      <c r="Y631" s="27"/>
    </row>
    <row r="632" spans="1:25" x14ac:dyDescent="0.25">
      <c r="A632" s="2" t="s">
        <v>872</v>
      </c>
      <c r="B632" s="2" t="s">
        <v>53</v>
      </c>
      <c r="C632" s="2">
        <v>60</v>
      </c>
      <c r="D632" s="2" t="s">
        <v>42</v>
      </c>
      <c r="E632" s="2" t="s">
        <v>59</v>
      </c>
      <c r="F632" s="2" t="s">
        <v>41</v>
      </c>
      <c r="G632" s="39" t="s">
        <v>1560</v>
      </c>
      <c r="H632" s="29">
        <v>60.452521917614099</v>
      </c>
      <c r="I632" s="29">
        <v>48.421915891327501</v>
      </c>
      <c r="J632" s="8">
        <v>1.84981867699285</v>
      </c>
      <c r="K632" s="32">
        <v>0</v>
      </c>
      <c r="L632" s="28">
        <v>1.0182692143102301</v>
      </c>
      <c r="M632" s="8">
        <v>205.07735115436</v>
      </c>
      <c r="N632" s="9">
        <f t="shared" si="45"/>
        <v>205.08</v>
      </c>
      <c r="O632" s="6">
        <f t="shared" si="46"/>
        <v>205.91816829409288</v>
      </c>
      <c r="P632" s="6">
        <f t="shared" si="47"/>
        <v>209.10989990265134</v>
      </c>
      <c r="Q632" s="13">
        <f>P632*Index!$D$16</f>
        <v>237.24777142461747</v>
      </c>
      <c r="S632" s="8">
        <v>8.8305826425643499</v>
      </c>
      <c r="T632" s="6">
        <f t="shared" si="48"/>
        <v>8.9674566735240973</v>
      </c>
      <c r="U632" s="6">
        <f>T632*Index!$H$19</f>
        <v>9.4214341676212534</v>
      </c>
      <c r="W632" s="8">
        <v>246.669205592239</v>
      </c>
      <c r="X632" s="9">
        <f t="shared" si="49"/>
        <v>246.67</v>
      </c>
      <c r="Y632" s="27"/>
    </row>
    <row r="633" spans="1:25" x14ac:dyDescent="0.25">
      <c r="A633" s="2" t="s">
        <v>873</v>
      </c>
      <c r="B633" s="2" t="s">
        <v>53</v>
      </c>
      <c r="C633" s="2">
        <v>60</v>
      </c>
      <c r="D633" s="2" t="s">
        <v>66</v>
      </c>
      <c r="E633" s="2" t="s">
        <v>59</v>
      </c>
      <c r="F633" s="2" t="s">
        <v>222</v>
      </c>
      <c r="G633" s="39" t="s">
        <v>1560</v>
      </c>
      <c r="H633" s="29">
        <v>60.452521917614099</v>
      </c>
      <c r="I633" s="29">
        <v>63.560420215595997</v>
      </c>
      <c r="J633" s="8">
        <v>1.85727732829262</v>
      </c>
      <c r="K633" s="32">
        <v>0</v>
      </c>
      <c r="L633" s="28">
        <v>1.0027028992917899</v>
      </c>
      <c r="M633" s="8">
        <v>230.94897497215501</v>
      </c>
      <c r="N633" s="9">
        <f t="shared" si="45"/>
        <v>230.95</v>
      </c>
      <c r="O633" s="6">
        <f t="shared" si="46"/>
        <v>231.89586576954085</v>
      </c>
      <c r="P633" s="6">
        <f t="shared" si="47"/>
        <v>235.49025168896875</v>
      </c>
      <c r="Q633" s="13">
        <f>P633*Index!$D$16</f>
        <v>267.17786882132077</v>
      </c>
      <c r="S633" s="8">
        <v>9.9145210811073294</v>
      </c>
      <c r="T633" s="6">
        <f t="shared" si="48"/>
        <v>10.068196157864493</v>
      </c>
      <c r="U633" s="6">
        <f>T633*Index!$H$19</f>
        <v>10.577898588356383</v>
      </c>
      <c r="W633" s="8">
        <v>277.75576740967699</v>
      </c>
      <c r="X633" s="9">
        <f t="shared" si="49"/>
        <v>277.76</v>
      </c>
      <c r="Y633" s="27"/>
    </row>
    <row r="634" spans="1:25" x14ac:dyDescent="0.25">
      <c r="A634" s="2" t="s">
        <v>874</v>
      </c>
      <c r="B634" s="2" t="s">
        <v>53</v>
      </c>
      <c r="C634" s="2">
        <v>60</v>
      </c>
      <c r="D634" s="2" t="s">
        <v>1563</v>
      </c>
      <c r="E634" s="2" t="s">
        <v>59</v>
      </c>
      <c r="F634" s="2" t="s">
        <v>222</v>
      </c>
      <c r="G634" s="39" t="s">
        <v>1560</v>
      </c>
      <c r="H634" s="29">
        <v>60.452521917614099</v>
      </c>
      <c r="I634" s="29">
        <v>53.603475896117203</v>
      </c>
      <c r="J634" s="8">
        <v>1.7613989791887501</v>
      </c>
      <c r="K634" s="32">
        <v>0</v>
      </c>
      <c r="L634" s="28">
        <v>0.96611839600642502</v>
      </c>
      <c r="M634" s="8">
        <v>194.091367638283</v>
      </c>
      <c r="N634" s="9">
        <f t="shared" si="45"/>
        <v>194.09</v>
      </c>
      <c r="O634" s="6">
        <f t="shared" si="46"/>
        <v>194.88714224559996</v>
      </c>
      <c r="P634" s="6">
        <f t="shared" si="47"/>
        <v>197.90789295040676</v>
      </c>
      <c r="Q634" s="13">
        <f>P634*Index!$D$16</f>
        <v>224.53842009242163</v>
      </c>
      <c r="S634" s="8">
        <v>9.9476156360777299</v>
      </c>
      <c r="T634" s="6">
        <f t="shared" si="48"/>
        <v>10.101803678436935</v>
      </c>
      <c r="U634" s="6">
        <f>T634*Index!$H$19</f>
        <v>10.613207489657805</v>
      </c>
      <c r="W634" s="8">
        <v>235.15162758207899</v>
      </c>
      <c r="X634" s="9">
        <f t="shared" si="49"/>
        <v>235.15</v>
      </c>
      <c r="Y634" s="27"/>
    </row>
    <row r="635" spans="1:25" x14ac:dyDescent="0.25">
      <c r="A635" s="2" t="s">
        <v>875</v>
      </c>
      <c r="B635" s="2" t="s">
        <v>53</v>
      </c>
      <c r="C635" s="2">
        <v>60</v>
      </c>
      <c r="D635" s="2" t="s">
        <v>229</v>
      </c>
      <c r="E635" s="2" t="s">
        <v>59</v>
      </c>
      <c r="F635" s="2" t="s">
        <v>41</v>
      </c>
      <c r="G635" s="39" t="s">
        <v>1560</v>
      </c>
      <c r="H635" s="29">
        <v>60.452521917614099</v>
      </c>
      <c r="I635" s="29">
        <v>37.307505691801701</v>
      </c>
      <c r="J635" s="8">
        <v>2.0761598666162202</v>
      </c>
      <c r="K635" s="32">
        <v>1</v>
      </c>
      <c r="L635" s="28">
        <v>1.01907354926203</v>
      </c>
      <c r="M635" s="8">
        <v>206.836717312481</v>
      </c>
      <c r="N635" s="9">
        <f t="shared" si="45"/>
        <v>206.84</v>
      </c>
      <c r="O635" s="6">
        <f t="shared" si="46"/>
        <v>207.68474785346217</v>
      </c>
      <c r="P635" s="6">
        <f t="shared" si="47"/>
        <v>210.90386144519084</v>
      </c>
      <c r="Q635" s="13">
        <f>P635*Index!$D$16</f>
        <v>239.28312880457463</v>
      </c>
      <c r="S635" s="8">
        <v>9.6757624035046099</v>
      </c>
      <c r="T635" s="6">
        <f t="shared" si="48"/>
        <v>9.8257367207589326</v>
      </c>
      <c r="U635" s="6">
        <f>T635*Index!$H$19</f>
        <v>10.323164642247352</v>
      </c>
      <c r="W635" s="8">
        <v>249.60629344682201</v>
      </c>
      <c r="X635" s="9">
        <f t="shared" si="49"/>
        <v>249.61</v>
      </c>
      <c r="Y635" s="27"/>
    </row>
    <row r="636" spans="1:25" x14ac:dyDescent="0.25">
      <c r="A636" s="2" t="s">
        <v>876</v>
      </c>
      <c r="B636" s="2" t="s">
        <v>53</v>
      </c>
      <c r="C636" s="2">
        <v>60</v>
      </c>
      <c r="D636" s="2" t="s">
        <v>62</v>
      </c>
      <c r="E636" s="2" t="s">
        <v>60</v>
      </c>
      <c r="F636" s="2" t="s">
        <v>41</v>
      </c>
      <c r="G636" s="39" t="s">
        <v>1560</v>
      </c>
      <c r="H636" s="29">
        <v>60.452521917614099</v>
      </c>
      <c r="I636" s="29">
        <v>15.7443315865975</v>
      </c>
      <c r="J636" s="8">
        <v>1.75553943463849</v>
      </c>
      <c r="K636" s="32">
        <v>0</v>
      </c>
      <c r="L636" s="28">
        <v>0.99991607194830501</v>
      </c>
      <c r="M636" s="8">
        <v>133.75535435347999</v>
      </c>
      <c r="N636" s="9">
        <f t="shared" si="45"/>
        <v>133.76</v>
      </c>
      <c r="O636" s="6">
        <f t="shared" si="46"/>
        <v>134.30375130632925</v>
      </c>
      <c r="P636" s="6">
        <f t="shared" si="47"/>
        <v>136.38545945157736</v>
      </c>
      <c r="Q636" s="13">
        <f>P636*Index!$D$16</f>
        <v>154.73751517586086</v>
      </c>
      <c r="S636" s="8">
        <v>7.95258265403164</v>
      </c>
      <c r="T636" s="6">
        <f t="shared" si="48"/>
        <v>8.0758476851691317</v>
      </c>
      <c r="U636" s="6">
        <f>T636*Index!$H$19</f>
        <v>8.4846874742308191</v>
      </c>
      <c r="W636" s="8">
        <v>163.22220265009199</v>
      </c>
      <c r="X636" s="9">
        <f t="shared" si="49"/>
        <v>163.22</v>
      </c>
      <c r="Y636" s="27"/>
    </row>
    <row r="637" spans="1:25" x14ac:dyDescent="0.25">
      <c r="A637" s="2" t="s">
        <v>877</v>
      </c>
      <c r="B637" s="2" t="s">
        <v>53</v>
      </c>
      <c r="C637" s="2">
        <v>60</v>
      </c>
      <c r="D637" s="2" t="s">
        <v>63</v>
      </c>
      <c r="E637" s="2" t="s">
        <v>60</v>
      </c>
      <c r="F637" s="2" t="s">
        <v>41</v>
      </c>
      <c r="G637" s="39" t="s">
        <v>1560</v>
      </c>
      <c r="H637" s="29">
        <v>60.452521917614099</v>
      </c>
      <c r="I637" s="29">
        <v>24.379421827103499</v>
      </c>
      <c r="J637" s="8">
        <v>2.0868393004615902</v>
      </c>
      <c r="K637" s="32">
        <v>0</v>
      </c>
      <c r="L637" s="28">
        <v>0.99800742577676305</v>
      </c>
      <c r="M637" s="8">
        <v>176.677887462711</v>
      </c>
      <c r="N637" s="9">
        <f t="shared" si="45"/>
        <v>176.68</v>
      </c>
      <c r="O637" s="6">
        <f t="shared" si="46"/>
        <v>177.40226680130812</v>
      </c>
      <c r="P637" s="6">
        <f t="shared" si="47"/>
        <v>180.1520019367284</v>
      </c>
      <c r="Q637" s="13">
        <f>P637*Index!$D$16</f>
        <v>204.39329269953069</v>
      </c>
      <c r="S637" s="8">
        <v>8.0948377854825893</v>
      </c>
      <c r="T637" s="6">
        <f t="shared" si="48"/>
        <v>8.2203077711575698</v>
      </c>
      <c r="U637" s="6">
        <f>T637*Index!$H$19</f>
        <v>8.6364608520724211</v>
      </c>
      <c r="W637" s="8">
        <v>213.02975355160299</v>
      </c>
      <c r="X637" s="9">
        <f t="shared" si="49"/>
        <v>213.03</v>
      </c>
      <c r="Y637" s="27"/>
    </row>
    <row r="638" spans="1:25" x14ac:dyDescent="0.25">
      <c r="A638" s="2" t="s">
        <v>878</v>
      </c>
      <c r="B638" s="2" t="s">
        <v>53</v>
      </c>
      <c r="C638" s="2">
        <v>60</v>
      </c>
      <c r="D638" s="2" t="s">
        <v>64</v>
      </c>
      <c r="E638" s="2" t="s">
        <v>60</v>
      </c>
      <c r="F638" s="2" t="s">
        <v>41</v>
      </c>
      <c r="G638" s="39" t="s">
        <v>1560</v>
      </c>
      <c r="H638" s="29">
        <v>60.452521917614099</v>
      </c>
      <c r="I638" s="29">
        <v>31.774626028863501</v>
      </c>
      <c r="J638" s="8">
        <v>2.0729016768489701</v>
      </c>
      <c r="K638" s="32">
        <v>0</v>
      </c>
      <c r="L638" s="28">
        <v>1.0054870921976999</v>
      </c>
      <c r="M638" s="8">
        <v>192.22681989684199</v>
      </c>
      <c r="N638" s="9">
        <f t="shared" si="45"/>
        <v>192.23</v>
      </c>
      <c r="O638" s="6">
        <f t="shared" si="46"/>
        <v>193.01494985841904</v>
      </c>
      <c r="P638" s="6">
        <f t="shared" si="47"/>
        <v>196.00668158122454</v>
      </c>
      <c r="Q638" s="13">
        <f>P638*Index!$D$16</f>
        <v>222.38138132689397</v>
      </c>
      <c r="S638" s="8">
        <v>8.3036882690289904</v>
      </c>
      <c r="T638" s="6">
        <f t="shared" si="48"/>
        <v>8.4323954371989398</v>
      </c>
      <c r="U638" s="6">
        <f>T638*Index!$H$19</f>
        <v>8.8592854562071359</v>
      </c>
      <c r="W638" s="8">
        <v>231.24066678310101</v>
      </c>
      <c r="X638" s="9">
        <f t="shared" si="49"/>
        <v>231.24</v>
      </c>
      <c r="Y638" s="27"/>
    </row>
    <row r="639" spans="1:25" x14ac:dyDescent="0.25">
      <c r="A639" s="2" t="s">
        <v>879</v>
      </c>
      <c r="B639" s="2" t="s">
        <v>53</v>
      </c>
      <c r="C639" s="2">
        <v>60</v>
      </c>
      <c r="D639" s="2" t="s">
        <v>65</v>
      </c>
      <c r="E639" s="2" t="s">
        <v>60</v>
      </c>
      <c r="F639" s="2" t="s">
        <v>41</v>
      </c>
      <c r="G639" s="39" t="s">
        <v>1560</v>
      </c>
      <c r="H639" s="29">
        <v>60.452521917614099</v>
      </c>
      <c r="I639" s="29">
        <v>43.488990843792898</v>
      </c>
      <c r="J639" s="8">
        <v>1.99552825961406</v>
      </c>
      <c r="K639" s="32">
        <v>0</v>
      </c>
      <c r="L639" s="28">
        <v>0.95097075256727603</v>
      </c>
      <c r="M639" s="8">
        <v>197.248666534752</v>
      </c>
      <c r="N639" s="9">
        <f t="shared" si="45"/>
        <v>197.25</v>
      </c>
      <c r="O639" s="6">
        <f t="shared" si="46"/>
        <v>198.05738606754448</v>
      </c>
      <c r="P639" s="6">
        <f t="shared" si="47"/>
        <v>201.12727555159142</v>
      </c>
      <c r="Q639" s="13">
        <f>P639*Index!$D$16</f>
        <v>228.19100348445531</v>
      </c>
      <c r="S639" s="8">
        <v>8.0053052858527796</v>
      </c>
      <c r="T639" s="6">
        <f t="shared" si="48"/>
        <v>8.1293875177834973</v>
      </c>
      <c r="U639" s="6">
        <f>T639*Index!$H$19</f>
        <v>8.5409377608712855</v>
      </c>
      <c r="W639" s="8">
        <v>236.73194124532699</v>
      </c>
      <c r="X639" s="9">
        <f t="shared" si="49"/>
        <v>236.73</v>
      </c>
      <c r="Y639" s="27"/>
    </row>
    <row r="640" spans="1:25" x14ac:dyDescent="0.25">
      <c r="A640" s="2" t="s">
        <v>880</v>
      </c>
      <c r="B640" s="2" t="s">
        <v>53</v>
      </c>
      <c r="C640" s="2">
        <v>60</v>
      </c>
      <c r="D640" s="2" t="s">
        <v>42</v>
      </c>
      <c r="E640" s="2" t="s">
        <v>60</v>
      </c>
      <c r="F640" s="2" t="s">
        <v>41</v>
      </c>
      <c r="G640" s="39" t="s">
        <v>1560</v>
      </c>
      <c r="H640" s="29">
        <v>60.452521917614099</v>
      </c>
      <c r="I640" s="29">
        <v>44.590518315820901</v>
      </c>
      <c r="J640" s="8">
        <v>2.0034102058051202</v>
      </c>
      <c r="K640" s="32">
        <v>0</v>
      </c>
      <c r="L640" s="28">
        <v>1.0182692143102301</v>
      </c>
      <c r="M640" s="8">
        <v>214.28895084856299</v>
      </c>
      <c r="N640" s="9">
        <f t="shared" si="45"/>
        <v>214.29</v>
      </c>
      <c r="O640" s="6">
        <f t="shared" si="46"/>
        <v>215.16753554704209</v>
      </c>
      <c r="P640" s="6">
        <f t="shared" si="47"/>
        <v>218.50263234802125</v>
      </c>
      <c r="Q640" s="13">
        <f>P640*Index!$D$16</f>
        <v>247.90439189686251</v>
      </c>
      <c r="S640" s="8">
        <v>8.7172754484461894</v>
      </c>
      <c r="T640" s="6">
        <f t="shared" si="48"/>
        <v>8.8523932178971059</v>
      </c>
      <c r="U640" s="6">
        <f>T640*Index!$H$19</f>
        <v>9.3005456245531466</v>
      </c>
      <c r="W640" s="8">
        <v>257.20493752141601</v>
      </c>
      <c r="X640" s="9">
        <f t="shared" si="49"/>
        <v>257.2</v>
      </c>
      <c r="Y640" s="27"/>
    </row>
    <row r="641" spans="1:25" x14ac:dyDescent="0.25">
      <c r="A641" s="2" t="s">
        <v>881</v>
      </c>
      <c r="B641" s="2" t="s">
        <v>53</v>
      </c>
      <c r="C641" s="2">
        <v>60</v>
      </c>
      <c r="D641" s="2" t="s">
        <v>66</v>
      </c>
      <c r="E641" s="2" t="s">
        <v>60</v>
      </c>
      <c r="F641" s="2" t="s">
        <v>222</v>
      </c>
      <c r="G641" s="39" t="s">
        <v>1560</v>
      </c>
      <c r="H641" s="29">
        <v>60.452521917614099</v>
      </c>
      <c r="I641" s="29">
        <v>58.982032810507</v>
      </c>
      <c r="J641" s="8">
        <v>2.1057845375761901</v>
      </c>
      <c r="K641" s="32">
        <v>0</v>
      </c>
      <c r="L641" s="28">
        <v>1.0027028992917899</v>
      </c>
      <c r="M641" s="8">
        <v>252.183227064845</v>
      </c>
      <c r="N641" s="9">
        <f t="shared" si="45"/>
        <v>252.18</v>
      </c>
      <c r="O641" s="6">
        <f t="shared" si="46"/>
        <v>253.21717829581087</v>
      </c>
      <c r="P641" s="6">
        <f t="shared" si="47"/>
        <v>257.14204455939597</v>
      </c>
      <c r="Q641" s="13">
        <f>P641*Index!$D$16</f>
        <v>291.74313143321848</v>
      </c>
      <c r="S641" s="8">
        <v>15.7571180709849</v>
      </c>
      <c r="T641" s="6">
        <f t="shared" si="48"/>
        <v>16.001353401085169</v>
      </c>
      <c r="U641" s="6">
        <f>T641*Index!$H$19</f>
        <v>16.811421917015103</v>
      </c>
      <c r="W641" s="8">
        <v>308.55455335023402</v>
      </c>
      <c r="X641" s="9">
        <f t="shared" si="49"/>
        <v>308.55</v>
      </c>
      <c r="Y641" s="27"/>
    </row>
    <row r="642" spans="1:25" x14ac:dyDescent="0.25">
      <c r="A642" s="2" t="s">
        <v>882</v>
      </c>
      <c r="B642" s="2" t="s">
        <v>53</v>
      </c>
      <c r="C642" s="2">
        <v>60</v>
      </c>
      <c r="D642" s="2" t="s">
        <v>1563</v>
      </c>
      <c r="E642" s="2" t="s">
        <v>60</v>
      </c>
      <c r="F642" s="2" t="s">
        <v>222</v>
      </c>
      <c r="G642" s="39" t="s">
        <v>1560</v>
      </c>
      <c r="H642" s="29">
        <v>60.452521917614099</v>
      </c>
      <c r="I642" s="29">
        <v>49.6865679440712</v>
      </c>
      <c r="J642" s="8">
        <v>2.2513947823820701</v>
      </c>
      <c r="K642" s="32">
        <v>0</v>
      </c>
      <c r="L642" s="28">
        <v>0.96611839600642502</v>
      </c>
      <c r="M642" s="8">
        <v>239.565067046259</v>
      </c>
      <c r="N642" s="9">
        <f t="shared" si="45"/>
        <v>239.57</v>
      </c>
      <c r="O642" s="6">
        <f t="shared" si="46"/>
        <v>240.54728382114865</v>
      </c>
      <c r="P642" s="6">
        <f t="shared" si="47"/>
        <v>244.27576672037648</v>
      </c>
      <c r="Q642" s="13">
        <f>P642*Index!$D$16</f>
        <v>277.14556457838108</v>
      </c>
      <c r="S642" s="8">
        <v>9.8293839311995708</v>
      </c>
      <c r="T642" s="6">
        <f t="shared" si="48"/>
        <v>9.9817393821331653</v>
      </c>
      <c r="U642" s="6">
        <f>T642*Index!$H$19</f>
        <v>10.487064938353656</v>
      </c>
      <c r="W642" s="8">
        <v>287.63262951673403</v>
      </c>
      <c r="X642" s="9">
        <f t="shared" si="49"/>
        <v>287.63</v>
      </c>
      <c r="Y642" s="27"/>
    </row>
    <row r="643" spans="1:25" x14ac:dyDescent="0.25">
      <c r="A643" s="2" t="s">
        <v>883</v>
      </c>
      <c r="B643" s="2" t="s">
        <v>53</v>
      </c>
      <c r="C643" s="2">
        <v>60</v>
      </c>
      <c r="D643" s="2" t="s">
        <v>229</v>
      </c>
      <c r="E643" s="2" t="s">
        <v>60</v>
      </c>
      <c r="F643" s="2" t="s">
        <v>41</v>
      </c>
      <c r="G643" s="39" t="s">
        <v>1560</v>
      </c>
      <c r="H643" s="29">
        <v>60.452521917614099</v>
      </c>
      <c r="I643" s="29">
        <v>34.808983325836799</v>
      </c>
      <c r="J643" s="8">
        <v>2.36002207093525</v>
      </c>
      <c r="K643" s="32">
        <v>1</v>
      </c>
      <c r="L643" s="28">
        <v>1.01907354926203</v>
      </c>
      <c r="M643" s="8">
        <v>229.10735601816</v>
      </c>
      <c r="N643" s="9">
        <f t="shared" ref="N643:N706" si="50">ROUND(J643*SUM(H643:I643)*L643,2)</f>
        <v>229.11</v>
      </c>
      <c r="O643" s="6">
        <f t="shared" ref="O643:O706" si="51">M643*(1.0041)</f>
        <v>230.04669617783446</v>
      </c>
      <c r="P643" s="6">
        <f t="shared" ref="P643:P706" si="52">O643*(1.0155)</f>
        <v>233.6124199685909</v>
      </c>
      <c r="Q643" s="13">
        <f>P643*Index!$D$16</f>
        <v>265.04735567499193</v>
      </c>
      <c r="S643" s="8">
        <v>9.3520125355825297</v>
      </c>
      <c r="T643" s="6">
        <f t="shared" ref="T643:T706" si="53">S643*(1.0155)</f>
        <v>9.4969687298840597</v>
      </c>
      <c r="U643" s="6">
        <f>T643*Index!$H$19</f>
        <v>9.9777527718344388</v>
      </c>
      <c r="W643" s="8">
        <v>275.02510844682701</v>
      </c>
      <c r="X643" s="9">
        <f t="shared" ref="X643:X706" si="54">ROUND(Q643+U643,2)</f>
        <v>275.02999999999997</v>
      </c>
      <c r="Y643" s="27"/>
    </row>
    <row r="644" spans="1:25" x14ac:dyDescent="0.25">
      <c r="A644" s="2" t="s">
        <v>884</v>
      </c>
      <c r="B644" s="2" t="s">
        <v>53</v>
      </c>
      <c r="C644" s="2">
        <v>60</v>
      </c>
      <c r="D644" s="2" t="s">
        <v>62</v>
      </c>
      <c r="E644" s="2" t="s">
        <v>61</v>
      </c>
      <c r="F644" s="2" t="s">
        <v>41</v>
      </c>
      <c r="G644" s="39" t="s">
        <v>1560</v>
      </c>
      <c r="H644" s="29">
        <v>60.452521917614099</v>
      </c>
      <c r="I644" s="29">
        <v>16.480755482027998</v>
      </c>
      <c r="J644" s="8">
        <v>1.26528181782531</v>
      </c>
      <c r="K644" s="32">
        <v>1</v>
      </c>
      <c r="L644" s="28">
        <v>0.99991607194830501</v>
      </c>
      <c r="M644" s="8">
        <v>97.334107331815204</v>
      </c>
      <c r="N644" s="9">
        <f t="shared" si="50"/>
        <v>97.33</v>
      </c>
      <c r="O644" s="6">
        <f t="shared" si="51"/>
        <v>97.733177171875653</v>
      </c>
      <c r="P644" s="6">
        <f t="shared" si="52"/>
        <v>99.248041418039733</v>
      </c>
      <c r="Q644" s="13">
        <f>P644*Index!$D$16</f>
        <v>112.602878465581</v>
      </c>
      <c r="S644" s="8">
        <v>8.0314214450487906</v>
      </c>
      <c r="T644" s="6">
        <f t="shared" si="53"/>
        <v>8.1559084774470474</v>
      </c>
      <c r="U644" s="6">
        <f>T644*Index!$H$19</f>
        <v>8.5688013441178033</v>
      </c>
      <c r="W644" s="8">
        <v>121.171679809699</v>
      </c>
      <c r="X644" s="9">
        <f t="shared" si="54"/>
        <v>121.17</v>
      </c>
      <c r="Y644" s="27"/>
    </row>
    <row r="645" spans="1:25" x14ac:dyDescent="0.25">
      <c r="A645" s="2" t="s">
        <v>885</v>
      </c>
      <c r="B645" s="2" t="s">
        <v>53</v>
      </c>
      <c r="C645" s="2">
        <v>60</v>
      </c>
      <c r="D645" s="2" t="s">
        <v>63</v>
      </c>
      <c r="E645" s="2" t="s">
        <v>61</v>
      </c>
      <c r="F645" s="2" t="s">
        <v>41</v>
      </c>
      <c r="G645" s="39" t="s">
        <v>1560</v>
      </c>
      <c r="H645" s="29">
        <v>60.452521917614099</v>
      </c>
      <c r="I645" s="29">
        <v>25.5711410955935</v>
      </c>
      <c r="J645" s="8">
        <v>1.51298337965926</v>
      </c>
      <c r="K645" s="32">
        <v>0</v>
      </c>
      <c r="L645" s="28">
        <v>0.99800742577676305</v>
      </c>
      <c r="M645" s="8">
        <v>129.89303413406199</v>
      </c>
      <c r="N645" s="9">
        <f t="shared" si="50"/>
        <v>129.88999999999999</v>
      </c>
      <c r="O645" s="6">
        <f t="shared" si="51"/>
        <v>130.42559557401165</v>
      </c>
      <c r="P645" s="6">
        <f t="shared" si="52"/>
        <v>132.44719230540883</v>
      </c>
      <c r="Q645" s="13">
        <f>P645*Index!$D$16</f>
        <v>150.26931398529914</v>
      </c>
      <c r="S645" s="8">
        <v>8.8473223841530295</v>
      </c>
      <c r="T645" s="6">
        <f t="shared" si="53"/>
        <v>8.9844558811074027</v>
      </c>
      <c r="U645" s="6">
        <f>T645*Index!$H$19</f>
        <v>9.4392939600884649</v>
      </c>
      <c r="W645" s="8">
        <v>159.708607945388</v>
      </c>
      <c r="X645" s="9">
        <f t="shared" si="54"/>
        <v>159.71</v>
      </c>
      <c r="Y645" s="27"/>
    </row>
    <row r="646" spans="1:25" x14ac:dyDescent="0.25">
      <c r="A646" s="2" t="s">
        <v>886</v>
      </c>
      <c r="B646" s="2" t="s">
        <v>53</v>
      </c>
      <c r="C646" s="2">
        <v>60</v>
      </c>
      <c r="D646" s="2" t="s">
        <v>64</v>
      </c>
      <c r="E646" s="2" t="s">
        <v>61</v>
      </c>
      <c r="F646" s="2" t="s">
        <v>41</v>
      </c>
      <c r="G646" s="39" t="s">
        <v>1560</v>
      </c>
      <c r="H646" s="29">
        <v>60.452521917614099</v>
      </c>
      <c r="I646" s="29">
        <v>33.399551080057101</v>
      </c>
      <c r="J646" s="8">
        <v>1.6002074704548701</v>
      </c>
      <c r="K646" s="32">
        <v>0</v>
      </c>
      <c r="L646" s="28">
        <v>1.0054870921976999</v>
      </c>
      <c r="M646" s="8">
        <v>151.00685513461599</v>
      </c>
      <c r="N646" s="9">
        <f t="shared" si="50"/>
        <v>151.01</v>
      </c>
      <c r="O646" s="6">
        <f t="shared" si="51"/>
        <v>151.62598324066792</v>
      </c>
      <c r="P646" s="6">
        <f t="shared" si="52"/>
        <v>153.97618598089829</v>
      </c>
      <c r="Q646" s="13">
        <f>P646*Index!$D$16</f>
        <v>174.69525351710701</v>
      </c>
      <c r="S646" s="8">
        <v>8.6072693960665791</v>
      </c>
      <c r="T646" s="6">
        <f t="shared" si="53"/>
        <v>8.7406820717056117</v>
      </c>
      <c r="U646" s="6">
        <f>T646*Index!$H$19</f>
        <v>9.1831791015857078</v>
      </c>
      <c r="W646" s="8">
        <v>183.87843261869301</v>
      </c>
      <c r="X646" s="9">
        <f t="shared" si="54"/>
        <v>183.88</v>
      </c>
      <c r="Y646" s="27"/>
    </row>
    <row r="647" spans="1:25" x14ac:dyDescent="0.25">
      <c r="A647" s="2" t="s">
        <v>887</v>
      </c>
      <c r="B647" s="2" t="s">
        <v>53</v>
      </c>
      <c r="C647" s="2">
        <v>60</v>
      </c>
      <c r="D647" s="2" t="s">
        <v>65</v>
      </c>
      <c r="E647" s="2" t="s">
        <v>61</v>
      </c>
      <c r="F647" s="2" t="s">
        <v>41</v>
      </c>
      <c r="G647" s="39" t="s">
        <v>1560</v>
      </c>
      <c r="H647" s="29">
        <v>60.452521917614099</v>
      </c>
      <c r="I647" s="29">
        <v>45.810609565084398</v>
      </c>
      <c r="J647" s="8">
        <v>1.6096378596352401</v>
      </c>
      <c r="K647" s="32">
        <v>0</v>
      </c>
      <c r="L647" s="28">
        <v>0.95097075256727603</v>
      </c>
      <c r="M647" s="8">
        <v>162.65894406977401</v>
      </c>
      <c r="N647" s="9">
        <f t="shared" si="50"/>
        <v>162.66</v>
      </c>
      <c r="O647" s="6">
        <f t="shared" si="51"/>
        <v>163.32584574046007</v>
      </c>
      <c r="P647" s="6">
        <f t="shared" si="52"/>
        <v>165.85739634943721</v>
      </c>
      <c r="Q647" s="13">
        <f>P647*Index!$D$16</f>
        <v>188.17520201823092</v>
      </c>
      <c r="S647" s="8">
        <v>8.8571157493571899</v>
      </c>
      <c r="T647" s="6">
        <f t="shared" si="53"/>
        <v>8.9944010434722266</v>
      </c>
      <c r="U647" s="6">
        <f>T647*Index!$H$19</f>
        <v>9.4497425962980071</v>
      </c>
      <c r="W647" s="8">
        <v>197.624944614529</v>
      </c>
      <c r="X647" s="9">
        <f t="shared" si="54"/>
        <v>197.62</v>
      </c>
      <c r="Y647" s="27"/>
    </row>
    <row r="648" spans="1:25" x14ac:dyDescent="0.25">
      <c r="A648" s="2" t="s">
        <v>888</v>
      </c>
      <c r="B648" s="2" t="s">
        <v>53</v>
      </c>
      <c r="C648" s="2">
        <v>60</v>
      </c>
      <c r="D648" s="2" t="s">
        <v>42</v>
      </c>
      <c r="E648" s="2" t="s">
        <v>61</v>
      </c>
      <c r="F648" s="2" t="s">
        <v>41</v>
      </c>
      <c r="G648" s="39" t="s">
        <v>1560</v>
      </c>
      <c r="H648" s="29">
        <v>60.452521917614099</v>
      </c>
      <c r="I648" s="29">
        <v>47.028633716722602</v>
      </c>
      <c r="J648" s="8">
        <v>1.6196494900296601</v>
      </c>
      <c r="K648" s="32">
        <v>0</v>
      </c>
      <c r="L648" s="28">
        <v>1.0182692143102301</v>
      </c>
      <c r="M648" s="8">
        <v>177.26213660276699</v>
      </c>
      <c r="N648" s="9">
        <f t="shared" si="50"/>
        <v>177.26</v>
      </c>
      <c r="O648" s="6">
        <f t="shared" si="51"/>
        <v>177.98891136283834</v>
      </c>
      <c r="P648" s="6">
        <f t="shared" si="52"/>
        <v>180.74773948896234</v>
      </c>
      <c r="Q648" s="13">
        <f>P648*Index!$D$16</f>
        <v>205.06919282041093</v>
      </c>
      <c r="S648" s="8">
        <v>8.3926387429545706</v>
      </c>
      <c r="T648" s="6">
        <f t="shared" si="53"/>
        <v>8.522724643470367</v>
      </c>
      <c r="U648" s="6">
        <f>T648*Index!$H$19</f>
        <v>8.954187578546053</v>
      </c>
      <c r="W648" s="8">
        <v>214.02338039895699</v>
      </c>
      <c r="X648" s="9">
        <f t="shared" si="54"/>
        <v>214.02</v>
      </c>
      <c r="Y648" s="27"/>
    </row>
    <row r="649" spans="1:25" x14ac:dyDescent="0.25">
      <c r="A649" s="2" t="s">
        <v>889</v>
      </c>
      <c r="B649" s="2" t="s">
        <v>53</v>
      </c>
      <c r="C649" s="2">
        <v>60</v>
      </c>
      <c r="D649" s="2" t="s">
        <v>66</v>
      </c>
      <c r="E649" s="2" t="s">
        <v>61</v>
      </c>
      <c r="F649" s="2" t="s">
        <v>222</v>
      </c>
      <c r="G649" s="39" t="s">
        <v>1560</v>
      </c>
      <c r="H649" s="29">
        <v>60.452521917614099</v>
      </c>
      <c r="I649" s="29">
        <v>61.852097119805201</v>
      </c>
      <c r="J649" s="8">
        <v>1.5536127643984099</v>
      </c>
      <c r="K649" s="32">
        <v>0</v>
      </c>
      <c r="L649" s="28">
        <v>1.0027028992917899</v>
      </c>
      <c r="M649" s="8">
        <v>190.52760603415899</v>
      </c>
      <c r="N649" s="9">
        <f t="shared" si="50"/>
        <v>190.53</v>
      </c>
      <c r="O649" s="6">
        <f t="shared" si="51"/>
        <v>191.30876921889904</v>
      </c>
      <c r="P649" s="6">
        <f t="shared" si="52"/>
        <v>194.27405514179199</v>
      </c>
      <c r="Q649" s="13">
        <f>P649*Index!$D$16</f>
        <v>220.4156123142451</v>
      </c>
      <c r="S649" s="8">
        <v>10.703764693606001</v>
      </c>
      <c r="T649" s="6">
        <f t="shared" si="53"/>
        <v>10.869673046356894</v>
      </c>
      <c r="U649" s="6">
        <f>T649*Index!$H$19</f>
        <v>11.41995024432871</v>
      </c>
      <c r="W649" s="8">
        <v>231.835562558574</v>
      </c>
      <c r="X649" s="9">
        <f t="shared" si="54"/>
        <v>231.84</v>
      </c>
      <c r="Y649" s="27"/>
    </row>
    <row r="650" spans="1:25" x14ac:dyDescent="0.25">
      <c r="A650" s="2" t="s">
        <v>890</v>
      </c>
      <c r="B650" s="2" t="s">
        <v>53</v>
      </c>
      <c r="C650" s="2">
        <v>60</v>
      </c>
      <c r="D650" s="2" t="s">
        <v>1563</v>
      </c>
      <c r="E650" s="2" t="s">
        <v>61</v>
      </c>
      <c r="F650" s="2" t="s">
        <v>222</v>
      </c>
      <c r="G650" s="39" t="s">
        <v>1560</v>
      </c>
      <c r="H650" s="29">
        <v>60.452521917614099</v>
      </c>
      <c r="I650" s="29">
        <v>52.147935655318598</v>
      </c>
      <c r="J650" s="8">
        <v>1.61245480810728</v>
      </c>
      <c r="K650" s="32">
        <v>0</v>
      </c>
      <c r="L650" s="28">
        <v>0.96611839600642502</v>
      </c>
      <c r="M650" s="8">
        <v>175.41149848724399</v>
      </c>
      <c r="N650" s="9">
        <f t="shared" si="50"/>
        <v>175.41</v>
      </c>
      <c r="O650" s="6">
        <f t="shared" si="51"/>
        <v>176.1306856310417</v>
      </c>
      <c r="P650" s="6">
        <f t="shared" si="52"/>
        <v>178.86071125832285</v>
      </c>
      <c r="Q650" s="13">
        <f>P650*Index!$D$16</f>
        <v>202.9282456794914</v>
      </c>
      <c r="S650" s="8">
        <v>9.8059480381553907</v>
      </c>
      <c r="T650" s="6">
        <f t="shared" si="53"/>
        <v>9.9579402327468003</v>
      </c>
      <c r="U650" s="6">
        <f>T650*Index!$H$19</f>
        <v>10.462060957029607</v>
      </c>
      <c r="W650" s="8">
        <v>213.39030663652099</v>
      </c>
      <c r="X650" s="9">
        <f t="shared" si="54"/>
        <v>213.39</v>
      </c>
      <c r="Y650" s="27"/>
    </row>
    <row r="651" spans="1:25" x14ac:dyDescent="0.25">
      <c r="A651" s="2" t="s">
        <v>891</v>
      </c>
      <c r="B651" s="2" t="s">
        <v>53</v>
      </c>
      <c r="C651" s="2">
        <v>60</v>
      </c>
      <c r="D651" s="2" t="s">
        <v>229</v>
      </c>
      <c r="E651" s="2" t="s">
        <v>61</v>
      </c>
      <c r="F651" s="2" t="s">
        <v>41</v>
      </c>
      <c r="G651" s="39" t="s">
        <v>1560</v>
      </c>
      <c r="H651" s="29">
        <v>60.452521917614099</v>
      </c>
      <c r="I651" s="29">
        <v>36.354781012154298</v>
      </c>
      <c r="J651" s="8">
        <v>1.8984306831167901</v>
      </c>
      <c r="K651" s="32">
        <v>1</v>
      </c>
      <c r="L651" s="28">
        <v>1.01907354926203</v>
      </c>
      <c r="M651" s="8">
        <v>187.28732838916301</v>
      </c>
      <c r="N651" s="9">
        <f t="shared" si="50"/>
        <v>187.29</v>
      </c>
      <c r="O651" s="6">
        <f t="shared" si="51"/>
        <v>188.05520643555857</v>
      </c>
      <c r="P651" s="6">
        <f t="shared" si="52"/>
        <v>190.97006213530975</v>
      </c>
      <c r="Q651" s="13">
        <f>P651*Index!$D$16</f>
        <v>216.66703332322001</v>
      </c>
      <c r="S651" s="8">
        <v>8.95222317351271</v>
      </c>
      <c r="T651" s="6">
        <f t="shared" si="53"/>
        <v>9.0909826327021577</v>
      </c>
      <c r="U651" s="6">
        <f>T651*Index!$H$19</f>
        <v>9.5512136284827029</v>
      </c>
      <c r="W651" s="8">
        <v>226.21824695170301</v>
      </c>
      <c r="X651" s="9">
        <f t="shared" si="54"/>
        <v>226.22</v>
      </c>
      <c r="Y651" s="27"/>
    </row>
    <row r="652" spans="1:25" x14ac:dyDescent="0.25">
      <c r="A652" s="2" t="s">
        <v>892</v>
      </c>
      <c r="B652" s="2" t="s">
        <v>0</v>
      </c>
      <c r="C652" s="2">
        <v>75</v>
      </c>
      <c r="D652" s="2" t="s">
        <v>62</v>
      </c>
      <c r="E652" s="2" t="s">
        <v>54</v>
      </c>
      <c r="F652" s="2" t="s">
        <v>41</v>
      </c>
      <c r="G652" s="39" t="s">
        <v>1560</v>
      </c>
      <c r="H652" s="29">
        <v>76.179434544995303</v>
      </c>
      <c r="I652" s="29">
        <v>32.251820213838599</v>
      </c>
      <c r="J652" s="8">
        <v>1.25774349245994</v>
      </c>
      <c r="K652" s="32">
        <v>1</v>
      </c>
      <c r="L652" s="28">
        <v>0.99991607194830501</v>
      </c>
      <c r="M652" s="8">
        <v>136.36725905318099</v>
      </c>
      <c r="N652" s="9">
        <f t="shared" si="50"/>
        <v>136.37</v>
      </c>
      <c r="O652" s="6">
        <f t="shared" si="51"/>
        <v>136.92636481529902</v>
      </c>
      <c r="P652" s="6">
        <f t="shared" si="52"/>
        <v>139.04872346993616</v>
      </c>
      <c r="Q652" s="13">
        <f>P652*Index!$D$16</f>
        <v>157.75914855316699</v>
      </c>
      <c r="S652" s="8">
        <v>11.6482238241451</v>
      </c>
      <c r="T652" s="6">
        <f t="shared" si="53"/>
        <v>11.828771293419351</v>
      </c>
      <c r="U652" s="6">
        <f>T652*Index!$H$19</f>
        <v>12.427602840148705</v>
      </c>
      <c r="W652" s="8">
        <v>170.186751393316</v>
      </c>
      <c r="X652" s="9">
        <f t="shared" si="54"/>
        <v>170.19</v>
      </c>
      <c r="Y652" s="27"/>
    </row>
    <row r="653" spans="1:25" x14ac:dyDescent="0.25">
      <c r="A653" s="2" t="s">
        <v>893</v>
      </c>
      <c r="B653" s="2" t="s">
        <v>0</v>
      </c>
      <c r="C653" s="2">
        <v>75</v>
      </c>
      <c r="D653" s="2" t="s">
        <v>63</v>
      </c>
      <c r="E653" s="2" t="s">
        <v>54</v>
      </c>
      <c r="F653" s="2" t="s">
        <v>41</v>
      </c>
      <c r="G653" s="39" t="s">
        <v>1560</v>
      </c>
      <c r="H653" s="29">
        <v>76.179434544995303</v>
      </c>
      <c r="I653" s="29">
        <v>50.204840499994503</v>
      </c>
      <c r="J653" s="8">
        <v>1.53433189369148</v>
      </c>
      <c r="K653" s="32">
        <v>0</v>
      </c>
      <c r="L653" s="28">
        <v>0.99800742577676305</v>
      </c>
      <c r="M653" s="8">
        <v>193.52903318712799</v>
      </c>
      <c r="N653" s="9">
        <f t="shared" si="50"/>
        <v>193.53</v>
      </c>
      <c r="O653" s="6">
        <f t="shared" si="51"/>
        <v>194.32250222319522</v>
      </c>
      <c r="P653" s="6">
        <f t="shared" si="52"/>
        <v>197.33450100765475</v>
      </c>
      <c r="Q653" s="13">
        <f>P653*Index!$D$16</f>
        <v>223.88787241087201</v>
      </c>
      <c r="S653" s="8">
        <v>12.1495910718736</v>
      </c>
      <c r="T653" s="6">
        <f t="shared" si="53"/>
        <v>12.337909733487642</v>
      </c>
      <c r="U653" s="6">
        <f>T653*Index!$H$19</f>
        <v>12.962516413745453</v>
      </c>
      <c r="W653" s="8">
        <v>236.85038882461799</v>
      </c>
      <c r="X653" s="9">
        <f t="shared" si="54"/>
        <v>236.85</v>
      </c>
      <c r="Y653" s="27"/>
    </row>
    <row r="654" spans="1:25" x14ac:dyDescent="0.25">
      <c r="A654" s="2" t="s">
        <v>894</v>
      </c>
      <c r="B654" s="2" t="s">
        <v>0</v>
      </c>
      <c r="C654" s="2">
        <v>75</v>
      </c>
      <c r="D654" s="2" t="s">
        <v>64</v>
      </c>
      <c r="E654" s="2" t="s">
        <v>54</v>
      </c>
      <c r="F654" s="2" t="s">
        <v>41</v>
      </c>
      <c r="G654" s="39" t="s">
        <v>1560</v>
      </c>
      <c r="H654" s="29">
        <v>76.179434544995303</v>
      </c>
      <c r="I654" s="29">
        <v>65.805110448835293</v>
      </c>
      <c r="J654" s="8">
        <v>1.63951392367451</v>
      </c>
      <c r="K654" s="32">
        <v>0</v>
      </c>
      <c r="L654" s="28">
        <v>1.0054870921976999</v>
      </c>
      <c r="M654" s="8">
        <v>234.062954724527</v>
      </c>
      <c r="N654" s="9">
        <f t="shared" si="50"/>
        <v>234.06</v>
      </c>
      <c r="O654" s="6">
        <f t="shared" si="51"/>
        <v>235.02261283889757</v>
      </c>
      <c r="P654" s="6">
        <f t="shared" si="52"/>
        <v>238.66546333790049</v>
      </c>
      <c r="Q654" s="13">
        <f>P654*Index!$D$16</f>
        <v>270.78033760860075</v>
      </c>
      <c r="S654" s="8">
        <v>13.4504793468627</v>
      </c>
      <c r="T654" s="6">
        <f t="shared" si="53"/>
        <v>13.658961776739073</v>
      </c>
      <c r="U654" s="6">
        <f>T654*Index!$H$19</f>
        <v>14.350446716686488</v>
      </c>
      <c r="W654" s="8">
        <v>285.130784325288</v>
      </c>
      <c r="X654" s="9">
        <f t="shared" si="54"/>
        <v>285.13</v>
      </c>
      <c r="Y654" s="27"/>
    </row>
    <row r="655" spans="1:25" x14ac:dyDescent="0.25">
      <c r="A655" s="2" t="s">
        <v>895</v>
      </c>
      <c r="B655" s="2" t="s">
        <v>0</v>
      </c>
      <c r="C655" s="2">
        <v>75</v>
      </c>
      <c r="D655" s="2" t="s">
        <v>65</v>
      </c>
      <c r="E655" s="2" t="s">
        <v>54</v>
      </c>
      <c r="F655" s="2" t="s">
        <v>41</v>
      </c>
      <c r="G655" s="39" t="s">
        <v>1560</v>
      </c>
      <c r="H655" s="29">
        <v>76.179434544995303</v>
      </c>
      <c r="I655" s="29">
        <v>90.574479750101105</v>
      </c>
      <c r="J655" s="8">
        <v>1.7161292197850699</v>
      </c>
      <c r="K655" s="32">
        <v>0</v>
      </c>
      <c r="L655" s="28">
        <v>0.95097075256727603</v>
      </c>
      <c r="M655" s="8">
        <v>272.14050308360299</v>
      </c>
      <c r="N655" s="9">
        <f t="shared" si="50"/>
        <v>272.14</v>
      </c>
      <c r="O655" s="6">
        <f t="shared" si="51"/>
        <v>273.25627914624579</v>
      </c>
      <c r="P655" s="6">
        <f t="shared" si="52"/>
        <v>277.49175147301264</v>
      </c>
      <c r="Q655" s="13">
        <f>P655*Index!$D$16</f>
        <v>314.83109913176969</v>
      </c>
      <c r="S655" s="8">
        <v>13.556350217574799</v>
      </c>
      <c r="T655" s="6">
        <f t="shared" si="53"/>
        <v>13.76647364594721</v>
      </c>
      <c r="U655" s="6">
        <f>T655*Index!$H$19</f>
        <v>14.463401374273285</v>
      </c>
      <c r="W655" s="8">
        <v>329.29450050604299</v>
      </c>
      <c r="X655" s="9">
        <f t="shared" si="54"/>
        <v>329.29</v>
      </c>
      <c r="Y655" s="27"/>
    </row>
    <row r="656" spans="1:25" x14ac:dyDescent="0.25">
      <c r="A656" s="2" t="s">
        <v>896</v>
      </c>
      <c r="B656" s="2" t="s">
        <v>0</v>
      </c>
      <c r="C656" s="2">
        <v>75</v>
      </c>
      <c r="D656" s="2" t="s">
        <v>42</v>
      </c>
      <c r="E656" s="2" t="s">
        <v>54</v>
      </c>
      <c r="F656" s="2" t="s">
        <v>41</v>
      </c>
      <c r="G656" s="39" t="s">
        <v>1560</v>
      </c>
      <c r="H656" s="29">
        <v>76.179434544995303</v>
      </c>
      <c r="I656" s="29">
        <v>93.171058073418394</v>
      </c>
      <c r="J656" s="8">
        <v>1.72056859027514</v>
      </c>
      <c r="K656" s="32">
        <v>0</v>
      </c>
      <c r="L656" s="28">
        <v>1.0182692143102301</v>
      </c>
      <c r="M656" s="8">
        <v>296.702406270854</v>
      </c>
      <c r="N656" s="9">
        <f t="shared" si="50"/>
        <v>296.7</v>
      </c>
      <c r="O656" s="6">
        <f t="shared" si="51"/>
        <v>297.91888613656448</v>
      </c>
      <c r="P656" s="6">
        <f t="shared" si="52"/>
        <v>302.53662887168127</v>
      </c>
      <c r="Q656" s="13">
        <f>P656*Index!$D$16</f>
        <v>343.2460204301064</v>
      </c>
      <c r="S656" s="8">
        <v>14.883442164388001</v>
      </c>
      <c r="T656" s="6">
        <f t="shared" si="53"/>
        <v>15.114135517936015</v>
      </c>
      <c r="U656" s="6">
        <f>T656*Index!$H$19</f>
        <v>15.879288628531524</v>
      </c>
      <c r="W656" s="8">
        <v>359.12530905863798</v>
      </c>
      <c r="X656" s="9">
        <f t="shared" si="54"/>
        <v>359.13</v>
      </c>
      <c r="Y656" s="27"/>
    </row>
    <row r="657" spans="1:25" x14ac:dyDescent="0.25">
      <c r="A657" s="2" t="s">
        <v>897</v>
      </c>
      <c r="B657" s="2" t="s">
        <v>0</v>
      </c>
      <c r="C657" s="2">
        <v>75</v>
      </c>
      <c r="D657" s="2" t="s">
        <v>66</v>
      </c>
      <c r="E657" s="2" t="s">
        <v>54</v>
      </c>
      <c r="F657" s="2" t="s">
        <v>222</v>
      </c>
      <c r="G657" s="39" t="s">
        <v>1560</v>
      </c>
      <c r="H657" s="29">
        <v>76.179434544995303</v>
      </c>
      <c r="I657" s="29">
        <v>121.39483342147901</v>
      </c>
      <c r="J657" s="8">
        <v>1.7255378965547099</v>
      </c>
      <c r="K657" s="32">
        <v>0</v>
      </c>
      <c r="L657" s="28">
        <v>1.0027028992917899</v>
      </c>
      <c r="M657" s="8">
        <v>341.84336428648498</v>
      </c>
      <c r="N657" s="9">
        <f t="shared" si="50"/>
        <v>341.84</v>
      </c>
      <c r="O657" s="6">
        <f t="shared" si="51"/>
        <v>343.24492208005955</v>
      </c>
      <c r="P657" s="6">
        <f t="shared" si="52"/>
        <v>348.56521837230048</v>
      </c>
      <c r="Q657" s="13">
        <f>P657*Index!$D$16</f>
        <v>395.46822648502877</v>
      </c>
      <c r="S657" s="8">
        <v>17.359021457909499</v>
      </c>
      <c r="T657" s="6">
        <f t="shared" si="53"/>
        <v>17.628086290507099</v>
      </c>
      <c r="U657" s="6">
        <f>T657*Index!$H$19</f>
        <v>18.52050815896402</v>
      </c>
      <c r="W657" s="8">
        <v>413.98873464399298</v>
      </c>
      <c r="X657" s="9">
        <f t="shared" si="54"/>
        <v>413.99</v>
      </c>
      <c r="Y657" s="27"/>
    </row>
    <row r="658" spans="1:25" x14ac:dyDescent="0.25">
      <c r="A658" s="2" t="s">
        <v>898</v>
      </c>
      <c r="B658" s="2" t="s">
        <v>0</v>
      </c>
      <c r="C658" s="2">
        <v>75</v>
      </c>
      <c r="D658" s="2" t="s">
        <v>1563</v>
      </c>
      <c r="E658" s="2" t="s">
        <v>54</v>
      </c>
      <c r="F658" s="2" t="s">
        <v>222</v>
      </c>
      <c r="G658" s="39" t="s">
        <v>1560</v>
      </c>
      <c r="H658" s="29">
        <v>76.179434544995303</v>
      </c>
      <c r="I658" s="29">
        <v>102.48839406802399</v>
      </c>
      <c r="J658" s="8">
        <v>1.7481377294181899</v>
      </c>
      <c r="K658" s="32">
        <v>0</v>
      </c>
      <c r="L658" s="28">
        <v>0.96611839600642502</v>
      </c>
      <c r="M658" s="8">
        <v>301.75352850754098</v>
      </c>
      <c r="N658" s="9">
        <f t="shared" si="50"/>
        <v>301.75</v>
      </c>
      <c r="O658" s="6">
        <f t="shared" si="51"/>
        <v>302.9907179744219</v>
      </c>
      <c r="P658" s="6">
        <f t="shared" si="52"/>
        <v>307.68707410302545</v>
      </c>
      <c r="Q658" s="13">
        <f>P658*Index!$D$16</f>
        <v>349.08951064051638</v>
      </c>
      <c r="S658" s="8">
        <v>15.778851721006999</v>
      </c>
      <c r="T658" s="6">
        <f t="shared" si="53"/>
        <v>16.023423922682611</v>
      </c>
      <c r="U658" s="6">
        <f>T658*Index!$H$19</f>
        <v>16.834609758768416</v>
      </c>
      <c r="W658" s="8">
        <v>365.92412039928502</v>
      </c>
      <c r="X658" s="9">
        <f t="shared" si="54"/>
        <v>365.92</v>
      </c>
      <c r="Y658" s="27"/>
    </row>
    <row r="659" spans="1:25" x14ac:dyDescent="0.25">
      <c r="A659" s="2" t="s">
        <v>899</v>
      </c>
      <c r="B659" s="2" t="s">
        <v>0</v>
      </c>
      <c r="C659" s="2">
        <v>75</v>
      </c>
      <c r="D659" s="2" t="s">
        <v>229</v>
      </c>
      <c r="E659" s="2" t="s">
        <v>54</v>
      </c>
      <c r="F659" s="2" t="s">
        <v>41</v>
      </c>
      <c r="G659" s="39" t="s">
        <v>1560</v>
      </c>
      <c r="H659" s="29">
        <v>76.179434544995303</v>
      </c>
      <c r="I659" s="29">
        <v>70.884691713287197</v>
      </c>
      <c r="J659" s="8">
        <v>1.8908923577514101</v>
      </c>
      <c r="K659" s="32">
        <v>1</v>
      </c>
      <c r="L659" s="28">
        <v>1.01907354926203</v>
      </c>
      <c r="M659" s="8">
        <v>283.38645141524597</v>
      </c>
      <c r="N659" s="9">
        <f t="shared" si="50"/>
        <v>283.39</v>
      </c>
      <c r="O659" s="6">
        <f t="shared" si="51"/>
        <v>284.54833586604849</v>
      </c>
      <c r="P659" s="6">
        <f t="shared" si="52"/>
        <v>288.95883507197226</v>
      </c>
      <c r="Q659" s="13">
        <f>P659*Index!$D$16</f>
        <v>327.84119587926688</v>
      </c>
      <c r="S659" s="8">
        <v>14.607471063523001</v>
      </c>
      <c r="T659" s="6">
        <f t="shared" si="53"/>
        <v>14.833886865007608</v>
      </c>
      <c r="U659" s="6">
        <f>T659*Index!$H$19</f>
        <v>15.584852387548617</v>
      </c>
      <c r="W659" s="8">
        <v>343.426048266816</v>
      </c>
      <c r="X659" s="9">
        <f t="shared" si="54"/>
        <v>343.43</v>
      </c>
      <c r="Y659" s="27"/>
    </row>
    <row r="660" spans="1:25" x14ac:dyDescent="0.25">
      <c r="A660" s="2" t="s">
        <v>900</v>
      </c>
      <c r="B660" s="2" t="s">
        <v>0</v>
      </c>
      <c r="C660" s="2">
        <v>75</v>
      </c>
      <c r="D660" s="2" t="s">
        <v>62</v>
      </c>
      <c r="E660" s="2" t="s">
        <v>55</v>
      </c>
      <c r="F660" s="2" t="s">
        <v>41</v>
      </c>
      <c r="G660" s="39" t="s">
        <v>1561</v>
      </c>
      <c r="H660" s="29">
        <v>76.179434544995303</v>
      </c>
      <c r="I660" s="29">
        <v>33.224941152950798</v>
      </c>
      <c r="J660" s="8">
        <v>2.4867478176086402</v>
      </c>
      <c r="K660" s="32">
        <v>0</v>
      </c>
      <c r="L660" s="28">
        <v>0.99991607194830501</v>
      </c>
      <c r="M660" s="8">
        <v>272.03825894626698</v>
      </c>
      <c r="N660" s="9">
        <f t="shared" si="50"/>
        <v>272.04000000000002</v>
      </c>
      <c r="O660" s="6">
        <f t="shared" si="51"/>
        <v>273.15361580794666</v>
      </c>
      <c r="P660" s="6">
        <f t="shared" si="52"/>
        <v>277.38749685296983</v>
      </c>
      <c r="Q660" s="13">
        <f>P660*Index!$D$16</f>
        <v>314.71281598842069</v>
      </c>
      <c r="S660" s="8">
        <v>13.3216222651381</v>
      </c>
      <c r="T660" s="6">
        <f t="shared" si="53"/>
        <v>13.528107410247742</v>
      </c>
      <c r="U660" s="6">
        <f>T660*Index!$H$19</f>
        <v>14.212967847891532</v>
      </c>
      <c r="W660" s="8">
        <v>328.92578383631201</v>
      </c>
      <c r="X660" s="9">
        <f t="shared" si="54"/>
        <v>328.93</v>
      </c>
      <c r="Y660" s="27"/>
    </row>
    <row r="661" spans="1:25" x14ac:dyDescent="0.25">
      <c r="A661" s="2" t="s">
        <v>901</v>
      </c>
      <c r="B661" s="2" t="s">
        <v>0</v>
      </c>
      <c r="C661" s="2">
        <v>75</v>
      </c>
      <c r="D661" s="2" t="s">
        <v>62</v>
      </c>
      <c r="E661" s="2" t="s">
        <v>55</v>
      </c>
      <c r="F661" s="2" t="s">
        <v>41</v>
      </c>
      <c r="G661" s="39" t="s">
        <v>1562</v>
      </c>
      <c r="H661" s="29"/>
      <c r="I661" s="29"/>
      <c r="J661" s="8"/>
      <c r="K661" s="32">
        <v>0</v>
      </c>
      <c r="L661" s="28"/>
      <c r="M661" s="8"/>
      <c r="N661" s="9">
        <f t="shared" si="50"/>
        <v>0</v>
      </c>
      <c r="O661" s="6">
        <f t="shared" si="51"/>
        <v>0</v>
      </c>
      <c r="P661" s="6">
        <f t="shared" si="52"/>
        <v>0</v>
      </c>
      <c r="Q661" s="13">
        <f>P661*Index!$D$16</f>
        <v>0</v>
      </c>
      <c r="S661" s="8"/>
      <c r="T661" s="6">
        <f t="shared" si="53"/>
        <v>0</v>
      </c>
      <c r="U661" s="6">
        <f>T661*Index!$H$19</f>
        <v>0</v>
      </c>
      <c r="W661" s="8"/>
      <c r="X661" s="9">
        <f t="shared" si="54"/>
        <v>0</v>
      </c>
      <c r="Y661" s="27"/>
    </row>
    <row r="662" spans="1:25" x14ac:dyDescent="0.25">
      <c r="A662" s="2" t="s">
        <v>902</v>
      </c>
      <c r="B662" s="2" t="s">
        <v>0</v>
      </c>
      <c r="C662" s="2">
        <v>75</v>
      </c>
      <c r="D662" s="2" t="s">
        <v>63</v>
      </c>
      <c r="E662" s="2" t="s">
        <v>55</v>
      </c>
      <c r="F662" s="2" t="s">
        <v>41</v>
      </c>
      <c r="G662" s="39" t="s">
        <v>1560</v>
      </c>
      <c r="H662" s="29">
        <v>76.179434544995303</v>
      </c>
      <c r="I662" s="29">
        <v>51.7506555810902</v>
      </c>
      <c r="J662" s="8">
        <v>2.8369755634428002</v>
      </c>
      <c r="K662" s="32">
        <v>0</v>
      </c>
      <c r="L662" s="28">
        <v>0.99800742577676305</v>
      </c>
      <c r="M662" s="8">
        <v>362.21136550857602</v>
      </c>
      <c r="N662" s="9">
        <f t="shared" si="50"/>
        <v>362.21</v>
      </c>
      <c r="O662" s="6">
        <f t="shared" si="51"/>
        <v>363.69643210716117</v>
      </c>
      <c r="P662" s="6">
        <f t="shared" si="52"/>
        <v>369.33372680482222</v>
      </c>
      <c r="Q662" s="13">
        <f>P662*Index!$D$16</f>
        <v>419.03134972177173</v>
      </c>
      <c r="S662" s="8">
        <v>14.3152931294336</v>
      </c>
      <c r="T662" s="6">
        <f t="shared" si="53"/>
        <v>14.537180172939822</v>
      </c>
      <c r="U662" s="6">
        <f>T662*Index!$H$19</f>
        <v>15.273124919194899</v>
      </c>
      <c r="W662" s="8">
        <v>434.30447464096699</v>
      </c>
      <c r="X662" s="9">
        <f t="shared" si="54"/>
        <v>434.3</v>
      </c>
      <c r="Y662" s="27"/>
    </row>
    <row r="663" spans="1:25" x14ac:dyDescent="0.25">
      <c r="A663" s="2" t="s">
        <v>903</v>
      </c>
      <c r="B663" s="2" t="s">
        <v>0</v>
      </c>
      <c r="C663" s="2">
        <v>75</v>
      </c>
      <c r="D663" s="2" t="s">
        <v>64</v>
      </c>
      <c r="E663" s="2" t="s">
        <v>55</v>
      </c>
      <c r="F663" s="2" t="s">
        <v>41</v>
      </c>
      <c r="G663" s="39" t="s">
        <v>1560</v>
      </c>
      <c r="H663" s="29">
        <v>76.179434544995303</v>
      </c>
      <c r="I663" s="29">
        <v>67.875114834979101</v>
      </c>
      <c r="J663" s="8">
        <v>2.8926858618655</v>
      </c>
      <c r="K663" s="32">
        <v>0</v>
      </c>
      <c r="L663" s="28">
        <v>1.0054870921976999</v>
      </c>
      <c r="M663" s="8">
        <v>418.99105465960997</v>
      </c>
      <c r="N663" s="9">
        <f t="shared" si="50"/>
        <v>418.99</v>
      </c>
      <c r="O663" s="6">
        <f t="shared" si="51"/>
        <v>420.70891798371434</v>
      </c>
      <c r="P663" s="6">
        <f t="shared" si="52"/>
        <v>427.22990621246197</v>
      </c>
      <c r="Q663" s="13">
        <f>P663*Index!$D$16</f>
        <v>484.71805104417143</v>
      </c>
      <c r="S663" s="8">
        <v>17.065146459248702</v>
      </c>
      <c r="T663" s="6">
        <f t="shared" si="53"/>
        <v>17.329656229367057</v>
      </c>
      <c r="U663" s="6">
        <f>T663*Index!$H$19</f>
        <v>18.206970075978763</v>
      </c>
      <c r="W663" s="8">
        <v>502.92502112015097</v>
      </c>
      <c r="X663" s="9">
        <f t="shared" si="54"/>
        <v>502.93</v>
      </c>
      <c r="Y663" s="27"/>
    </row>
    <row r="664" spans="1:25" x14ac:dyDescent="0.25">
      <c r="A664" s="2" t="s">
        <v>904</v>
      </c>
      <c r="B664" s="2" t="s">
        <v>0</v>
      </c>
      <c r="C664" s="2">
        <v>75</v>
      </c>
      <c r="D664" s="2" t="s">
        <v>65</v>
      </c>
      <c r="E664" s="2" t="s">
        <v>55</v>
      </c>
      <c r="F664" s="2" t="s">
        <v>41</v>
      </c>
      <c r="G664" s="39" t="s">
        <v>1560</v>
      </c>
      <c r="H664" s="29">
        <v>76.179434544995303</v>
      </c>
      <c r="I664" s="29">
        <v>93.484187463781197</v>
      </c>
      <c r="J664" s="8">
        <v>2.8026776005111702</v>
      </c>
      <c r="K664" s="32">
        <v>0</v>
      </c>
      <c r="L664" s="28">
        <v>0.95097075256727603</v>
      </c>
      <c r="M664" s="8">
        <v>452.19841628944403</v>
      </c>
      <c r="N664" s="9">
        <f t="shared" si="50"/>
        <v>452.2</v>
      </c>
      <c r="O664" s="6">
        <f t="shared" si="51"/>
        <v>454.05242979623074</v>
      </c>
      <c r="P664" s="6">
        <f t="shared" si="52"/>
        <v>461.09024245807234</v>
      </c>
      <c r="Q664" s="13">
        <f>P664*Index!$D$16</f>
        <v>523.13464116113414</v>
      </c>
      <c r="S664" s="8">
        <v>15.7706675870868</v>
      </c>
      <c r="T664" s="6">
        <f t="shared" si="53"/>
        <v>16.015112934686648</v>
      </c>
      <c r="U664" s="6">
        <f>T664*Index!$H$19</f>
        <v>16.82587802700516</v>
      </c>
      <c r="W664" s="8">
        <v>539.96051918813896</v>
      </c>
      <c r="X664" s="9">
        <f t="shared" si="54"/>
        <v>539.96</v>
      </c>
      <c r="Y664" s="27"/>
    </row>
    <row r="665" spans="1:25" x14ac:dyDescent="0.25">
      <c r="A665" s="2" t="s">
        <v>905</v>
      </c>
      <c r="B665" s="2" t="s">
        <v>0</v>
      </c>
      <c r="C665" s="2">
        <v>75</v>
      </c>
      <c r="D665" s="2" t="s">
        <v>42</v>
      </c>
      <c r="E665" s="2" t="s">
        <v>55</v>
      </c>
      <c r="F665" s="2" t="s">
        <v>41</v>
      </c>
      <c r="G665" s="39" t="s">
        <v>1560</v>
      </c>
      <c r="H665" s="29">
        <v>76.179434544995303</v>
      </c>
      <c r="I665" s="29">
        <v>96.200309633439502</v>
      </c>
      <c r="J665" s="8">
        <v>2.8874570457503701</v>
      </c>
      <c r="K665" s="32">
        <v>0</v>
      </c>
      <c r="L665" s="28">
        <v>1.0182692143102301</v>
      </c>
      <c r="M665" s="8">
        <v>506.83240928670801</v>
      </c>
      <c r="N665" s="9">
        <f t="shared" si="50"/>
        <v>506.83</v>
      </c>
      <c r="O665" s="6">
        <f t="shared" si="51"/>
        <v>508.91042216478354</v>
      </c>
      <c r="P665" s="6">
        <f t="shared" si="52"/>
        <v>516.79853370833769</v>
      </c>
      <c r="Q665" s="13">
        <f>P665*Index!$D$16</f>
        <v>586.33905164170847</v>
      </c>
      <c r="S665" s="8">
        <v>14.813526275553</v>
      </c>
      <c r="T665" s="6">
        <f t="shared" si="53"/>
        <v>15.043135932824073</v>
      </c>
      <c r="U665" s="6">
        <f>T665*Index!$H$19</f>
        <v>15.804694689423291</v>
      </c>
      <c r="W665" s="8">
        <v>602.14374633113096</v>
      </c>
      <c r="X665" s="9">
        <f t="shared" si="54"/>
        <v>602.14</v>
      </c>
      <c r="Y665" s="27"/>
    </row>
    <row r="666" spans="1:25" x14ac:dyDescent="0.25">
      <c r="A666" s="2" t="s">
        <v>906</v>
      </c>
      <c r="B666" s="2" t="s">
        <v>0</v>
      </c>
      <c r="C666" s="2">
        <v>75</v>
      </c>
      <c r="D666" s="2" t="s">
        <v>66</v>
      </c>
      <c r="E666" s="2" t="s">
        <v>55</v>
      </c>
      <c r="F666" s="2" t="s">
        <v>222</v>
      </c>
      <c r="G666" s="39" t="s">
        <v>1560</v>
      </c>
      <c r="H666" s="29">
        <v>76.179434544995303</v>
      </c>
      <c r="I666" s="29">
        <v>125.124670913676</v>
      </c>
      <c r="J666" s="8">
        <v>3.20885257591492</v>
      </c>
      <c r="K666" s="32">
        <v>0</v>
      </c>
      <c r="L666" s="28">
        <v>1.0027028992917899</v>
      </c>
      <c r="M666" s="8">
        <v>647.70114918873105</v>
      </c>
      <c r="N666" s="9">
        <f t="shared" si="50"/>
        <v>647.70000000000005</v>
      </c>
      <c r="O666" s="6">
        <f t="shared" si="51"/>
        <v>650.35672390040486</v>
      </c>
      <c r="P666" s="6">
        <f t="shared" si="52"/>
        <v>660.43725312086121</v>
      </c>
      <c r="Q666" s="13">
        <f>P666*Index!$D$16</f>
        <v>749.3058269439382</v>
      </c>
      <c r="S666" s="8">
        <v>18.5338495078826</v>
      </c>
      <c r="T666" s="6">
        <f t="shared" si="53"/>
        <v>18.821124175254781</v>
      </c>
      <c r="U666" s="6">
        <f>T666*Index!$H$19</f>
        <v>19.773943586627052</v>
      </c>
      <c r="W666" s="8">
        <v>769.07977053056595</v>
      </c>
      <c r="X666" s="9">
        <f t="shared" si="54"/>
        <v>769.08</v>
      </c>
      <c r="Y666" s="27"/>
    </row>
    <row r="667" spans="1:25" x14ac:dyDescent="0.25">
      <c r="A667" s="2" t="s">
        <v>907</v>
      </c>
      <c r="B667" s="2" t="s">
        <v>0</v>
      </c>
      <c r="C667" s="2">
        <v>75</v>
      </c>
      <c r="D667" s="2" t="s">
        <v>1563</v>
      </c>
      <c r="E667" s="2" t="s">
        <v>55</v>
      </c>
      <c r="F667" s="2" t="s">
        <v>222</v>
      </c>
      <c r="G667" s="39" t="s">
        <v>1560</v>
      </c>
      <c r="H667" s="29">
        <v>76.179434544995303</v>
      </c>
      <c r="I667" s="29">
        <v>105.663813701941</v>
      </c>
      <c r="J667" s="8">
        <v>3.3758526834712099</v>
      </c>
      <c r="K667" s="32">
        <v>0</v>
      </c>
      <c r="L667" s="28">
        <v>0.96611839600642502</v>
      </c>
      <c r="M667" s="8">
        <v>593.07691343723195</v>
      </c>
      <c r="N667" s="9">
        <f t="shared" si="50"/>
        <v>593.08000000000004</v>
      </c>
      <c r="O667" s="6">
        <f t="shared" si="51"/>
        <v>595.50852878232456</v>
      </c>
      <c r="P667" s="6">
        <f t="shared" si="52"/>
        <v>604.73891097845058</v>
      </c>
      <c r="Q667" s="13">
        <f>P667*Index!$D$16</f>
        <v>686.11270432523611</v>
      </c>
      <c r="S667" s="8">
        <v>17.809099162455698</v>
      </c>
      <c r="T667" s="6">
        <f t="shared" si="53"/>
        <v>18.085140199473763</v>
      </c>
      <c r="U667" s="6">
        <f>T667*Index!$H$19</f>
        <v>19.000700422072121</v>
      </c>
      <c r="W667" s="8">
        <v>705.113404747309</v>
      </c>
      <c r="X667" s="9">
        <f t="shared" si="54"/>
        <v>705.11</v>
      </c>
      <c r="Y667" s="27"/>
    </row>
    <row r="668" spans="1:25" x14ac:dyDescent="0.25">
      <c r="A668" s="2" t="s">
        <v>908</v>
      </c>
      <c r="B668" s="2" t="s">
        <v>0</v>
      </c>
      <c r="C668" s="2">
        <v>75</v>
      </c>
      <c r="D668" s="2" t="s">
        <v>229</v>
      </c>
      <c r="E668" s="2" t="s">
        <v>55</v>
      </c>
      <c r="F668" s="2" t="s">
        <v>41</v>
      </c>
      <c r="G668" s="39" t="s">
        <v>1560</v>
      </c>
      <c r="H668" s="29">
        <v>76.179434544995303</v>
      </c>
      <c r="I668" s="29">
        <v>72.974741281434007</v>
      </c>
      <c r="J668" s="8">
        <v>3.1825026112555901</v>
      </c>
      <c r="K668" s="32">
        <v>1</v>
      </c>
      <c r="L668" s="28">
        <v>1.01907354926203</v>
      </c>
      <c r="M668" s="8">
        <v>483.73745419928099</v>
      </c>
      <c r="N668" s="9">
        <f t="shared" si="50"/>
        <v>483.74</v>
      </c>
      <c r="O668" s="6">
        <f t="shared" si="51"/>
        <v>485.72077776149803</v>
      </c>
      <c r="P668" s="6">
        <f t="shared" si="52"/>
        <v>493.2494498168013</v>
      </c>
      <c r="Q668" s="13">
        <f>P668*Index!$D$16</f>
        <v>559.62119813520633</v>
      </c>
      <c r="S668" s="8">
        <v>13.846744095479099</v>
      </c>
      <c r="T668" s="6">
        <f t="shared" si="53"/>
        <v>14.061368628959027</v>
      </c>
      <c r="U668" s="6">
        <f>T668*Index!$H$19</f>
        <v>14.773225415800077</v>
      </c>
      <c r="W668" s="8">
        <v>574.39442355100698</v>
      </c>
      <c r="X668" s="9">
        <f t="shared" si="54"/>
        <v>574.39</v>
      </c>
      <c r="Y668" s="27"/>
    </row>
    <row r="669" spans="1:25" x14ac:dyDescent="0.25">
      <c r="A669" s="2" t="s">
        <v>909</v>
      </c>
      <c r="B669" s="2" t="s">
        <v>0</v>
      </c>
      <c r="C669" s="2">
        <v>75</v>
      </c>
      <c r="D669" s="2" t="s">
        <v>62</v>
      </c>
      <c r="E669" s="2" t="s">
        <v>56</v>
      </c>
      <c r="F669" s="2" t="s">
        <v>41</v>
      </c>
      <c r="G669" s="39" t="s">
        <v>1560</v>
      </c>
      <c r="H669" s="29">
        <v>76.179434544995303</v>
      </c>
      <c r="I669" s="29">
        <v>33.6278985545651</v>
      </c>
      <c r="J669" s="8">
        <v>1.94333232318183</v>
      </c>
      <c r="K669" s="32">
        <v>0</v>
      </c>
      <c r="L669" s="28">
        <v>0.99991607194830501</v>
      </c>
      <c r="M669" s="8">
        <v>213.374230148235</v>
      </c>
      <c r="N669" s="9">
        <f t="shared" si="50"/>
        <v>213.37</v>
      </c>
      <c r="O669" s="6">
        <f t="shared" si="51"/>
        <v>214.24906449184277</v>
      </c>
      <c r="P669" s="6">
        <f t="shared" si="52"/>
        <v>217.56992499146637</v>
      </c>
      <c r="Q669" s="13">
        <f>P669*Index!$D$16</f>
        <v>246.84617924486943</v>
      </c>
      <c r="S669" s="8">
        <v>11.3806970413223</v>
      </c>
      <c r="T669" s="6">
        <f t="shared" si="53"/>
        <v>11.557097845462796</v>
      </c>
      <c r="U669" s="6">
        <f>T669*Index!$H$19</f>
        <v>12.142175923889349</v>
      </c>
      <c r="W669" s="8">
        <v>258.98835516875801</v>
      </c>
      <c r="X669" s="9">
        <f t="shared" si="54"/>
        <v>258.99</v>
      </c>
      <c r="Y669" s="27"/>
    </row>
    <row r="670" spans="1:25" x14ac:dyDescent="0.25">
      <c r="A670" s="2" t="s">
        <v>910</v>
      </c>
      <c r="B670" s="2" t="s">
        <v>0</v>
      </c>
      <c r="C670" s="2">
        <v>75</v>
      </c>
      <c r="D670" s="2" t="s">
        <v>63</v>
      </c>
      <c r="E670" s="2" t="s">
        <v>56</v>
      </c>
      <c r="F670" s="2" t="s">
        <v>41</v>
      </c>
      <c r="G670" s="39" t="s">
        <v>1560</v>
      </c>
      <c r="H670" s="29">
        <v>76.179434544995303</v>
      </c>
      <c r="I670" s="29">
        <v>52.3239535752001</v>
      </c>
      <c r="J670" s="8">
        <v>2.2168202332554601</v>
      </c>
      <c r="K670" s="32">
        <v>0</v>
      </c>
      <c r="L670" s="28">
        <v>0.99800742577676305</v>
      </c>
      <c r="M670" s="8">
        <v>284.301288378013</v>
      </c>
      <c r="N670" s="9">
        <f t="shared" si="50"/>
        <v>284.3</v>
      </c>
      <c r="O670" s="6">
        <f t="shared" si="51"/>
        <v>285.46692366036285</v>
      </c>
      <c r="P670" s="6">
        <f t="shared" si="52"/>
        <v>289.89166097709847</v>
      </c>
      <c r="Q670" s="13">
        <f>P670*Index!$D$16</f>
        <v>328.89954303175165</v>
      </c>
      <c r="S670" s="8">
        <v>11.923254009897001</v>
      </c>
      <c r="T670" s="6">
        <f t="shared" si="53"/>
        <v>12.108064447050404</v>
      </c>
      <c r="U670" s="6">
        <f>T670*Index!$H$19</f>
        <v>12.721035209682331</v>
      </c>
      <c r="W670" s="8">
        <v>341.620578241435</v>
      </c>
      <c r="X670" s="9">
        <f t="shared" si="54"/>
        <v>341.62</v>
      </c>
      <c r="Y670" s="27"/>
    </row>
    <row r="671" spans="1:25" x14ac:dyDescent="0.25">
      <c r="A671" s="2" t="s">
        <v>911</v>
      </c>
      <c r="B671" s="2" t="s">
        <v>0</v>
      </c>
      <c r="C671" s="2">
        <v>75</v>
      </c>
      <c r="D671" s="2" t="s">
        <v>64</v>
      </c>
      <c r="E671" s="2" t="s">
        <v>56</v>
      </c>
      <c r="F671" s="2" t="s">
        <v>41</v>
      </c>
      <c r="G671" s="39" t="s">
        <v>1560</v>
      </c>
      <c r="H671" s="29">
        <v>76.179434544995303</v>
      </c>
      <c r="I671" s="29">
        <v>68.550293550466705</v>
      </c>
      <c r="J671" s="8">
        <v>2.2563908629939702</v>
      </c>
      <c r="K671" s="32">
        <v>0</v>
      </c>
      <c r="L671" s="28">
        <v>1.0054870921976999</v>
      </c>
      <c r="M671" s="8">
        <v>328.35873841647498</v>
      </c>
      <c r="N671" s="9">
        <f t="shared" si="50"/>
        <v>328.36</v>
      </c>
      <c r="O671" s="6">
        <f t="shared" si="51"/>
        <v>329.70500924398254</v>
      </c>
      <c r="P671" s="6">
        <f t="shared" si="52"/>
        <v>334.8154368872643</v>
      </c>
      <c r="Q671" s="13">
        <f>P671*Index!$D$16</f>
        <v>379.86827155023639</v>
      </c>
      <c r="S671" s="8">
        <v>12.575356751567</v>
      </c>
      <c r="T671" s="6">
        <f t="shared" si="53"/>
        <v>12.770274781216289</v>
      </c>
      <c r="U671" s="6">
        <f>T671*Index!$H$19</f>
        <v>13.416769942015362</v>
      </c>
      <c r="W671" s="8">
        <v>393.28504149225199</v>
      </c>
      <c r="X671" s="9">
        <f t="shared" si="54"/>
        <v>393.29</v>
      </c>
      <c r="Y671" s="27"/>
    </row>
    <row r="672" spans="1:25" x14ac:dyDescent="0.25">
      <c r="A672" s="2" t="s">
        <v>912</v>
      </c>
      <c r="B672" s="2" t="s">
        <v>0</v>
      </c>
      <c r="C672" s="2">
        <v>75</v>
      </c>
      <c r="D672" s="2" t="s">
        <v>65</v>
      </c>
      <c r="E672" s="2" t="s">
        <v>56</v>
      </c>
      <c r="F672" s="2" t="s">
        <v>41</v>
      </c>
      <c r="G672" s="39" t="s">
        <v>1560</v>
      </c>
      <c r="H672" s="29">
        <v>76.179434544995303</v>
      </c>
      <c r="I672" s="29">
        <v>94.3083238478455</v>
      </c>
      <c r="J672" s="8">
        <v>2.2765614842370598</v>
      </c>
      <c r="K672" s="32">
        <v>0</v>
      </c>
      <c r="L672" s="28">
        <v>0.95097075256727603</v>
      </c>
      <c r="M672" s="8">
        <v>369.09634525568902</v>
      </c>
      <c r="N672" s="9">
        <f t="shared" si="50"/>
        <v>369.1</v>
      </c>
      <c r="O672" s="6">
        <f t="shared" si="51"/>
        <v>370.60964027123731</v>
      </c>
      <c r="P672" s="6">
        <f t="shared" si="52"/>
        <v>376.35408969544153</v>
      </c>
      <c r="Q672" s="13">
        <f>P672*Index!$D$16</f>
        <v>426.99637409970364</v>
      </c>
      <c r="S672" s="8">
        <v>12.561165640878199</v>
      </c>
      <c r="T672" s="6">
        <f t="shared" si="53"/>
        <v>12.755863708311812</v>
      </c>
      <c r="U672" s="6">
        <f>T672*Index!$H$19</f>
        <v>13.401629308545097</v>
      </c>
      <c r="W672" s="8">
        <v>440.398003408249</v>
      </c>
      <c r="X672" s="9">
        <f t="shared" si="54"/>
        <v>440.4</v>
      </c>
      <c r="Y672" s="27"/>
    </row>
    <row r="673" spans="1:25" x14ac:dyDescent="0.25">
      <c r="A673" s="2" t="s">
        <v>913</v>
      </c>
      <c r="B673" s="2" t="s">
        <v>0</v>
      </c>
      <c r="C673" s="2">
        <v>75</v>
      </c>
      <c r="D673" s="2" t="s">
        <v>42</v>
      </c>
      <c r="E673" s="2" t="s">
        <v>56</v>
      </c>
      <c r="F673" s="2" t="s">
        <v>41</v>
      </c>
      <c r="G673" s="39" t="s">
        <v>1560</v>
      </c>
      <c r="H673" s="29">
        <v>76.179434544995303</v>
      </c>
      <c r="I673" s="29">
        <v>96.985352507914996</v>
      </c>
      <c r="J673" s="8">
        <v>2.3680020248226299</v>
      </c>
      <c r="K673" s="32">
        <v>0</v>
      </c>
      <c r="L673" s="28">
        <v>1.0182692143102301</v>
      </c>
      <c r="M673" s="8">
        <v>417.54594112116001</v>
      </c>
      <c r="N673" s="9">
        <f t="shared" si="50"/>
        <v>417.55</v>
      </c>
      <c r="O673" s="6">
        <f t="shared" si="51"/>
        <v>419.25787947975675</v>
      </c>
      <c r="P673" s="6">
        <f t="shared" si="52"/>
        <v>425.75637661169299</v>
      </c>
      <c r="Q673" s="13">
        <f>P673*Index!$D$16</f>
        <v>483.0462429945602</v>
      </c>
      <c r="S673" s="8">
        <v>13.8319264707955</v>
      </c>
      <c r="T673" s="6">
        <f t="shared" si="53"/>
        <v>14.04632133109283</v>
      </c>
      <c r="U673" s="6">
        <f>T673*Index!$H$19</f>
        <v>14.757416348479405</v>
      </c>
      <c r="W673" s="8">
        <v>497.80365934304001</v>
      </c>
      <c r="X673" s="9">
        <f t="shared" si="54"/>
        <v>497.8</v>
      </c>
      <c r="Y673" s="27"/>
    </row>
    <row r="674" spans="1:25" x14ac:dyDescent="0.25">
      <c r="A674" s="2" t="s">
        <v>914</v>
      </c>
      <c r="B674" s="2" t="s">
        <v>0</v>
      </c>
      <c r="C674" s="2">
        <v>75</v>
      </c>
      <c r="D674" s="2" t="s">
        <v>66</v>
      </c>
      <c r="E674" s="2" t="s">
        <v>56</v>
      </c>
      <c r="F674" s="2" t="s">
        <v>222</v>
      </c>
      <c r="G674" s="39" t="s">
        <v>1560</v>
      </c>
      <c r="H674" s="29">
        <v>76.179434544995303</v>
      </c>
      <c r="I674" s="29">
        <v>126.524695343414</v>
      </c>
      <c r="J674" s="8">
        <v>2.30554937382206</v>
      </c>
      <c r="K674" s="32">
        <v>0</v>
      </c>
      <c r="L674" s="28">
        <v>1.0027028992917899</v>
      </c>
      <c r="M674" s="8">
        <v>468.60756452837398</v>
      </c>
      <c r="N674" s="9">
        <f t="shared" si="50"/>
        <v>468.61</v>
      </c>
      <c r="O674" s="6">
        <f t="shared" si="51"/>
        <v>470.52885554294033</v>
      </c>
      <c r="P674" s="6">
        <f t="shared" si="52"/>
        <v>477.82205280385597</v>
      </c>
      <c r="Q674" s="13">
        <f>P674*Index!$D$16</f>
        <v>542.11788737895802</v>
      </c>
      <c r="S674" s="8">
        <v>16.495975833294199</v>
      </c>
      <c r="T674" s="6">
        <f t="shared" si="53"/>
        <v>16.751663458710262</v>
      </c>
      <c r="U674" s="6">
        <f>T674*Index!$H$19</f>
        <v>17.599716421307466</v>
      </c>
      <c r="W674" s="8">
        <v>559.71760380026603</v>
      </c>
      <c r="X674" s="9">
        <f t="shared" si="54"/>
        <v>559.72</v>
      </c>
      <c r="Y674" s="27"/>
    </row>
    <row r="675" spans="1:25" x14ac:dyDescent="0.25">
      <c r="A675" s="2" t="s">
        <v>915</v>
      </c>
      <c r="B675" s="2" t="s">
        <v>0</v>
      </c>
      <c r="C675" s="2">
        <v>75</v>
      </c>
      <c r="D675" s="2" t="s">
        <v>1563</v>
      </c>
      <c r="E675" s="2" t="s">
        <v>56</v>
      </c>
      <c r="F675" s="2" t="s">
        <v>222</v>
      </c>
      <c r="G675" s="39" t="s">
        <v>1560</v>
      </c>
      <c r="H675" s="29">
        <v>76.179434544995303</v>
      </c>
      <c r="I675" s="29">
        <v>106.799728812092</v>
      </c>
      <c r="J675" s="8">
        <v>2.4780980218630502</v>
      </c>
      <c r="K675" s="32">
        <v>0</v>
      </c>
      <c r="L675" s="28">
        <v>0.96611839600642502</v>
      </c>
      <c r="M675" s="8">
        <v>438.077017984603</v>
      </c>
      <c r="N675" s="9">
        <f t="shared" si="50"/>
        <v>438.08</v>
      </c>
      <c r="O675" s="6">
        <f t="shared" si="51"/>
        <v>439.87313375833986</v>
      </c>
      <c r="P675" s="6">
        <f t="shared" si="52"/>
        <v>446.69116733159416</v>
      </c>
      <c r="Q675" s="13">
        <f>P675*Index!$D$16</f>
        <v>506.79802349777657</v>
      </c>
      <c r="S675" s="8">
        <v>15.143104321907799</v>
      </c>
      <c r="T675" s="6">
        <f t="shared" si="53"/>
        <v>15.377822438897372</v>
      </c>
      <c r="U675" s="6">
        <f>T675*Index!$H$19</f>
        <v>16.156324699866548</v>
      </c>
      <c r="W675" s="8">
        <v>522.95434819764296</v>
      </c>
      <c r="X675" s="9">
        <f t="shared" si="54"/>
        <v>522.95000000000005</v>
      </c>
      <c r="Y675" s="27"/>
    </row>
    <row r="676" spans="1:25" x14ac:dyDescent="0.25">
      <c r="A676" s="2" t="s">
        <v>916</v>
      </c>
      <c r="B676" s="2" t="s">
        <v>0</v>
      </c>
      <c r="C676" s="2">
        <v>75</v>
      </c>
      <c r="D676" s="2" t="s">
        <v>229</v>
      </c>
      <c r="E676" s="2" t="s">
        <v>56</v>
      </c>
      <c r="F676" s="2" t="s">
        <v>41</v>
      </c>
      <c r="G676" s="39" t="s">
        <v>1560</v>
      </c>
      <c r="H676" s="29">
        <v>76.179434544995303</v>
      </c>
      <c r="I676" s="29">
        <v>73.945270041950593</v>
      </c>
      <c r="J676" s="8">
        <v>2.58266753031468</v>
      </c>
      <c r="K676" s="32">
        <v>1</v>
      </c>
      <c r="L676" s="28">
        <v>1.01907354926203</v>
      </c>
      <c r="M676" s="8">
        <v>395.117438517133</v>
      </c>
      <c r="N676" s="9">
        <f t="shared" si="50"/>
        <v>395.12</v>
      </c>
      <c r="O676" s="6">
        <f t="shared" si="51"/>
        <v>396.73742001505326</v>
      </c>
      <c r="P676" s="6">
        <f t="shared" si="52"/>
        <v>402.88685002528661</v>
      </c>
      <c r="Q676" s="13">
        <f>P676*Index!$D$16</f>
        <v>457.099388165177</v>
      </c>
      <c r="S676" s="8">
        <v>16.7889063693043</v>
      </c>
      <c r="T676" s="6">
        <f t="shared" si="53"/>
        <v>17.049134418028519</v>
      </c>
      <c r="U676" s="6">
        <f>T676*Index!$H$19</f>
        <v>17.912246847941212</v>
      </c>
      <c r="W676" s="8">
        <v>475.011635013118</v>
      </c>
      <c r="X676" s="9">
        <f t="shared" si="54"/>
        <v>475.01</v>
      </c>
      <c r="Y676" s="27"/>
    </row>
    <row r="677" spans="1:25" x14ac:dyDescent="0.25">
      <c r="A677" s="2" t="s">
        <v>917</v>
      </c>
      <c r="B677" s="2" t="s">
        <v>0</v>
      </c>
      <c r="C677" s="2">
        <v>75</v>
      </c>
      <c r="D677" s="2" t="s">
        <v>62</v>
      </c>
      <c r="E677" s="2" t="s">
        <v>57</v>
      </c>
      <c r="F677" s="2" t="s">
        <v>41</v>
      </c>
      <c r="G677" s="39" t="s">
        <v>1560</v>
      </c>
      <c r="H677" s="29">
        <v>76.179434544995303</v>
      </c>
      <c r="I677" s="29">
        <v>29.589454714369499</v>
      </c>
      <c r="J677" s="8">
        <v>1.3581891414243099</v>
      </c>
      <c r="K677" s="32">
        <v>1</v>
      </c>
      <c r="L677" s="28">
        <v>0.99991607194830501</v>
      </c>
      <c r="M677" s="8">
        <v>143.64210027907299</v>
      </c>
      <c r="N677" s="9">
        <f t="shared" si="50"/>
        <v>143.63999999999999</v>
      </c>
      <c r="O677" s="6">
        <f t="shared" si="51"/>
        <v>144.23103289021719</v>
      </c>
      <c r="P677" s="6">
        <f t="shared" si="52"/>
        <v>146.46661390001557</v>
      </c>
      <c r="Q677" s="13">
        <f>P677*Index!$D$16</f>
        <v>166.17519185875716</v>
      </c>
      <c r="S677" s="8">
        <v>10.6771360067382</v>
      </c>
      <c r="T677" s="6">
        <f t="shared" si="53"/>
        <v>10.842631614842643</v>
      </c>
      <c r="U677" s="6">
        <f>T677*Index!$H$19</f>
        <v>11.391539840344052</v>
      </c>
      <c r="W677" s="8">
        <v>177.56673169910201</v>
      </c>
      <c r="X677" s="9">
        <f t="shared" si="54"/>
        <v>177.57</v>
      </c>
      <c r="Y677" s="27"/>
    </row>
    <row r="678" spans="1:25" x14ac:dyDescent="0.25">
      <c r="A678" s="2" t="s">
        <v>918</v>
      </c>
      <c r="B678" s="2" t="s">
        <v>0</v>
      </c>
      <c r="C678" s="2">
        <v>75</v>
      </c>
      <c r="D678" s="2" t="s">
        <v>63</v>
      </c>
      <c r="E678" s="2" t="s">
        <v>57</v>
      </c>
      <c r="F678" s="2" t="s">
        <v>41</v>
      </c>
      <c r="G678" s="39" t="s">
        <v>1560</v>
      </c>
      <c r="H678" s="29">
        <v>76.179434544995303</v>
      </c>
      <c r="I678" s="29">
        <v>46.088380312732497</v>
      </c>
      <c r="J678" s="8">
        <v>1.6725182260451099</v>
      </c>
      <c r="K678" s="32">
        <v>0</v>
      </c>
      <c r="L678" s="28">
        <v>0.99800742577676305</v>
      </c>
      <c r="M678" s="8">
        <v>204.08767704596599</v>
      </c>
      <c r="N678" s="9">
        <f t="shared" si="50"/>
        <v>204.09</v>
      </c>
      <c r="O678" s="6">
        <f t="shared" si="51"/>
        <v>204.92443652185446</v>
      </c>
      <c r="P678" s="6">
        <f t="shared" si="52"/>
        <v>208.1007652879432</v>
      </c>
      <c r="Q678" s="13">
        <f>P678*Index!$D$16</f>
        <v>236.10284744675511</v>
      </c>
      <c r="S678" s="8">
        <v>11.866670216955301</v>
      </c>
      <c r="T678" s="6">
        <f t="shared" si="53"/>
        <v>12.050603605318109</v>
      </c>
      <c r="U678" s="6">
        <f>T678*Index!$H$19</f>
        <v>12.660665412837337</v>
      </c>
      <c r="W678" s="8">
        <v>248.763512859592</v>
      </c>
      <c r="X678" s="9">
        <f t="shared" si="54"/>
        <v>248.76</v>
      </c>
      <c r="Y678" s="27"/>
    </row>
    <row r="679" spans="1:25" x14ac:dyDescent="0.25">
      <c r="A679" s="2" t="s">
        <v>919</v>
      </c>
      <c r="B679" s="2" t="s">
        <v>0</v>
      </c>
      <c r="C679" s="2">
        <v>75</v>
      </c>
      <c r="D679" s="2" t="s">
        <v>64</v>
      </c>
      <c r="E679" s="2" t="s">
        <v>57</v>
      </c>
      <c r="F679" s="2" t="s">
        <v>41</v>
      </c>
      <c r="G679" s="39" t="s">
        <v>1560</v>
      </c>
      <c r="H679" s="29">
        <v>76.179434544995303</v>
      </c>
      <c r="I679" s="29">
        <v>60.449016801954599</v>
      </c>
      <c r="J679" s="8">
        <v>1.7229947067696101</v>
      </c>
      <c r="K679" s="32">
        <v>0</v>
      </c>
      <c r="L679" s="28">
        <v>1.0054870921976999</v>
      </c>
      <c r="M679" s="8">
        <v>236.70181537947099</v>
      </c>
      <c r="N679" s="9">
        <f t="shared" si="50"/>
        <v>236.7</v>
      </c>
      <c r="O679" s="6">
        <f t="shared" si="51"/>
        <v>237.67229282252683</v>
      </c>
      <c r="P679" s="6">
        <f t="shared" si="52"/>
        <v>241.35621336127602</v>
      </c>
      <c r="Q679" s="13">
        <f>P679*Index!$D$16</f>
        <v>273.83315551346209</v>
      </c>
      <c r="S679" s="8">
        <v>13.298886975578</v>
      </c>
      <c r="T679" s="6">
        <f t="shared" si="53"/>
        <v>13.50501972369946</v>
      </c>
      <c r="U679" s="6">
        <f>T679*Index!$H$19</f>
        <v>14.188711347211745</v>
      </c>
      <c r="W679" s="8">
        <v>288.02186686067301</v>
      </c>
      <c r="X679" s="9">
        <f t="shared" si="54"/>
        <v>288.02</v>
      </c>
      <c r="Y679" s="27"/>
    </row>
    <row r="680" spans="1:25" x14ac:dyDescent="0.25">
      <c r="A680" s="2" t="s">
        <v>920</v>
      </c>
      <c r="B680" s="2" t="s">
        <v>0</v>
      </c>
      <c r="C680" s="2">
        <v>75</v>
      </c>
      <c r="D680" s="2" t="s">
        <v>65</v>
      </c>
      <c r="E680" s="2" t="s">
        <v>57</v>
      </c>
      <c r="F680" s="2" t="s">
        <v>41</v>
      </c>
      <c r="G680" s="39" t="s">
        <v>1560</v>
      </c>
      <c r="H680" s="29">
        <v>76.179434544995303</v>
      </c>
      <c r="I680" s="29">
        <v>83.2568365069029</v>
      </c>
      <c r="J680" s="8">
        <v>1.70655210336444</v>
      </c>
      <c r="K680" s="32">
        <v>0</v>
      </c>
      <c r="L680" s="28">
        <v>0.95097075256727603</v>
      </c>
      <c r="M680" s="8">
        <v>258.74611700824403</v>
      </c>
      <c r="N680" s="9">
        <f t="shared" si="50"/>
        <v>258.75</v>
      </c>
      <c r="O680" s="6">
        <f t="shared" si="51"/>
        <v>259.80697608797783</v>
      </c>
      <c r="P680" s="6">
        <f t="shared" si="52"/>
        <v>263.83398421734148</v>
      </c>
      <c r="Q680" s="13">
        <f>P680*Index!$D$16</f>
        <v>299.33553988013898</v>
      </c>
      <c r="S680" s="8">
        <v>12.754960764622901</v>
      </c>
      <c r="T680" s="6">
        <f t="shared" si="53"/>
        <v>12.952662656474557</v>
      </c>
      <c r="U680" s="6">
        <f>T680*Index!$H$19</f>
        <v>13.608391203458581</v>
      </c>
      <c r="W680" s="8">
        <v>312.94393108359702</v>
      </c>
      <c r="X680" s="9">
        <f t="shared" si="54"/>
        <v>312.94</v>
      </c>
      <c r="Y680" s="27"/>
    </row>
    <row r="681" spans="1:25" x14ac:dyDescent="0.25">
      <c r="A681" s="2" t="s">
        <v>921</v>
      </c>
      <c r="B681" s="2" t="s">
        <v>0</v>
      </c>
      <c r="C681" s="2">
        <v>75</v>
      </c>
      <c r="D681" s="2" t="s">
        <v>42</v>
      </c>
      <c r="E681" s="2" t="s">
        <v>57</v>
      </c>
      <c r="F681" s="2" t="s">
        <v>41</v>
      </c>
      <c r="G681" s="39" t="s">
        <v>1560</v>
      </c>
      <c r="H681" s="29">
        <v>76.179434544995303</v>
      </c>
      <c r="I681" s="29">
        <v>85.676162517612397</v>
      </c>
      <c r="J681" s="8">
        <v>1.7119047080093801</v>
      </c>
      <c r="K681" s="32">
        <v>0</v>
      </c>
      <c r="L681" s="28">
        <v>1.0182692143102301</v>
      </c>
      <c r="M681" s="8">
        <v>282.14341735131399</v>
      </c>
      <c r="N681" s="9">
        <f t="shared" si="50"/>
        <v>282.14</v>
      </c>
      <c r="O681" s="6">
        <f t="shared" si="51"/>
        <v>283.30020536245439</v>
      </c>
      <c r="P681" s="6">
        <f t="shared" si="52"/>
        <v>287.69135854557243</v>
      </c>
      <c r="Q681" s="13">
        <f>P681*Index!$D$16</f>
        <v>326.40316744846871</v>
      </c>
      <c r="S681" s="8">
        <v>13.2928324454254</v>
      </c>
      <c r="T681" s="6">
        <f t="shared" si="53"/>
        <v>13.498871348329494</v>
      </c>
      <c r="U681" s="6">
        <f>T681*Index!$H$19</f>
        <v>14.182251710338674</v>
      </c>
      <c r="W681" s="8">
        <v>340.58541915880699</v>
      </c>
      <c r="X681" s="9">
        <f t="shared" si="54"/>
        <v>340.59</v>
      </c>
      <c r="Y681" s="27"/>
    </row>
    <row r="682" spans="1:25" x14ac:dyDescent="0.25">
      <c r="A682" s="2" t="s">
        <v>922</v>
      </c>
      <c r="B682" s="2" t="s">
        <v>0</v>
      </c>
      <c r="C682" s="2">
        <v>75</v>
      </c>
      <c r="D682" s="2" t="s">
        <v>66</v>
      </c>
      <c r="E682" s="2" t="s">
        <v>57</v>
      </c>
      <c r="F682" s="2" t="s">
        <v>222</v>
      </c>
      <c r="G682" s="39" t="s">
        <v>1560</v>
      </c>
      <c r="H682" s="29">
        <v>76.179434544995303</v>
      </c>
      <c r="I682" s="29">
        <v>111.434132656819</v>
      </c>
      <c r="J682" s="8">
        <v>1.56006330420729</v>
      </c>
      <c r="K682" s="32">
        <v>0</v>
      </c>
      <c r="L682" s="28">
        <v>1.0027028992917899</v>
      </c>
      <c r="M682" s="8">
        <v>293.48015056613298</v>
      </c>
      <c r="N682" s="9">
        <f t="shared" si="50"/>
        <v>293.48</v>
      </c>
      <c r="O682" s="6">
        <f t="shared" si="51"/>
        <v>294.68341918345413</v>
      </c>
      <c r="P682" s="6">
        <f t="shared" si="52"/>
        <v>299.25101218079772</v>
      </c>
      <c r="Q682" s="13">
        <f>P682*Index!$D$16</f>
        <v>339.51829047552013</v>
      </c>
      <c r="S682" s="8">
        <v>17.543756868626101</v>
      </c>
      <c r="T682" s="6">
        <f t="shared" si="53"/>
        <v>17.815685100089805</v>
      </c>
      <c r="U682" s="6">
        <f>T682*Index!$H$19</f>
        <v>18.717604158281851</v>
      </c>
      <c r="W682" s="8">
        <v>358.23589463380199</v>
      </c>
      <c r="X682" s="9">
        <f t="shared" si="54"/>
        <v>358.24</v>
      </c>
      <c r="Y682" s="27"/>
    </row>
    <row r="683" spans="1:25" x14ac:dyDescent="0.25">
      <c r="A683" s="2" t="s">
        <v>923</v>
      </c>
      <c r="B683" s="2" t="s">
        <v>0</v>
      </c>
      <c r="C683" s="2">
        <v>75</v>
      </c>
      <c r="D683" s="2" t="s">
        <v>1563</v>
      </c>
      <c r="E683" s="2" t="s">
        <v>57</v>
      </c>
      <c r="F683" s="2" t="s">
        <v>222</v>
      </c>
      <c r="G683" s="39" t="s">
        <v>1560</v>
      </c>
      <c r="H683" s="29">
        <v>76.179434544995303</v>
      </c>
      <c r="I683" s="29">
        <v>94.102846847915899</v>
      </c>
      <c r="J683" s="8">
        <v>1.6200564135378299</v>
      </c>
      <c r="K683" s="32">
        <v>0</v>
      </c>
      <c r="L683" s="28">
        <v>0.96611839600642502</v>
      </c>
      <c r="M683" s="8">
        <v>266.52008895114699</v>
      </c>
      <c r="N683" s="9">
        <f t="shared" si="50"/>
        <v>266.52</v>
      </c>
      <c r="O683" s="6">
        <f t="shared" si="51"/>
        <v>267.6128213158467</v>
      </c>
      <c r="P683" s="6">
        <f t="shared" si="52"/>
        <v>271.76082004624237</v>
      </c>
      <c r="Q683" s="13">
        <f>P683*Index!$D$16</f>
        <v>308.32901238302406</v>
      </c>
      <c r="S683" s="8">
        <v>14.051749129981699</v>
      </c>
      <c r="T683" s="6">
        <f t="shared" si="53"/>
        <v>14.269551241496417</v>
      </c>
      <c r="U683" s="6">
        <f>T683*Index!$H$19</f>
        <v>14.991947273097173</v>
      </c>
      <c r="W683" s="8">
        <v>323.320959656122</v>
      </c>
      <c r="X683" s="9">
        <f t="shared" si="54"/>
        <v>323.32</v>
      </c>
      <c r="Y683" s="27"/>
    </row>
    <row r="684" spans="1:25" x14ac:dyDescent="0.25">
      <c r="A684" s="2" t="s">
        <v>924</v>
      </c>
      <c r="B684" s="2" t="s">
        <v>0</v>
      </c>
      <c r="C684" s="2">
        <v>75</v>
      </c>
      <c r="D684" s="2" t="s">
        <v>229</v>
      </c>
      <c r="E684" s="2" t="s">
        <v>57</v>
      </c>
      <c r="F684" s="2" t="s">
        <v>41</v>
      </c>
      <c r="G684" s="39" t="s">
        <v>1560</v>
      </c>
      <c r="H684" s="29">
        <v>76.179434544995303</v>
      </c>
      <c r="I684" s="29">
        <v>64.989341240915707</v>
      </c>
      <c r="J684" s="8">
        <v>1.99133800671578</v>
      </c>
      <c r="K684" s="32">
        <v>1</v>
      </c>
      <c r="L684" s="28">
        <v>1.01907354926203</v>
      </c>
      <c r="M684" s="8">
        <v>286.476604589423</v>
      </c>
      <c r="N684" s="9">
        <f t="shared" si="50"/>
        <v>286.48</v>
      </c>
      <c r="O684" s="6">
        <f t="shared" si="51"/>
        <v>287.65115866823965</v>
      </c>
      <c r="P684" s="6">
        <f t="shared" si="52"/>
        <v>292.1097516275974</v>
      </c>
      <c r="Q684" s="13">
        <f>P684*Index!$D$16</f>
        <v>331.41610042044363</v>
      </c>
      <c r="S684" s="8">
        <v>13.1632932638932</v>
      </c>
      <c r="T684" s="6">
        <f t="shared" si="53"/>
        <v>13.367324309483546</v>
      </c>
      <c r="U684" s="6">
        <f>T684*Index!$H$19</f>
        <v>14.04404510265115</v>
      </c>
      <c r="W684" s="8">
        <v>345.46014552309498</v>
      </c>
      <c r="X684" s="9">
        <f t="shared" si="54"/>
        <v>345.46</v>
      </c>
      <c r="Y684" s="27"/>
    </row>
    <row r="685" spans="1:25" x14ac:dyDescent="0.25">
      <c r="A685" s="2" t="s">
        <v>925</v>
      </c>
      <c r="B685" s="2" t="s">
        <v>0</v>
      </c>
      <c r="C685" s="2">
        <v>75</v>
      </c>
      <c r="D685" s="2" t="s">
        <v>62</v>
      </c>
      <c r="E685" s="2" t="s">
        <v>58</v>
      </c>
      <c r="F685" s="2" t="s">
        <v>41</v>
      </c>
      <c r="G685" s="39" t="s">
        <v>1560</v>
      </c>
      <c r="H685" s="29">
        <v>76.179434544995303</v>
      </c>
      <c r="I685" s="29">
        <v>38.007454774406597</v>
      </c>
      <c r="J685" s="8">
        <v>1.3927786463101099</v>
      </c>
      <c r="K685" s="32">
        <v>1</v>
      </c>
      <c r="L685" s="28">
        <v>0.99991607194830501</v>
      </c>
      <c r="M685" s="8">
        <v>159.02371346195099</v>
      </c>
      <c r="N685" s="9">
        <f t="shared" si="50"/>
        <v>159.02000000000001</v>
      </c>
      <c r="O685" s="6">
        <f t="shared" si="51"/>
        <v>159.675710687145</v>
      </c>
      <c r="P685" s="6">
        <f t="shared" si="52"/>
        <v>162.15068420279576</v>
      </c>
      <c r="Q685" s="13">
        <f>P685*Index!$D$16</f>
        <v>183.96971391598112</v>
      </c>
      <c r="S685" s="8">
        <v>11.328387868159099</v>
      </c>
      <c r="T685" s="6">
        <f t="shared" si="53"/>
        <v>11.503977880115567</v>
      </c>
      <c r="U685" s="6">
        <f>T685*Index!$H$19</f>
        <v>12.086366760296416</v>
      </c>
      <c r="W685" s="8">
        <v>196.05608067627699</v>
      </c>
      <c r="X685" s="9">
        <f t="shared" si="54"/>
        <v>196.06</v>
      </c>
      <c r="Y685" s="27"/>
    </row>
    <row r="686" spans="1:25" x14ac:dyDescent="0.25">
      <c r="A686" s="2" t="s">
        <v>926</v>
      </c>
      <c r="B686" s="2" t="s">
        <v>0</v>
      </c>
      <c r="C686" s="2">
        <v>75</v>
      </c>
      <c r="D686" s="2" t="s">
        <v>63</v>
      </c>
      <c r="E686" s="2" t="s">
        <v>58</v>
      </c>
      <c r="F686" s="2" t="s">
        <v>41</v>
      </c>
      <c r="G686" s="39" t="s">
        <v>1560</v>
      </c>
      <c r="H686" s="29">
        <v>76.179434544995303</v>
      </c>
      <c r="I686" s="29">
        <v>59.198228737186497</v>
      </c>
      <c r="J686" s="8">
        <v>1.6765999412671699</v>
      </c>
      <c r="K686" s="32">
        <v>0</v>
      </c>
      <c r="L686" s="28">
        <v>0.99800742577676305</v>
      </c>
      <c r="M686" s="8">
        <v>226.52191940278601</v>
      </c>
      <c r="N686" s="9">
        <f t="shared" si="50"/>
        <v>226.52</v>
      </c>
      <c r="O686" s="6">
        <f t="shared" si="51"/>
        <v>227.45065927233742</v>
      </c>
      <c r="P686" s="6">
        <f t="shared" si="52"/>
        <v>230.97614449105868</v>
      </c>
      <c r="Q686" s="13">
        <f>P686*Index!$D$16</f>
        <v>262.05634242216621</v>
      </c>
      <c r="S686" s="8">
        <v>13.771901450397101</v>
      </c>
      <c r="T686" s="6">
        <f t="shared" si="53"/>
        <v>13.985365922878257</v>
      </c>
      <c r="U686" s="6">
        <f>T686*Index!$H$19</f>
        <v>14.693375072723969</v>
      </c>
      <c r="W686" s="8">
        <v>276.749717494891</v>
      </c>
      <c r="X686" s="9">
        <f t="shared" si="54"/>
        <v>276.75</v>
      </c>
      <c r="Y686" s="27"/>
    </row>
    <row r="687" spans="1:25" x14ac:dyDescent="0.25">
      <c r="A687" s="2" t="s">
        <v>927</v>
      </c>
      <c r="B687" s="2" t="s">
        <v>0</v>
      </c>
      <c r="C687" s="2">
        <v>75</v>
      </c>
      <c r="D687" s="2" t="s">
        <v>64</v>
      </c>
      <c r="E687" s="2" t="s">
        <v>58</v>
      </c>
      <c r="F687" s="2" t="s">
        <v>41</v>
      </c>
      <c r="G687" s="39" t="s">
        <v>1560</v>
      </c>
      <c r="H687" s="29">
        <v>76.179434544995303</v>
      </c>
      <c r="I687" s="29">
        <v>77.640942271026205</v>
      </c>
      <c r="J687" s="8">
        <v>1.7690786992351599</v>
      </c>
      <c r="K687" s="32">
        <v>0</v>
      </c>
      <c r="L687" s="28">
        <v>1.0054870921976999</v>
      </c>
      <c r="M687" s="8">
        <v>273.61350159457697</v>
      </c>
      <c r="N687" s="9">
        <f t="shared" si="50"/>
        <v>273.61</v>
      </c>
      <c r="O687" s="6">
        <f t="shared" si="51"/>
        <v>274.73531695111473</v>
      </c>
      <c r="P687" s="6">
        <f t="shared" si="52"/>
        <v>278.99371436385701</v>
      </c>
      <c r="Q687" s="13">
        <f>P687*Index!$D$16</f>
        <v>316.53516646086882</v>
      </c>
      <c r="S687" s="8">
        <v>17.010155079390199</v>
      </c>
      <c r="T687" s="6">
        <f t="shared" si="53"/>
        <v>17.273812483120746</v>
      </c>
      <c r="U687" s="6">
        <f>T687*Index!$H$19</f>
        <v>18.148299240078732</v>
      </c>
      <c r="W687" s="8">
        <v>334.68346570094701</v>
      </c>
      <c r="X687" s="9">
        <f t="shared" si="54"/>
        <v>334.68</v>
      </c>
      <c r="Y687" s="27"/>
    </row>
    <row r="688" spans="1:25" x14ac:dyDescent="0.25">
      <c r="A688" s="2" t="s">
        <v>928</v>
      </c>
      <c r="B688" s="2" t="s">
        <v>0</v>
      </c>
      <c r="C688" s="2">
        <v>75</v>
      </c>
      <c r="D688" s="2" t="s">
        <v>65</v>
      </c>
      <c r="E688" s="2" t="s">
        <v>58</v>
      </c>
      <c r="F688" s="2" t="s">
        <v>41</v>
      </c>
      <c r="G688" s="39" t="s">
        <v>1560</v>
      </c>
      <c r="H688" s="29">
        <v>76.179434544995303</v>
      </c>
      <c r="I688" s="29">
        <v>106.931510958651</v>
      </c>
      <c r="J688" s="8">
        <v>1.7742413901752401</v>
      </c>
      <c r="K688" s="32">
        <v>0</v>
      </c>
      <c r="L688" s="28">
        <v>0.95097075256727603</v>
      </c>
      <c r="M688" s="8">
        <v>308.95424860563901</v>
      </c>
      <c r="N688" s="9">
        <f t="shared" si="50"/>
        <v>308.95</v>
      </c>
      <c r="O688" s="6">
        <f t="shared" si="51"/>
        <v>310.22096102492213</v>
      </c>
      <c r="P688" s="6">
        <f t="shared" si="52"/>
        <v>315.02938592080847</v>
      </c>
      <c r="Q688" s="13">
        <f>P688*Index!$D$16</f>
        <v>357.41980546005669</v>
      </c>
      <c r="S688" s="8">
        <v>15.8845324242691</v>
      </c>
      <c r="T688" s="6">
        <f t="shared" si="53"/>
        <v>16.130742676845273</v>
      </c>
      <c r="U688" s="6">
        <f>T688*Index!$H$19</f>
        <v>16.947361524860565</v>
      </c>
      <c r="W688" s="8">
        <v>374.36716698491699</v>
      </c>
      <c r="X688" s="9">
        <f t="shared" si="54"/>
        <v>374.37</v>
      </c>
      <c r="Y688" s="27"/>
    </row>
    <row r="689" spans="1:25" x14ac:dyDescent="0.25">
      <c r="A689" s="2" t="s">
        <v>929</v>
      </c>
      <c r="B689" s="2" t="s">
        <v>0</v>
      </c>
      <c r="C689" s="2">
        <v>75</v>
      </c>
      <c r="D689" s="2" t="s">
        <v>42</v>
      </c>
      <c r="E689" s="2" t="s">
        <v>58</v>
      </c>
      <c r="F689" s="2" t="s">
        <v>41</v>
      </c>
      <c r="G689" s="39" t="s">
        <v>1560</v>
      </c>
      <c r="H689" s="29">
        <v>76.179434544995303</v>
      </c>
      <c r="I689" s="29">
        <v>110.03647350550899</v>
      </c>
      <c r="J689" s="8">
        <v>1.7355508106057</v>
      </c>
      <c r="K689" s="32">
        <v>0</v>
      </c>
      <c r="L689" s="28">
        <v>1.0182692143102301</v>
      </c>
      <c r="M689" s="8">
        <v>329.09154583878598</v>
      </c>
      <c r="N689" s="9">
        <f t="shared" si="50"/>
        <v>329.09</v>
      </c>
      <c r="O689" s="6">
        <f t="shared" si="51"/>
        <v>330.44082117672502</v>
      </c>
      <c r="P689" s="6">
        <f t="shared" si="52"/>
        <v>335.56265390496429</v>
      </c>
      <c r="Q689" s="13">
        <f>P689*Index!$D$16</f>
        <v>380.71603424488836</v>
      </c>
      <c r="S689" s="8">
        <v>16.850083087358499</v>
      </c>
      <c r="T689" s="6">
        <f t="shared" si="53"/>
        <v>17.111259375212558</v>
      </c>
      <c r="U689" s="6">
        <f>T689*Index!$H$19</f>
        <v>17.977516881082693</v>
      </c>
      <c r="W689" s="8">
        <v>398.693551125971</v>
      </c>
      <c r="X689" s="9">
        <f t="shared" si="54"/>
        <v>398.69</v>
      </c>
      <c r="Y689" s="27"/>
    </row>
    <row r="690" spans="1:25" x14ac:dyDescent="0.25">
      <c r="A690" s="2" t="s">
        <v>930</v>
      </c>
      <c r="B690" s="2" t="s">
        <v>0</v>
      </c>
      <c r="C690" s="2">
        <v>75</v>
      </c>
      <c r="D690" s="2" t="s">
        <v>66</v>
      </c>
      <c r="E690" s="2" t="s">
        <v>58</v>
      </c>
      <c r="F690" s="2" t="s">
        <v>222</v>
      </c>
      <c r="G690" s="39" t="s">
        <v>1560</v>
      </c>
      <c r="H690" s="29">
        <v>76.179434544995303</v>
      </c>
      <c r="I690" s="29">
        <v>143.13210005553299</v>
      </c>
      <c r="J690" s="8">
        <v>2.1210623525146102</v>
      </c>
      <c r="K690" s="32">
        <v>0</v>
      </c>
      <c r="L690" s="28">
        <v>1.0027028992917899</v>
      </c>
      <c r="M690" s="8">
        <v>466.43075647360399</v>
      </c>
      <c r="N690" s="9">
        <f t="shared" si="50"/>
        <v>466.43</v>
      </c>
      <c r="O690" s="6">
        <f t="shared" si="51"/>
        <v>468.34312257514574</v>
      </c>
      <c r="P690" s="6">
        <f t="shared" si="52"/>
        <v>475.60244097506052</v>
      </c>
      <c r="Q690" s="13">
        <f>P690*Index!$D$16</f>
        <v>539.5996041219023</v>
      </c>
      <c r="S690" s="8">
        <v>22.2472553079505</v>
      </c>
      <c r="T690" s="6">
        <f t="shared" si="53"/>
        <v>22.592087765223734</v>
      </c>
      <c r="U690" s="6">
        <f>T690*Index!$H$19</f>
        <v>23.735812208338185</v>
      </c>
      <c r="W690" s="8">
        <v>563.33541633024004</v>
      </c>
      <c r="X690" s="9">
        <f t="shared" si="54"/>
        <v>563.34</v>
      </c>
      <c r="Y690" s="27"/>
    </row>
    <row r="691" spans="1:25" x14ac:dyDescent="0.25">
      <c r="A691" s="2" t="s">
        <v>931</v>
      </c>
      <c r="B691" s="2" t="s">
        <v>0</v>
      </c>
      <c r="C691" s="2">
        <v>75</v>
      </c>
      <c r="D691" s="2" t="s">
        <v>1563</v>
      </c>
      <c r="E691" s="2" t="s">
        <v>58</v>
      </c>
      <c r="F691" s="2" t="s">
        <v>222</v>
      </c>
      <c r="G691" s="39" t="s">
        <v>1560</v>
      </c>
      <c r="H691" s="29">
        <v>76.179434544995303</v>
      </c>
      <c r="I691" s="29">
        <v>120.869152662635</v>
      </c>
      <c r="J691" s="8">
        <v>2.1014544104446902</v>
      </c>
      <c r="K691" s="32">
        <v>0</v>
      </c>
      <c r="L691" s="28">
        <v>0.96611839600642502</v>
      </c>
      <c r="M691" s="8">
        <v>400.05863592818099</v>
      </c>
      <c r="N691" s="9">
        <f t="shared" si="50"/>
        <v>400.06</v>
      </c>
      <c r="O691" s="6">
        <f t="shared" si="51"/>
        <v>401.69887633548655</v>
      </c>
      <c r="P691" s="6">
        <f t="shared" si="52"/>
        <v>407.92520891868662</v>
      </c>
      <c r="Q691" s="13">
        <f>P691*Index!$D$16</f>
        <v>462.81570967675071</v>
      </c>
      <c r="S691" s="8">
        <v>19.8723858146274</v>
      </c>
      <c r="T691" s="6">
        <f t="shared" si="53"/>
        <v>20.180407794754124</v>
      </c>
      <c r="U691" s="6">
        <f>T691*Index!$H$19</f>
        <v>21.202040939363549</v>
      </c>
      <c r="W691" s="8">
        <v>484.01775061611397</v>
      </c>
      <c r="X691" s="9">
        <f t="shared" si="54"/>
        <v>484.02</v>
      </c>
      <c r="Y691" s="27"/>
    </row>
    <row r="692" spans="1:25" x14ac:dyDescent="0.25">
      <c r="A692" s="2" t="s">
        <v>932</v>
      </c>
      <c r="B692" s="2" t="s">
        <v>0</v>
      </c>
      <c r="C692" s="2">
        <v>75</v>
      </c>
      <c r="D692" s="2" t="s">
        <v>229</v>
      </c>
      <c r="E692" s="2" t="s">
        <v>58</v>
      </c>
      <c r="F692" s="2" t="s">
        <v>41</v>
      </c>
      <c r="G692" s="39" t="s">
        <v>1560</v>
      </c>
      <c r="H692" s="29">
        <v>76.179434544995303</v>
      </c>
      <c r="I692" s="29">
        <v>83.481484942146395</v>
      </c>
      <c r="J692" s="8">
        <v>2.0259275116015898</v>
      </c>
      <c r="K692" s="32">
        <v>1</v>
      </c>
      <c r="L692" s="28">
        <v>1.01907354926203</v>
      </c>
      <c r="M692" s="8">
        <v>329.63100720451303</v>
      </c>
      <c r="N692" s="9">
        <f t="shared" si="50"/>
        <v>329.63</v>
      </c>
      <c r="O692" s="6">
        <f t="shared" si="51"/>
        <v>330.98249433405152</v>
      </c>
      <c r="P692" s="6">
        <f t="shared" si="52"/>
        <v>336.11272299622937</v>
      </c>
      <c r="Q692" s="13">
        <f>P692*Index!$D$16</f>
        <v>381.34012074721539</v>
      </c>
      <c r="S692" s="8">
        <v>14.4039333479143</v>
      </c>
      <c r="T692" s="6">
        <f t="shared" si="53"/>
        <v>14.627194314806973</v>
      </c>
      <c r="U692" s="6">
        <f>T692*Index!$H$19</f>
        <v>15.367696026994075</v>
      </c>
      <c r="W692" s="8">
        <v>396.70781677420899</v>
      </c>
      <c r="X692" s="9">
        <f t="shared" si="54"/>
        <v>396.71</v>
      </c>
      <c r="Y692" s="27"/>
    </row>
    <row r="693" spans="1:25" x14ac:dyDescent="0.25">
      <c r="A693" s="2" t="s">
        <v>933</v>
      </c>
      <c r="B693" s="2" t="s">
        <v>0</v>
      </c>
      <c r="C693" s="2">
        <v>75</v>
      </c>
      <c r="D693" s="2" t="s">
        <v>62</v>
      </c>
      <c r="E693" s="2" t="s">
        <v>59</v>
      </c>
      <c r="F693" s="2" t="s">
        <v>41</v>
      </c>
      <c r="G693" s="39" t="s">
        <v>1560</v>
      </c>
      <c r="H693" s="29">
        <v>76.179434544995303</v>
      </c>
      <c r="I693" s="29">
        <v>31.151930642885599</v>
      </c>
      <c r="J693" s="8">
        <v>1.48559801368311</v>
      </c>
      <c r="K693" s="32">
        <v>0</v>
      </c>
      <c r="L693" s="28">
        <v>0.99991607194830501</v>
      </c>
      <c r="M693" s="8">
        <v>159.437880495174</v>
      </c>
      <c r="N693" s="9">
        <f t="shared" si="50"/>
        <v>159.44</v>
      </c>
      <c r="O693" s="6">
        <f t="shared" si="51"/>
        <v>160.0915758052042</v>
      </c>
      <c r="P693" s="6">
        <f t="shared" si="52"/>
        <v>162.57299523018489</v>
      </c>
      <c r="Q693" s="13">
        <f>P693*Index!$D$16</f>
        <v>184.44885120284681</v>
      </c>
      <c r="S693" s="8">
        <v>10.6644652821455</v>
      </c>
      <c r="T693" s="6">
        <f t="shared" si="53"/>
        <v>10.829764494018756</v>
      </c>
      <c r="U693" s="6">
        <f>T693*Index!$H$19</f>
        <v>11.378021321528454</v>
      </c>
      <c r="W693" s="8">
        <v>195.82687252437501</v>
      </c>
      <c r="X693" s="9">
        <f t="shared" si="54"/>
        <v>195.83</v>
      </c>
      <c r="Y693" s="27"/>
    </row>
    <row r="694" spans="1:25" x14ac:dyDescent="0.25">
      <c r="A694" s="2" t="s">
        <v>934</v>
      </c>
      <c r="B694" s="2" t="s">
        <v>0</v>
      </c>
      <c r="C694" s="2">
        <v>75</v>
      </c>
      <c r="D694" s="2" t="s">
        <v>63</v>
      </c>
      <c r="E694" s="2" t="s">
        <v>59</v>
      </c>
      <c r="F694" s="2" t="s">
        <v>41</v>
      </c>
      <c r="G694" s="39" t="s">
        <v>1560</v>
      </c>
      <c r="H694" s="29">
        <v>76.179434544995303</v>
      </c>
      <c r="I694" s="29">
        <v>48.488799491733801</v>
      </c>
      <c r="J694" s="8">
        <v>1.7709843626166499</v>
      </c>
      <c r="K694" s="32">
        <v>0</v>
      </c>
      <c r="L694" s="28">
        <v>0.99800742577676305</v>
      </c>
      <c r="M694" s="8">
        <v>220.34556151187499</v>
      </c>
      <c r="N694" s="9">
        <f t="shared" si="50"/>
        <v>220.35</v>
      </c>
      <c r="O694" s="6">
        <f t="shared" si="51"/>
        <v>221.24897831407367</v>
      </c>
      <c r="P694" s="6">
        <f t="shared" si="52"/>
        <v>224.67833747794182</v>
      </c>
      <c r="Q694" s="13">
        <f>P694*Index!$D$16</f>
        <v>254.9111011905465</v>
      </c>
      <c r="S694" s="8">
        <v>11.9028319190377</v>
      </c>
      <c r="T694" s="6">
        <f t="shared" si="53"/>
        <v>12.087325813782785</v>
      </c>
      <c r="U694" s="6">
        <f>T694*Index!$H$19</f>
        <v>12.699246683105537</v>
      </c>
      <c r="W694" s="8">
        <v>267.61034787365202</v>
      </c>
      <c r="X694" s="9">
        <f t="shared" si="54"/>
        <v>267.61</v>
      </c>
      <c r="Y694" s="27"/>
    </row>
    <row r="695" spans="1:25" x14ac:dyDescent="0.25">
      <c r="A695" s="2" t="s">
        <v>935</v>
      </c>
      <c r="B695" s="2" t="s">
        <v>0</v>
      </c>
      <c r="C695" s="2">
        <v>75</v>
      </c>
      <c r="D695" s="2" t="s">
        <v>64</v>
      </c>
      <c r="E695" s="2" t="s">
        <v>59</v>
      </c>
      <c r="F695" s="2" t="s">
        <v>41</v>
      </c>
      <c r="G695" s="39" t="s">
        <v>1560</v>
      </c>
      <c r="H695" s="29">
        <v>76.179434544995303</v>
      </c>
      <c r="I695" s="29">
        <v>63.550336525821201</v>
      </c>
      <c r="J695" s="8">
        <v>1.8399128800986899</v>
      </c>
      <c r="K695" s="32">
        <v>0</v>
      </c>
      <c r="L695" s="28">
        <v>1.0054870921976999</v>
      </c>
      <c r="M695" s="8">
        <v>258.501285382123</v>
      </c>
      <c r="N695" s="9">
        <f t="shared" si="50"/>
        <v>258.5</v>
      </c>
      <c r="O695" s="6">
        <f t="shared" si="51"/>
        <v>259.56114065218969</v>
      </c>
      <c r="P695" s="6">
        <f t="shared" si="52"/>
        <v>263.58433833229867</v>
      </c>
      <c r="Q695" s="13">
        <f>P695*Index!$D$16</f>
        <v>299.05230159300237</v>
      </c>
      <c r="S695" s="8">
        <v>12.5291699548207</v>
      </c>
      <c r="T695" s="6">
        <f t="shared" si="53"/>
        <v>12.723372089120423</v>
      </c>
      <c r="U695" s="6">
        <f>T695*Index!$H$19</f>
        <v>13.367492801132142</v>
      </c>
      <c r="W695" s="8">
        <v>312.41979439413501</v>
      </c>
      <c r="X695" s="9">
        <f t="shared" si="54"/>
        <v>312.42</v>
      </c>
      <c r="Y695" s="27"/>
    </row>
    <row r="696" spans="1:25" x14ac:dyDescent="0.25">
      <c r="A696" s="2" t="s">
        <v>936</v>
      </c>
      <c r="B696" s="2" t="s">
        <v>0</v>
      </c>
      <c r="C696" s="2">
        <v>75</v>
      </c>
      <c r="D696" s="2" t="s">
        <v>65</v>
      </c>
      <c r="E696" s="2" t="s">
        <v>59</v>
      </c>
      <c r="F696" s="2" t="s">
        <v>41</v>
      </c>
      <c r="G696" s="39" t="s">
        <v>1560</v>
      </c>
      <c r="H696" s="29">
        <v>76.179434544995303</v>
      </c>
      <c r="I696" s="29">
        <v>87.463411176976905</v>
      </c>
      <c r="J696" s="8">
        <v>1.83070828910626</v>
      </c>
      <c r="K696" s="32">
        <v>0</v>
      </c>
      <c r="L696" s="28">
        <v>0.95097075256727603</v>
      </c>
      <c r="M696" s="8">
        <v>284.89401871088199</v>
      </c>
      <c r="N696" s="9">
        <f t="shared" si="50"/>
        <v>284.89</v>
      </c>
      <c r="O696" s="6">
        <f t="shared" si="51"/>
        <v>286.06208418759661</v>
      </c>
      <c r="P696" s="6">
        <f t="shared" si="52"/>
        <v>290.49604649250438</v>
      </c>
      <c r="Q696" s="13">
        <f>P696*Index!$D$16</f>
        <v>329.58525478752279</v>
      </c>
      <c r="S696" s="8">
        <v>12.6169841046508</v>
      </c>
      <c r="T696" s="6">
        <f t="shared" si="53"/>
        <v>12.812547358272889</v>
      </c>
      <c r="U696" s="6">
        <f>T696*Index!$H$19</f>
        <v>13.461182568285453</v>
      </c>
      <c r="W696" s="8">
        <v>343.046437355808</v>
      </c>
      <c r="X696" s="9">
        <f t="shared" si="54"/>
        <v>343.05</v>
      </c>
      <c r="Y696" s="27"/>
    </row>
    <row r="697" spans="1:25" x14ac:dyDescent="0.25">
      <c r="A697" s="2" t="s">
        <v>937</v>
      </c>
      <c r="B697" s="2" t="s">
        <v>0</v>
      </c>
      <c r="C697" s="2">
        <v>75</v>
      </c>
      <c r="D697" s="2" t="s">
        <v>42</v>
      </c>
      <c r="E697" s="2" t="s">
        <v>59</v>
      </c>
      <c r="F697" s="2" t="s">
        <v>41</v>
      </c>
      <c r="G697" s="39" t="s">
        <v>1560</v>
      </c>
      <c r="H697" s="29">
        <v>76.179434544995303</v>
      </c>
      <c r="I697" s="29">
        <v>89.966279790692695</v>
      </c>
      <c r="J697" s="8">
        <v>1.84981867699285</v>
      </c>
      <c r="K697" s="32">
        <v>0</v>
      </c>
      <c r="L697" s="28">
        <v>1.0182692143102301</v>
      </c>
      <c r="M697" s="8">
        <v>312.95429567594601</v>
      </c>
      <c r="N697" s="9">
        <f t="shared" si="50"/>
        <v>312.95</v>
      </c>
      <c r="O697" s="6">
        <f t="shared" si="51"/>
        <v>314.23740828821741</v>
      </c>
      <c r="P697" s="6">
        <f t="shared" si="52"/>
        <v>319.10808811668483</v>
      </c>
      <c r="Q697" s="13">
        <f>P697*Index!$D$16</f>
        <v>362.04733866975573</v>
      </c>
      <c r="S697" s="8">
        <v>13.475738572573199</v>
      </c>
      <c r="T697" s="6">
        <f t="shared" si="53"/>
        <v>13.684612520448084</v>
      </c>
      <c r="U697" s="6">
        <f>T697*Index!$H$19</f>
        <v>14.377396029295767</v>
      </c>
      <c r="W697" s="8">
        <v>376.42473469905201</v>
      </c>
      <c r="X697" s="9">
        <f t="shared" si="54"/>
        <v>376.42</v>
      </c>
      <c r="Y697" s="27"/>
    </row>
    <row r="698" spans="1:25" x14ac:dyDescent="0.25">
      <c r="A698" s="2" t="s">
        <v>938</v>
      </c>
      <c r="B698" s="2" t="s">
        <v>0</v>
      </c>
      <c r="C698" s="2">
        <v>75</v>
      </c>
      <c r="D698" s="2" t="s">
        <v>66</v>
      </c>
      <c r="E698" s="2" t="s">
        <v>59</v>
      </c>
      <c r="F698" s="2" t="s">
        <v>222</v>
      </c>
      <c r="G698" s="39" t="s">
        <v>1560</v>
      </c>
      <c r="H698" s="29">
        <v>76.179434544995303</v>
      </c>
      <c r="I698" s="29">
        <v>117.246458172188</v>
      </c>
      <c r="J698" s="8">
        <v>1.85727732829262</v>
      </c>
      <c r="K698" s="32">
        <v>0</v>
      </c>
      <c r="L698" s="28">
        <v>1.0027028992917899</v>
      </c>
      <c r="M698" s="8">
        <v>360.21652972415598</v>
      </c>
      <c r="N698" s="9">
        <f t="shared" si="50"/>
        <v>360.22</v>
      </c>
      <c r="O698" s="6">
        <f t="shared" si="51"/>
        <v>361.69341749602501</v>
      </c>
      <c r="P698" s="6">
        <f t="shared" si="52"/>
        <v>367.2996654672134</v>
      </c>
      <c r="Q698" s="13">
        <f>P698*Index!$D$16</f>
        <v>416.72358466849914</v>
      </c>
      <c r="S698" s="8">
        <v>15.4639109272689</v>
      </c>
      <c r="T698" s="6">
        <f t="shared" si="53"/>
        <v>15.703601546641568</v>
      </c>
      <c r="U698" s="6">
        <f>T698*Index!$H$19</f>
        <v>16.498596374940295</v>
      </c>
      <c r="W698" s="8">
        <v>433.22218104343898</v>
      </c>
      <c r="X698" s="9">
        <f t="shared" si="54"/>
        <v>433.22</v>
      </c>
      <c r="Y698" s="27"/>
    </row>
    <row r="699" spans="1:25" x14ac:dyDescent="0.25">
      <c r="A699" s="2" t="s">
        <v>939</v>
      </c>
      <c r="B699" s="2" t="s">
        <v>0</v>
      </c>
      <c r="C699" s="2">
        <v>75</v>
      </c>
      <c r="D699" s="2" t="s">
        <v>1563</v>
      </c>
      <c r="E699" s="2" t="s">
        <v>59</v>
      </c>
      <c r="F699" s="2" t="s">
        <v>222</v>
      </c>
      <c r="G699" s="39" t="s">
        <v>1560</v>
      </c>
      <c r="H699" s="29">
        <v>76.179434544995303</v>
      </c>
      <c r="I699" s="29">
        <v>98.982775774920398</v>
      </c>
      <c r="J699" s="8">
        <v>1.7613989791887501</v>
      </c>
      <c r="K699" s="32">
        <v>0</v>
      </c>
      <c r="L699" s="28">
        <v>0.96611839600642502</v>
      </c>
      <c r="M699" s="8">
        <v>298.07702892626003</v>
      </c>
      <c r="N699" s="9">
        <f t="shared" si="50"/>
        <v>298.08</v>
      </c>
      <c r="O699" s="6">
        <f t="shared" si="51"/>
        <v>299.2991447448577</v>
      </c>
      <c r="P699" s="6">
        <f t="shared" si="52"/>
        <v>303.93828148840299</v>
      </c>
      <c r="Q699" s="13">
        <f>P699*Index!$D$16</f>
        <v>344.83627971378218</v>
      </c>
      <c r="S699" s="8">
        <v>15.277112783441501</v>
      </c>
      <c r="T699" s="6">
        <f t="shared" si="53"/>
        <v>15.513908031584846</v>
      </c>
      <c r="U699" s="6">
        <f>T699*Index!$H$19</f>
        <v>16.299299625683826</v>
      </c>
      <c r="W699" s="8">
        <v>361.13557933946601</v>
      </c>
      <c r="X699" s="9">
        <f t="shared" si="54"/>
        <v>361.14</v>
      </c>
      <c r="Y699" s="27"/>
    </row>
    <row r="700" spans="1:25" x14ac:dyDescent="0.25">
      <c r="A700" s="2" t="s">
        <v>940</v>
      </c>
      <c r="B700" s="2" t="s">
        <v>0</v>
      </c>
      <c r="C700" s="2">
        <v>75</v>
      </c>
      <c r="D700" s="2" t="s">
        <v>229</v>
      </c>
      <c r="E700" s="2" t="s">
        <v>59</v>
      </c>
      <c r="F700" s="2" t="s">
        <v>41</v>
      </c>
      <c r="G700" s="39" t="s">
        <v>1560</v>
      </c>
      <c r="H700" s="29">
        <v>76.179434544995303</v>
      </c>
      <c r="I700" s="29">
        <v>68.473430514232504</v>
      </c>
      <c r="J700" s="8">
        <v>2.0761598666162202</v>
      </c>
      <c r="K700" s="32">
        <v>1</v>
      </c>
      <c r="L700" s="28">
        <v>1.01907354926203</v>
      </c>
      <c r="M700" s="8">
        <v>306.05068851079398</v>
      </c>
      <c r="N700" s="9">
        <f t="shared" si="50"/>
        <v>306.05</v>
      </c>
      <c r="O700" s="6">
        <f t="shared" si="51"/>
        <v>307.30549633368821</v>
      </c>
      <c r="P700" s="6">
        <f t="shared" si="52"/>
        <v>312.0687315268604</v>
      </c>
      <c r="Q700" s="13">
        <f>P700*Index!$D$16</f>
        <v>354.06076479651239</v>
      </c>
      <c r="S700" s="8">
        <v>14.3169635639965</v>
      </c>
      <c r="T700" s="6">
        <f t="shared" si="53"/>
        <v>14.538876499238448</v>
      </c>
      <c r="U700" s="6">
        <f>T700*Index!$H$19</f>
        <v>15.274907122012394</v>
      </c>
      <c r="W700" s="8">
        <v>369.33567191852501</v>
      </c>
      <c r="X700" s="9">
        <f t="shared" si="54"/>
        <v>369.34</v>
      </c>
      <c r="Y700" s="27"/>
    </row>
    <row r="701" spans="1:25" x14ac:dyDescent="0.25">
      <c r="A701" s="2" t="s">
        <v>941</v>
      </c>
      <c r="B701" s="2" t="s">
        <v>0</v>
      </c>
      <c r="C701" s="2">
        <v>75</v>
      </c>
      <c r="D701" s="2" t="s">
        <v>62</v>
      </c>
      <c r="E701" s="2" t="s">
        <v>60</v>
      </c>
      <c r="F701" s="2" t="s">
        <v>41</v>
      </c>
      <c r="G701" s="39" t="s">
        <v>1560</v>
      </c>
      <c r="H701" s="29">
        <v>76.179434544995303</v>
      </c>
      <c r="I701" s="29">
        <v>29.061892569552398</v>
      </c>
      <c r="J701" s="8">
        <v>1.75553943463849</v>
      </c>
      <c r="K701" s="32">
        <v>0</v>
      </c>
      <c r="L701" s="28">
        <v>0.99991607194830501</v>
      </c>
      <c r="M701" s="8">
        <v>184.73979375091599</v>
      </c>
      <c r="N701" s="9">
        <f t="shared" si="50"/>
        <v>184.74</v>
      </c>
      <c r="O701" s="6">
        <f t="shared" si="51"/>
        <v>185.49722690529475</v>
      </c>
      <c r="P701" s="6">
        <f t="shared" si="52"/>
        <v>188.37243392232682</v>
      </c>
      <c r="Q701" s="13">
        <f>P701*Index!$D$16</f>
        <v>213.71986771888081</v>
      </c>
      <c r="S701" s="8">
        <v>10.983922747573301</v>
      </c>
      <c r="T701" s="6">
        <f t="shared" si="53"/>
        <v>11.154173550160687</v>
      </c>
      <c r="U701" s="6">
        <f>T701*Index!$H$19</f>
        <v>11.718853586137572</v>
      </c>
      <c r="W701" s="8">
        <v>225.43872130501899</v>
      </c>
      <c r="X701" s="9">
        <f t="shared" si="54"/>
        <v>225.44</v>
      </c>
      <c r="Y701" s="27"/>
    </row>
    <row r="702" spans="1:25" x14ac:dyDescent="0.25">
      <c r="A702" s="2" t="s">
        <v>942</v>
      </c>
      <c r="B702" s="2" t="s">
        <v>0</v>
      </c>
      <c r="C702" s="2">
        <v>75</v>
      </c>
      <c r="D702" s="2" t="s">
        <v>63</v>
      </c>
      <c r="E702" s="2" t="s">
        <v>60</v>
      </c>
      <c r="F702" s="2" t="s">
        <v>41</v>
      </c>
      <c r="G702" s="39" t="s">
        <v>1560</v>
      </c>
      <c r="H702" s="29">
        <v>76.179434544995303</v>
      </c>
      <c r="I702" s="29">
        <v>45.2004477053286</v>
      </c>
      <c r="J702" s="8">
        <v>2.0868393004615902</v>
      </c>
      <c r="K702" s="32">
        <v>0</v>
      </c>
      <c r="L702" s="28">
        <v>0.99800742577676305</v>
      </c>
      <c r="M702" s="8">
        <v>252.795588899791</v>
      </c>
      <c r="N702" s="9">
        <f t="shared" si="50"/>
        <v>252.8</v>
      </c>
      <c r="O702" s="6">
        <f t="shared" si="51"/>
        <v>253.83205081428014</v>
      </c>
      <c r="P702" s="6">
        <f t="shared" si="52"/>
        <v>257.76644760190152</v>
      </c>
      <c r="Q702" s="13">
        <f>P702*Index!$D$16</f>
        <v>292.45155427868951</v>
      </c>
      <c r="S702" s="8">
        <v>11.5823169181896</v>
      </c>
      <c r="T702" s="6">
        <f t="shared" si="53"/>
        <v>11.761842830421539</v>
      </c>
      <c r="U702" s="6">
        <f>T702*Index!$H$19</f>
        <v>12.357286123711628</v>
      </c>
      <c r="W702" s="8">
        <v>304.80884040240102</v>
      </c>
      <c r="X702" s="9">
        <f t="shared" si="54"/>
        <v>304.81</v>
      </c>
      <c r="Y702" s="27"/>
    </row>
    <row r="703" spans="1:25" x14ac:dyDescent="0.25">
      <c r="A703" s="2" t="s">
        <v>943</v>
      </c>
      <c r="B703" s="2" t="s">
        <v>0</v>
      </c>
      <c r="C703" s="2">
        <v>75</v>
      </c>
      <c r="D703" s="2" t="s">
        <v>64</v>
      </c>
      <c r="E703" s="2" t="s">
        <v>60</v>
      </c>
      <c r="F703" s="2" t="s">
        <v>41</v>
      </c>
      <c r="G703" s="39" t="s">
        <v>1560</v>
      </c>
      <c r="H703" s="29">
        <v>76.179434544995303</v>
      </c>
      <c r="I703" s="29">
        <v>59.190994251776402</v>
      </c>
      <c r="J703" s="8">
        <v>2.0729016768489701</v>
      </c>
      <c r="K703" s="32">
        <v>0</v>
      </c>
      <c r="L703" s="28">
        <v>1.0054870921976999</v>
      </c>
      <c r="M703" s="8">
        <v>282.14931953416402</v>
      </c>
      <c r="N703" s="9">
        <f t="shared" si="50"/>
        <v>282.14999999999998</v>
      </c>
      <c r="O703" s="6">
        <f t="shared" si="51"/>
        <v>283.30613174425412</v>
      </c>
      <c r="P703" s="6">
        <f t="shared" si="52"/>
        <v>287.69737678629008</v>
      </c>
      <c r="Q703" s="13">
        <f>P703*Index!$D$16</f>
        <v>326.40999550490614</v>
      </c>
      <c r="S703" s="8">
        <v>12.188101514594299</v>
      </c>
      <c r="T703" s="6">
        <f t="shared" si="53"/>
        <v>12.377017088070511</v>
      </c>
      <c r="U703" s="6">
        <f>T703*Index!$H$19</f>
        <v>13.003603578154079</v>
      </c>
      <c r="W703" s="8">
        <v>339.41359908305998</v>
      </c>
      <c r="X703" s="9">
        <f t="shared" si="54"/>
        <v>339.41</v>
      </c>
      <c r="Y703" s="27"/>
    </row>
    <row r="704" spans="1:25" x14ac:dyDescent="0.25">
      <c r="A704" s="2" t="s">
        <v>944</v>
      </c>
      <c r="B704" s="2" t="s">
        <v>0</v>
      </c>
      <c r="C704" s="2">
        <v>75</v>
      </c>
      <c r="D704" s="2" t="s">
        <v>65</v>
      </c>
      <c r="E704" s="2" t="s">
        <v>60</v>
      </c>
      <c r="F704" s="2" t="s">
        <v>41</v>
      </c>
      <c r="G704" s="39" t="s">
        <v>1560</v>
      </c>
      <c r="H704" s="29">
        <v>76.179434544995303</v>
      </c>
      <c r="I704" s="29">
        <v>81.395503011822697</v>
      </c>
      <c r="J704" s="8">
        <v>1.99552825961406</v>
      </c>
      <c r="K704" s="32">
        <v>0</v>
      </c>
      <c r="L704" s="28">
        <v>0.95097075256727603</v>
      </c>
      <c r="M704" s="8">
        <v>299.02822738134699</v>
      </c>
      <c r="N704" s="9">
        <f t="shared" si="50"/>
        <v>299.02999999999997</v>
      </c>
      <c r="O704" s="6">
        <f t="shared" si="51"/>
        <v>300.25424311361053</v>
      </c>
      <c r="P704" s="6">
        <f t="shared" si="52"/>
        <v>304.90818388187154</v>
      </c>
      <c r="Q704" s="13">
        <f>P704*Index!$D$16</f>
        <v>345.93669237457414</v>
      </c>
      <c r="S704" s="8">
        <v>12.136012330675699</v>
      </c>
      <c r="T704" s="6">
        <f t="shared" si="53"/>
        <v>12.324120521801174</v>
      </c>
      <c r="U704" s="6">
        <f>T704*Index!$H$19</f>
        <v>12.948029123217356</v>
      </c>
      <c r="W704" s="8">
        <v>358.88472149779199</v>
      </c>
      <c r="X704" s="9">
        <f t="shared" si="54"/>
        <v>358.88</v>
      </c>
      <c r="Y704" s="27"/>
    </row>
    <row r="705" spans="1:25" x14ac:dyDescent="0.25">
      <c r="A705" s="2" t="s">
        <v>945</v>
      </c>
      <c r="B705" s="2" t="s">
        <v>0</v>
      </c>
      <c r="C705" s="2">
        <v>75</v>
      </c>
      <c r="D705" s="2" t="s">
        <v>42</v>
      </c>
      <c r="E705" s="2" t="s">
        <v>60</v>
      </c>
      <c r="F705" s="2" t="s">
        <v>41</v>
      </c>
      <c r="G705" s="39" t="s">
        <v>1560</v>
      </c>
      <c r="H705" s="29">
        <v>76.179434544995303</v>
      </c>
      <c r="I705" s="29">
        <v>83.684131638854296</v>
      </c>
      <c r="J705" s="8">
        <v>2.0034102058051202</v>
      </c>
      <c r="K705" s="32">
        <v>0</v>
      </c>
      <c r="L705" s="28">
        <v>1.0182692143102301</v>
      </c>
      <c r="M705" s="8">
        <v>326.12342331598899</v>
      </c>
      <c r="N705" s="9">
        <f t="shared" si="50"/>
        <v>326.12</v>
      </c>
      <c r="O705" s="6">
        <f t="shared" si="51"/>
        <v>327.46052935158451</v>
      </c>
      <c r="P705" s="6">
        <f t="shared" si="52"/>
        <v>332.53616755653411</v>
      </c>
      <c r="Q705" s="13">
        <f>P705*Index!$D$16</f>
        <v>377.28230326540648</v>
      </c>
      <c r="S705" s="8">
        <v>13.266702272693299</v>
      </c>
      <c r="T705" s="6">
        <f t="shared" si="53"/>
        <v>13.472336157920047</v>
      </c>
      <c r="U705" s="6">
        <f>T705*Index!$H$19</f>
        <v>14.154373175914749</v>
      </c>
      <c r="W705" s="8">
        <v>391.43667644132199</v>
      </c>
      <c r="X705" s="9">
        <f t="shared" si="54"/>
        <v>391.44</v>
      </c>
      <c r="Y705" s="27"/>
    </row>
    <row r="706" spans="1:25" x14ac:dyDescent="0.25">
      <c r="A706" s="2" t="s">
        <v>946</v>
      </c>
      <c r="B706" s="2" t="s">
        <v>0</v>
      </c>
      <c r="C706" s="2">
        <v>75</v>
      </c>
      <c r="D706" s="2" t="s">
        <v>66</v>
      </c>
      <c r="E706" s="2" t="s">
        <v>60</v>
      </c>
      <c r="F706" s="2" t="s">
        <v>222</v>
      </c>
      <c r="G706" s="39" t="s">
        <v>1560</v>
      </c>
      <c r="H706" s="29">
        <v>76.179434544995303</v>
      </c>
      <c r="I706" s="29">
        <v>109.30416474829001</v>
      </c>
      <c r="J706" s="8">
        <v>2.1057845375761901</v>
      </c>
      <c r="K706" s="32">
        <v>0</v>
      </c>
      <c r="L706" s="28">
        <v>1.0027028992917899</v>
      </c>
      <c r="M706" s="8">
        <v>391.64421673328297</v>
      </c>
      <c r="N706" s="9">
        <f t="shared" si="50"/>
        <v>391.64</v>
      </c>
      <c r="O706" s="6">
        <f t="shared" si="51"/>
        <v>393.24995802188943</v>
      </c>
      <c r="P706" s="6">
        <f t="shared" si="52"/>
        <v>399.34533237122872</v>
      </c>
      <c r="Q706" s="13">
        <f>P706*Index!$D$16</f>
        <v>453.08132316071129</v>
      </c>
      <c r="S706" s="8">
        <v>24.471033370105701</v>
      </c>
      <c r="T706" s="6">
        <f t="shared" si="53"/>
        <v>24.85033438734234</v>
      </c>
      <c r="U706" s="6">
        <f>T706*Index!$H$19</f>
        <v>26.108382565701543</v>
      </c>
      <c r="W706" s="8">
        <v>479.18970572641302</v>
      </c>
      <c r="X706" s="9">
        <f t="shared" si="54"/>
        <v>479.19</v>
      </c>
      <c r="Y706" s="27"/>
    </row>
    <row r="707" spans="1:25" x14ac:dyDescent="0.25">
      <c r="A707" s="2" t="s">
        <v>947</v>
      </c>
      <c r="B707" s="2" t="s">
        <v>0</v>
      </c>
      <c r="C707" s="2">
        <v>75</v>
      </c>
      <c r="D707" s="2" t="s">
        <v>1563</v>
      </c>
      <c r="E707" s="2" t="s">
        <v>60</v>
      </c>
      <c r="F707" s="2" t="s">
        <v>222</v>
      </c>
      <c r="G707" s="39" t="s">
        <v>1560</v>
      </c>
      <c r="H707" s="29">
        <v>76.179434544995303</v>
      </c>
      <c r="I707" s="29">
        <v>92.247698819885599</v>
      </c>
      <c r="J707" s="8">
        <v>2.2513947823820701</v>
      </c>
      <c r="K707" s="32">
        <v>0</v>
      </c>
      <c r="L707" s="28">
        <v>0.96611839600642502</v>
      </c>
      <c r="M707" s="8">
        <v>366.34820160252099</v>
      </c>
      <c r="N707" s="9">
        <f t="shared" ref="N707:N770" si="55">ROUND(J707*SUM(H707:I707)*L707,2)</f>
        <v>366.35</v>
      </c>
      <c r="O707" s="6">
        <f t="shared" ref="O707:O770" si="56">M707*(1.0041)</f>
        <v>367.85022922909133</v>
      </c>
      <c r="P707" s="6">
        <f t="shared" ref="P707:P770" si="57">O707*(1.0155)</f>
        <v>373.55190778214228</v>
      </c>
      <c r="Q707" s="13">
        <f>P707*Index!$D$16</f>
        <v>423.81713000668788</v>
      </c>
      <c r="S707" s="8">
        <v>15.0313114113601</v>
      </c>
      <c r="T707" s="6">
        <f t="shared" ref="T707:T770" si="58">S707*(1.0155)</f>
        <v>15.264296738236183</v>
      </c>
      <c r="U707" s="6">
        <f>T707*Index!$H$19</f>
        <v>16.037051760609387</v>
      </c>
      <c r="W707" s="8">
        <v>439.85418176729701</v>
      </c>
      <c r="X707" s="9">
        <f t="shared" ref="X707:X770" si="59">ROUND(Q707+U707,2)</f>
        <v>439.85</v>
      </c>
      <c r="Y707" s="27"/>
    </row>
    <row r="708" spans="1:25" x14ac:dyDescent="0.25">
      <c r="A708" s="2" t="s">
        <v>948</v>
      </c>
      <c r="B708" s="2" t="s">
        <v>0</v>
      </c>
      <c r="C708" s="2">
        <v>75</v>
      </c>
      <c r="D708" s="2" t="s">
        <v>229</v>
      </c>
      <c r="E708" s="2" t="s">
        <v>60</v>
      </c>
      <c r="F708" s="2" t="s">
        <v>41</v>
      </c>
      <c r="G708" s="39" t="s">
        <v>1560</v>
      </c>
      <c r="H708" s="29">
        <v>76.179434544995303</v>
      </c>
      <c r="I708" s="29">
        <v>63.934850049132102</v>
      </c>
      <c r="J708" s="8">
        <v>2.36002207093525</v>
      </c>
      <c r="K708" s="32">
        <v>1</v>
      </c>
      <c r="L708" s="28">
        <v>1.01907354926203</v>
      </c>
      <c r="M708" s="8">
        <v>336.97990811397</v>
      </c>
      <c r="N708" s="9">
        <f t="shared" si="55"/>
        <v>336.98</v>
      </c>
      <c r="O708" s="6">
        <f t="shared" si="56"/>
        <v>338.36152573723729</v>
      </c>
      <c r="P708" s="6">
        <f t="shared" si="57"/>
        <v>343.60612938616447</v>
      </c>
      <c r="Q708" s="13">
        <f>P708*Index!$D$16</f>
        <v>389.84184145588927</v>
      </c>
      <c r="S708" s="8">
        <v>13.7552996101596</v>
      </c>
      <c r="T708" s="6">
        <f t="shared" si="58"/>
        <v>13.968506754117074</v>
      </c>
      <c r="U708" s="6">
        <f>T708*Index!$H$19</f>
        <v>14.67566240854425</v>
      </c>
      <c r="W708" s="8">
        <v>404.51750386443399</v>
      </c>
      <c r="X708" s="9">
        <f t="shared" si="59"/>
        <v>404.52</v>
      </c>
      <c r="Y708" s="27"/>
    </row>
    <row r="709" spans="1:25" x14ac:dyDescent="0.25">
      <c r="A709" s="2" t="s">
        <v>949</v>
      </c>
      <c r="B709" s="2" t="s">
        <v>0</v>
      </c>
      <c r="C709" s="2">
        <v>75</v>
      </c>
      <c r="D709" s="2" t="s">
        <v>62</v>
      </c>
      <c r="E709" s="2" t="s">
        <v>61</v>
      </c>
      <c r="F709" s="2" t="s">
        <v>41</v>
      </c>
      <c r="G709" s="39" t="s">
        <v>1560</v>
      </c>
      <c r="H709" s="29">
        <v>76.179434544995303</v>
      </c>
      <c r="I709" s="29">
        <v>30.355409464572499</v>
      </c>
      <c r="J709" s="8">
        <v>1.26528181782531</v>
      </c>
      <c r="K709" s="32">
        <v>1</v>
      </c>
      <c r="L709" s="28">
        <v>0.99991607194830501</v>
      </c>
      <c r="M709" s="8">
        <v>134.78528787405699</v>
      </c>
      <c r="N709" s="9">
        <f t="shared" si="55"/>
        <v>134.79</v>
      </c>
      <c r="O709" s="6">
        <f t="shared" si="56"/>
        <v>135.33790755434063</v>
      </c>
      <c r="P709" s="6">
        <f t="shared" si="57"/>
        <v>137.43564512143291</v>
      </c>
      <c r="Q709" s="13">
        <f>P709*Index!$D$16</f>
        <v>155.92901404736952</v>
      </c>
      <c r="S709" s="8">
        <v>11.1216661988633</v>
      </c>
      <c r="T709" s="6">
        <f t="shared" si="58"/>
        <v>11.294052024945682</v>
      </c>
      <c r="U709" s="6">
        <f>T709*Index!$H$19</f>
        <v>11.865813408708556</v>
      </c>
      <c r="W709" s="8">
        <v>167.794827456078</v>
      </c>
      <c r="X709" s="9">
        <f t="shared" si="59"/>
        <v>167.79</v>
      </c>
      <c r="Y709" s="27"/>
    </row>
    <row r="710" spans="1:25" x14ac:dyDescent="0.25">
      <c r="A710" s="2" t="s">
        <v>950</v>
      </c>
      <c r="B710" s="2" t="s">
        <v>0</v>
      </c>
      <c r="C710" s="2">
        <v>75</v>
      </c>
      <c r="D710" s="2" t="s">
        <v>63</v>
      </c>
      <c r="E710" s="2" t="s">
        <v>61</v>
      </c>
      <c r="F710" s="2" t="s">
        <v>41</v>
      </c>
      <c r="G710" s="39" t="s">
        <v>1560</v>
      </c>
      <c r="H710" s="29">
        <v>76.179434544995303</v>
      </c>
      <c r="I710" s="29">
        <v>47.239716057036297</v>
      </c>
      <c r="J710" s="8">
        <v>1.51298337965926</v>
      </c>
      <c r="K710" s="32">
        <v>0</v>
      </c>
      <c r="L710" s="28">
        <v>0.99800742577676305</v>
      </c>
      <c r="M710" s="8">
        <v>186.35904796899101</v>
      </c>
      <c r="N710" s="9">
        <f t="shared" si="55"/>
        <v>186.36</v>
      </c>
      <c r="O710" s="6">
        <f t="shared" si="56"/>
        <v>187.12312006566387</v>
      </c>
      <c r="P710" s="6">
        <f t="shared" si="57"/>
        <v>190.02352842668168</v>
      </c>
      <c r="Q710" s="13">
        <f>P710*Index!$D$16</f>
        <v>215.59313384234977</v>
      </c>
      <c r="S710" s="8">
        <v>12.6933564034219</v>
      </c>
      <c r="T710" s="6">
        <f t="shared" si="58"/>
        <v>12.890103427674941</v>
      </c>
      <c r="U710" s="6">
        <f>T710*Index!$H$19</f>
        <v>13.542664913700984</v>
      </c>
      <c r="W710" s="8">
        <v>229.13579875605001</v>
      </c>
      <c r="X710" s="9">
        <f t="shared" si="59"/>
        <v>229.14</v>
      </c>
      <c r="Y710" s="27"/>
    </row>
    <row r="711" spans="1:25" x14ac:dyDescent="0.25">
      <c r="A711" s="2" t="s">
        <v>951</v>
      </c>
      <c r="B711" s="2" t="s">
        <v>0</v>
      </c>
      <c r="C711" s="2">
        <v>75</v>
      </c>
      <c r="D711" s="2" t="s">
        <v>64</v>
      </c>
      <c r="E711" s="2" t="s">
        <v>61</v>
      </c>
      <c r="F711" s="2" t="s">
        <v>41</v>
      </c>
      <c r="G711" s="39" t="s">
        <v>1560</v>
      </c>
      <c r="H711" s="29">
        <v>76.179434544995303</v>
      </c>
      <c r="I711" s="29">
        <v>61.900167120357096</v>
      </c>
      <c r="J711" s="8">
        <v>1.6002074704548701</v>
      </c>
      <c r="K711" s="32">
        <v>0</v>
      </c>
      <c r="L711" s="28">
        <v>1.0054870921976999</v>
      </c>
      <c r="M711" s="8">
        <v>222.16841610139701</v>
      </c>
      <c r="N711" s="9">
        <f t="shared" si="55"/>
        <v>222.17</v>
      </c>
      <c r="O711" s="6">
        <f t="shared" si="56"/>
        <v>223.07930660741275</v>
      </c>
      <c r="P711" s="6">
        <f t="shared" si="57"/>
        <v>226.53703585982765</v>
      </c>
      <c r="Q711" s="13">
        <f>P711*Index!$D$16</f>
        <v>257.01990641238558</v>
      </c>
      <c r="S711" s="8">
        <v>12.6634211869219</v>
      </c>
      <c r="T711" s="6">
        <f t="shared" si="58"/>
        <v>12.859704215319191</v>
      </c>
      <c r="U711" s="6">
        <f>T711*Index!$H$19</f>
        <v>13.510726741219724</v>
      </c>
      <c r="W711" s="8">
        <v>270.530633153606</v>
      </c>
      <c r="X711" s="9">
        <f t="shared" si="59"/>
        <v>270.52999999999997</v>
      </c>
      <c r="Y711" s="27"/>
    </row>
    <row r="712" spans="1:25" x14ac:dyDescent="0.25">
      <c r="A712" s="2" t="s">
        <v>952</v>
      </c>
      <c r="B712" s="2" t="s">
        <v>0</v>
      </c>
      <c r="C712" s="2">
        <v>75</v>
      </c>
      <c r="D712" s="2" t="s">
        <v>65</v>
      </c>
      <c r="E712" s="2" t="s">
        <v>61</v>
      </c>
      <c r="F712" s="2" t="s">
        <v>41</v>
      </c>
      <c r="G712" s="39" t="s">
        <v>1560</v>
      </c>
      <c r="H712" s="29">
        <v>76.179434544995303</v>
      </c>
      <c r="I712" s="29">
        <v>85.174261376484907</v>
      </c>
      <c r="J712" s="8">
        <v>1.6096378596352401</v>
      </c>
      <c r="K712" s="32">
        <v>0</v>
      </c>
      <c r="L712" s="28">
        <v>0.95097075256727603</v>
      </c>
      <c r="M712" s="8">
        <v>246.987091704677</v>
      </c>
      <c r="N712" s="9">
        <f t="shared" si="55"/>
        <v>246.99</v>
      </c>
      <c r="O712" s="6">
        <f t="shared" si="56"/>
        <v>247.99973878066618</v>
      </c>
      <c r="P712" s="6">
        <f t="shared" si="57"/>
        <v>251.84373473176652</v>
      </c>
      <c r="Q712" s="13">
        <f>P712*Index!$D$16</f>
        <v>285.73187993576465</v>
      </c>
      <c r="S712" s="8">
        <v>13.448957709248599</v>
      </c>
      <c r="T712" s="6">
        <f t="shared" si="58"/>
        <v>13.657416553741953</v>
      </c>
      <c r="U712" s="6">
        <f>T712*Index!$H$19</f>
        <v>14.348823266775138</v>
      </c>
      <c r="W712" s="8">
        <v>300.08070320253898</v>
      </c>
      <c r="X712" s="9">
        <f t="shared" si="59"/>
        <v>300.08</v>
      </c>
      <c r="Y712" s="27"/>
    </row>
    <row r="713" spans="1:25" x14ac:dyDescent="0.25">
      <c r="A713" s="2" t="s">
        <v>953</v>
      </c>
      <c r="B713" s="2" t="s">
        <v>0</v>
      </c>
      <c r="C713" s="2">
        <v>75</v>
      </c>
      <c r="D713" s="2" t="s">
        <v>42</v>
      </c>
      <c r="E713" s="2" t="s">
        <v>61</v>
      </c>
      <c r="F713" s="2" t="s">
        <v>41</v>
      </c>
      <c r="G713" s="39" t="s">
        <v>1560</v>
      </c>
      <c r="H713" s="29">
        <v>76.179434544995303</v>
      </c>
      <c r="I713" s="29">
        <v>87.600871448582097</v>
      </c>
      <c r="J713" s="8">
        <v>1.6196494900296601</v>
      </c>
      <c r="K713" s="32">
        <v>0</v>
      </c>
      <c r="L713" s="28">
        <v>1.0182692143102301</v>
      </c>
      <c r="M713" s="8">
        <v>270.11290307155701</v>
      </c>
      <c r="N713" s="9">
        <f t="shared" si="55"/>
        <v>270.11</v>
      </c>
      <c r="O713" s="6">
        <f t="shared" si="56"/>
        <v>271.22036597415041</v>
      </c>
      <c r="P713" s="6">
        <f t="shared" si="57"/>
        <v>275.42428164674976</v>
      </c>
      <c r="Q713" s="13">
        <f>P713*Index!$D$16</f>
        <v>312.48543013667734</v>
      </c>
      <c r="S713" s="8">
        <v>12.788743601632101</v>
      </c>
      <c r="T713" s="6">
        <f t="shared" si="58"/>
        <v>12.9869691274574</v>
      </c>
      <c r="U713" s="6">
        <f>T713*Index!$H$19</f>
        <v>13.64443443953493</v>
      </c>
      <c r="W713" s="8">
        <v>326.12986457621201</v>
      </c>
      <c r="X713" s="9">
        <f t="shared" si="59"/>
        <v>326.13</v>
      </c>
      <c r="Y713" s="27"/>
    </row>
    <row r="714" spans="1:25" x14ac:dyDescent="0.25">
      <c r="A714" s="2" t="s">
        <v>954</v>
      </c>
      <c r="B714" s="2" t="s">
        <v>0</v>
      </c>
      <c r="C714" s="2">
        <v>75</v>
      </c>
      <c r="D714" s="2" t="s">
        <v>66</v>
      </c>
      <c r="E714" s="2" t="s">
        <v>61</v>
      </c>
      <c r="F714" s="2" t="s">
        <v>222</v>
      </c>
      <c r="G714" s="39" t="s">
        <v>1560</v>
      </c>
      <c r="H714" s="29">
        <v>76.179434544995303</v>
      </c>
      <c r="I714" s="29">
        <v>114.228531116604</v>
      </c>
      <c r="J714" s="8">
        <v>1.5536127643984099</v>
      </c>
      <c r="K714" s="32">
        <v>0</v>
      </c>
      <c r="L714" s="28">
        <v>1.0027028992917899</v>
      </c>
      <c r="M714" s="8">
        <v>296.61981822812101</v>
      </c>
      <c r="N714" s="9">
        <f t="shared" si="55"/>
        <v>296.62</v>
      </c>
      <c r="O714" s="6">
        <f t="shared" si="56"/>
        <v>297.83595948285631</v>
      </c>
      <c r="P714" s="6">
        <f t="shared" si="57"/>
        <v>302.45241685484058</v>
      </c>
      <c r="Q714" s="13">
        <f>P714*Index!$D$16</f>
        <v>343.15047682680529</v>
      </c>
      <c r="S714" s="8">
        <v>16.663982736468999</v>
      </c>
      <c r="T714" s="6">
        <f t="shared" si="58"/>
        <v>16.922274468884268</v>
      </c>
      <c r="U714" s="6">
        <f>T714*Index!$H$19</f>
        <v>17.778964613871533</v>
      </c>
      <c r="W714" s="8">
        <v>360.92944144067701</v>
      </c>
      <c r="X714" s="9">
        <f t="shared" si="59"/>
        <v>360.93</v>
      </c>
      <c r="Y714" s="27"/>
    </row>
    <row r="715" spans="1:25" x14ac:dyDescent="0.25">
      <c r="A715" s="2" t="s">
        <v>955</v>
      </c>
      <c r="B715" s="2" t="s">
        <v>0</v>
      </c>
      <c r="C715" s="2">
        <v>75</v>
      </c>
      <c r="D715" s="2" t="s">
        <v>1563</v>
      </c>
      <c r="E715" s="2" t="s">
        <v>61</v>
      </c>
      <c r="F715" s="2" t="s">
        <v>222</v>
      </c>
      <c r="G715" s="39" t="s">
        <v>1560</v>
      </c>
      <c r="H715" s="29">
        <v>76.179434544995303</v>
      </c>
      <c r="I715" s="29">
        <v>96.4270418071211</v>
      </c>
      <c r="J715" s="8">
        <v>1.61245480810728</v>
      </c>
      <c r="K715" s="32">
        <v>0</v>
      </c>
      <c r="L715" s="28">
        <v>0.96611839600642502</v>
      </c>
      <c r="M715" s="8">
        <v>268.89020984587802</v>
      </c>
      <c r="N715" s="9">
        <f t="shared" si="55"/>
        <v>268.89</v>
      </c>
      <c r="O715" s="6">
        <f t="shared" si="56"/>
        <v>269.99265970624612</v>
      </c>
      <c r="P715" s="6">
        <f t="shared" si="57"/>
        <v>274.17754593169298</v>
      </c>
      <c r="Q715" s="13">
        <f>P715*Index!$D$16</f>
        <v>311.07093340510033</v>
      </c>
      <c r="S715" s="8">
        <v>15.031645293818199</v>
      </c>
      <c r="T715" s="6">
        <f t="shared" si="58"/>
        <v>15.264635795872382</v>
      </c>
      <c r="U715" s="6">
        <f>T715*Index!$H$19</f>
        <v>16.03740798303842</v>
      </c>
      <c r="W715" s="8">
        <v>327.10834138813902</v>
      </c>
      <c r="X715" s="9">
        <f t="shared" si="59"/>
        <v>327.11</v>
      </c>
      <c r="Y715" s="27"/>
    </row>
    <row r="716" spans="1:25" x14ac:dyDescent="0.25">
      <c r="A716" s="2" t="s">
        <v>956</v>
      </c>
      <c r="B716" s="2" t="s">
        <v>0</v>
      </c>
      <c r="C716" s="2">
        <v>75</v>
      </c>
      <c r="D716" s="2" t="s">
        <v>229</v>
      </c>
      <c r="E716" s="2" t="s">
        <v>61</v>
      </c>
      <c r="F716" s="2" t="s">
        <v>41</v>
      </c>
      <c r="G716" s="39" t="s">
        <v>1560</v>
      </c>
      <c r="H716" s="29">
        <v>76.179434544995303</v>
      </c>
      <c r="I716" s="29">
        <v>66.737247904775003</v>
      </c>
      <c r="J716" s="8">
        <v>1.8984306831167901</v>
      </c>
      <c r="K716" s="32">
        <v>1</v>
      </c>
      <c r="L716" s="28">
        <v>1.01907354926203</v>
      </c>
      <c r="M716" s="8">
        <v>276.49240117430298</v>
      </c>
      <c r="N716" s="9">
        <f t="shared" si="55"/>
        <v>276.49</v>
      </c>
      <c r="O716" s="6">
        <f t="shared" si="56"/>
        <v>277.62602001911762</v>
      </c>
      <c r="P716" s="6">
        <f t="shared" si="57"/>
        <v>281.92922332941396</v>
      </c>
      <c r="Q716" s="13">
        <f>P716*Index!$D$16</f>
        <v>319.86567812195995</v>
      </c>
      <c r="S716" s="8">
        <v>13.216172724454299</v>
      </c>
      <c r="T716" s="6">
        <f t="shared" si="58"/>
        <v>13.421023401683343</v>
      </c>
      <c r="U716" s="6">
        <f>T716*Index!$H$19</f>
        <v>14.100462711393561</v>
      </c>
      <c r="W716" s="8">
        <v>333.96614083335402</v>
      </c>
      <c r="X716" s="9">
        <f t="shared" si="59"/>
        <v>333.97</v>
      </c>
      <c r="Y716" s="27"/>
    </row>
    <row r="717" spans="1:25" x14ac:dyDescent="0.25">
      <c r="A717" s="2" t="s">
        <v>957</v>
      </c>
      <c r="B717" s="2" t="s">
        <v>53</v>
      </c>
      <c r="C717" s="2">
        <v>75</v>
      </c>
      <c r="D717" s="2" t="s">
        <v>62</v>
      </c>
      <c r="E717" s="2" t="s">
        <v>54</v>
      </c>
      <c r="F717" s="2" t="s">
        <v>41</v>
      </c>
      <c r="G717" s="39" t="s">
        <v>1560</v>
      </c>
      <c r="H717" s="29">
        <v>76.179434544995303</v>
      </c>
      <c r="I717" s="29">
        <v>19.742063438219802</v>
      </c>
      <c r="J717" s="8">
        <v>1.25774349245994</v>
      </c>
      <c r="K717" s="32">
        <v>1</v>
      </c>
      <c r="L717" s="28">
        <v>0.99991607194830501</v>
      </c>
      <c r="M717" s="8">
        <v>120.634514405826</v>
      </c>
      <c r="N717" s="9">
        <f t="shared" si="55"/>
        <v>120.63</v>
      </c>
      <c r="O717" s="6">
        <f t="shared" si="56"/>
        <v>121.12911591488988</v>
      </c>
      <c r="P717" s="6">
        <f t="shared" si="57"/>
        <v>123.00661721157068</v>
      </c>
      <c r="Q717" s="13">
        <f>P717*Index!$D$16</f>
        <v>139.55841314788043</v>
      </c>
      <c r="S717" s="8">
        <v>10.3043636315086</v>
      </c>
      <c r="T717" s="6">
        <f t="shared" si="58"/>
        <v>10.464081267796985</v>
      </c>
      <c r="U717" s="6">
        <f>T717*Index!$H$19</f>
        <v>10.993825381979207</v>
      </c>
      <c r="W717" s="8">
        <v>150.55223852985901</v>
      </c>
      <c r="X717" s="9">
        <f t="shared" si="59"/>
        <v>150.55000000000001</v>
      </c>
      <c r="Y717" s="27"/>
    </row>
    <row r="718" spans="1:25" x14ac:dyDescent="0.25">
      <c r="A718" s="2" t="s">
        <v>958</v>
      </c>
      <c r="B718" s="2" t="s">
        <v>53</v>
      </c>
      <c r="C718" s="2">
        <v>75</v>
      </c>
      <c r="D718" s="2" t="s">
        <v>63</v>
      </c>
      <c r="E718" s="2" t="s">
        <v>54</v>
      </c>
      <c r="F718" s="2" t="s">
        <v>41</v>
      </c>
      <c r="G718" s="39" t="s">
        <v>1560</v>
      </c>
      <c r="H718" s="29">
        <v>76.179434544995303</v>
      </c>
      <c r="I718" s="29">
        <v>30.732178991067101</v>
      </c>
      <c r="J718" s="8">
        <v>1.53433189369148</v>
      </c>
      <c r="K718" s="32">
        <v>0</v>
      </c>
      <c r="L718" s="28">
        <v>0.99800742577676305</v>
      </c>
      <c r="M718" s="8">
        <v>163.711040766304</v>
      </c>
      <c r="N718" s="9">
        <f t="shared" si="55"/>
        <v>163.71</v>
      </c>
      <c r="O718" s="6">
        <f t="shared" si="56"/>
        <v>164.38225603344583</v>
      </c>
      <c r="P718" s="6">
        <f t="shared" si="57"/>
        <v>166.93018100196426</v>
      </c>
      <c r="Q718" s="13">
        <f>P718*Index!$D$16</f>
        <v>189.39234079620871</v>
      </c>
      <c r="S718" s="8">
        <v>10.277642411090699</v>
      </c>
      <c r="T718" s="6">
        <f t="shared" si="58"/>
        <v>10.436945868462606</v>
      </c>
      <c r="U718" s="6">
        <f>T718*Index!$H$19</f>
        <v>10.965316253053524</v>
      </c>
      <c r="W718" s="8">
        <v>200.357657049262</v>
      </c>
      <c r="X718" s="9">
        <f t="shared" si="59"/>
        <v>200.36</v>
      </c>
      <c r="Y718" s="27"/>
    </row>
    <row r="719" spans="1:25" x14ac:dyDescent="0.25">
      <c r="A719" s="2" t="s">
        <v>959</v>
      </c>
      <c r="B719" s="2" t="s">
        <v>53</v>
      </c>
      <c r="C719" s="2">
        <v>75</v>
      </c>
      <c r="D719" s="2" t="s">
        <v>64</v>
      </c>
      <c r="E719" s="2" t="s">
        <v>54</v>
      </c>
      <c r="F719" s="2" t="s">
        <v>41</v>
      </c>
      <c r="G719" s="39" t="s">
        <v>1560</v>
      </c>
      <c r="H719" s="29">
        <v>76.179434544995303</v>
      </c>
      <c r="I719" s="29">
        <v>40.282606980814997</v>
      </c>
      <c r="J719" s="8">
        <v>1.63951392367451</v>
      </c>
      <c r="K719" s="32">
        <v>0</v>
      </c>
      <c r="L719" s="28">
        <v>1.0054870921976999</v>
      </c>
      <c r="M719" s="8">
        <v>191.98885029329199</v>
      </c>
      <c r="N719" s="9">
        <f t="shared" si="55"/>
        <v>191.99</v>
      </c>
      <c r="O719" s="6">
        <f t="shared" si="56"/>
        <v>192.7760045794945</v>
      </c>
      <c r="P719" s="6">
        <f t="shared" si="57"/>
        <v>195.76403265047668</v>
      </c>
      <c r="Q719" s="13">
        <f>P719*Index!$D$16</f>
        <v>222.10608150567415</v>
      </c>
      <c r="S719" s="8">
        <v>11.032681650699701</v>
      </c>
      <c r="T719" s="6">
        <f t="shared" si="58"/>
        <v>11.203688216285547</v>
      </c>
      <c r="U719" s="6">
        <f>T719*Index!$H$19</f>
        <v>11.770874932235003</v>
      </c>
      <c r="W719" s="8">
        <v>233.87695643791</v>
      </c>
      <c r="X719" s="9">
        <f t="shared" si="59"/>
        <v>233.88</v>
      </c>
      <c r="Y719" s="27"/>
    </row>
    <row r="720" spans="1:25" x14ac:dyDescent="0.25">
      <c r="A720" s="2" t="s">
        <v>960</v>
      </c>
      <c r="B720" s="2" t="s">
        <v>53</v>
      </c>
      <c r="C720" s="2">
        <v>75</v>
      </c>
      <c r="D720" s="2" t="s">
        <v>65</v>
      </c>
      <c r="E720" s="2" t="s">
        <v>54</v>
      </c>
      <c r="F720" s="2" t="s">
        <v>41</v>
      </c>
      <c r="G720" s="39" t="s">
        <v>1560</v>
      </c>
      <c r="H720" s="29">
        <v>76.179434544995303</v>
      </c>
      <c r="I720" s="29">
        <v>55.446482144101999</v>
      </c>
      <c r="J720" s="8">
        <v>1.7161292197850699</v>
      </c>
      <c r="K720" s="32">
        <v>0</v>
      </c>
      <c r="L720" s="28">
        <v>0.95097075256727603</v>
      </c>
      <c r="M720" s="8">
        <v>214.81200809008399</v>
      </c>
      <c r="N720" s="9">
        <f t="shared" si="55"/>
        <v>214.81</v>
      </c>
      <c r="O720" s="6">
        <f t="shared" si="56"/>
        <v>215.69273732325334</v>
      </c>
      <c r="P720" s="6">
        <f t="shared" si="57"/>
        <v>219.03597475176377</v>
      </c>
      <c r="Q720" s="13">
        <f>P720*Index!$D$16</f>
        <v>248.50950096512312</v>
      </c>
      <c r="S720" s="8">
        <v>10.700600533964099</v>
      </c>
      <c r="T720" s="6">
        <f t="shared" si="58"/>
        <v>10.866459842240543</v>
      </c>
      <c r="U720" s="6">
        <f>T720*Index!$H$19</f>
        <v>11.416574371753969</v>
      </c>
      <c r="W720" s="8">
        <v>259.92607533687698</v>
      </c>
      <c r="X720" s="9">
        <f t="shared" si="59"/>
        <v>259.93</v>
      </c>
      <c r="Y720" s="27"/>
    </row>
    <row r="721" spans="1:25" x14ac:dyDescent="0.25">
      <c r="A721" s="2" t="s">
        <v>961</v>
      </c>
      <c r="B721" s="2" t="s">
        <v>53</v>
      </c>
      <c r="C721" s="2">
        <v>75</v>
      </c>
      <c r="D721" s="2" t="s">
        <v>42</v>
      </c>
      <c r="E721" s="2" t="s">
        <v>54</v>
      </c>
      <c r="F721" s="2" t="s">
        <v>41</v>
      </c>
      <c r="G721" s="39" t="s">
        <v>1560</v>
      </c>
      <c r="H721" s="29">
        <v>76.179434544995303</v>
      </c>
      <c r="I721" s="29">
        <v>57.036791733163298</v>
      </c>
      <c r="J721" s="8">
        <v>1.72056859027514</v>
      </c>
      <c r="K721" s="32">
        <v>0</v>
      </c>
      <c r="L721" s="28">
        <v>1.0182692143102301</v>
      </c>
      <c r="M721" s="8">
        <v>233.39509841351699</v>
      </c>
      <c r="N721" s="9">
        <f t="shared" si="55"/>
        <v>233.4</v>
      </c>
      <c r="O721" s="6">
        <f t="shared" si="56"/>
        <v>234.35201831701241</v>
      </c>
      <c r="P721" s="6">
        <f t="shared" si="57"/>
        <v>237.98447460092612</v>
      </c>
      <c r="Q721" s="13">
        <f>P721*Index!$D$16</f>
        <v>270.00771488587145</v>
      </c>
      <c r="S721" s="8">
        <v>11.7077663519794</v>
      </c>
      <c r="T721" s="6">
        <f t="shared" si="58"/>
        <v>11.889236730435082</v>
      </c>
      <c r="U721" s="6">
        <f>T721*Index!$H$19</f>
        <v>12.491129339913357</v>
      </c>
      <c r="W721" s="8">
        <v>282.49884422578498</v>
      </c>
      <c r="X721" s="9">
        <f t="shared" si="59"/>
        <v>282.5</v>
      </c>
      <c r="Y721" s="27"/>
    </row>
    <row r="722" spans="1:25" x14ac:dyDescent="0.25">
      <c r="A722" s="2" t="s">
        <v>962</v>
      </c>
      <c r="B722" s="2" t="s">
        <v>53</v>
      </c>
      <c r="C722" s="2">
        <v>75</v>
      </c>
      <c r="D722" s="2" t="s">
        <v>66</v>
      </c>
      <c r="E722" s="2" t="s">
        <v>54</v>
      </c>
      <c r="F722" s="2" t="s">
        <v>222</v>
      </c>
      <c r="G722" s="39" t="s">
        <v>1560</v>
      </c>
      <c r="H722" s="29">
        <v>76.179434544995303</v>
      </c>
      <c r="I722" s="29">
        <v>74.309949633497695</v>
      </c>
      <c r="J722" s="8">
        <v>1.7255378965547099</v>
      </c>
      <c r="K722" s="32">
        <v>0</v>
      </c>
      <c r="L722" s="28">
        <v>1.0027028992917899</v>
      </c>
      <c r="M722" s="8">
        <v>260.37701116881601</v>
      </c>
      <c r="N722" s="9">
        <f t="shared" si="55"/>
        <v>260.38</v>
      </c>
      <c r="O722" s="6">
        <f t="shared" si="56"/>
        <v>261.44455691460814</v>
      </c>
      <c r="P722" s="6">
        <f t="shared" si="57"/>
        <v>265.49694754678461</v>
      </c>
      <c r="Q722" s="13">
        <f>P722*Index!$D$16</f>
        <v>301.22227190026291</v>
      </c>
      <c r="S722" s="8">
        <v>13.2221087089404</v>
      </c>
      <c r="T722" s="6">
        <f t="shared" si="58"/>
        <v>13.427051393928977</v>
      </c>
      <c r="U722" s="6">
        <f>T722*Index!$H$19</f>
        <v>14.10679587074663</v>
      </c>
      <c r="W722" s="8">
        <v>315.32906777100999</v>
      </c>
      <c r="X722" s="9">
        <f t="shared" si="59"/>
        <v>315.33</v>
      </c>
      <c r="Y722" s="27"/>
    </row>
    <row r="723" spans="1:25" x14ac:dyDescent="0.25">
      <c r="A723" s="2" t="s">
        <v>963</v>
      </c>
      <c r="B723" s="2" t="s">
        <v>53</v>
      </c>
      <c r="C723" s="2">
        <v>75</v>
      </c>
      <c r="D723" s="2" t="s">
        <v>1563</v>
      </c>
      <c r="E723" s="2" t="s">
        <v>54</v>
      </c>
      <c r="F723" s="2" t="s">
        <v>222</v>
      </c>
      <c r="G723" s="39" t="s">
        <v>1560</v>
      </c>
      <c r="H723" s="29">
        <v>76.179434544995303</v>
      </c>
      <c r="I723" s="29">
        <v>62.737238995325797</v>
      </c>
      <c r="J723" s="8">
        <v>1.7481377294181899</v>
      </c>
      <c r="K723" s="32">
        <v>0</v>
      </c>
      <c r="L723" s="28">
        <v>0.96611839600642502</v>
      </c>
      <c r="M723" s="8">
        <v>234.617483935032</v>
      </c>
      <c r="N723" s="9">
        <f t="shared" si="55"/>
        <v>234.62</v>
      </c>
      <c r="O723" s="6">
        <f t="shared" si="56"/>
        <v>235.57941561916562</v>
      </c>
      <c r="P723" s="6">
        <f t="shared" si="57"/>
        <v>239.23089656126271</v>
      </c>
      <c r="Q723" s="13">
        <f>P723*Index!$D$16</f>
        <v>271.421855643828</v>
      </c>
      <c r="S723" s="8">
        <v>12.268272415823899</v>
      </c>
      <c r="T723" s="6">
        <f t="shared" si="58"/>
        <v>12.458430638269171</v>
      </c>
      <c r="U723" s="6">
        <f>T723*Index!$H$19</f>
        <v>13.089138689331547</v>
      </c>
      <c r="W723" s="8">
        <v>284.51099433316</v>
      </c>
      <c r="X723" s="9">
        <f t="shared" si="59"/>
        <v>284.51</v>
      </c>
      <c r="Y723" s="27"/>
    </row>
    <row r="724" spans="1:25" x14ac:dyDescent="0.25">
      <c r="A724" s="2" t="s">
        <v>964</v>
      </c>
      <c r="B724" s="2" t="s">
        <v>53</v>
      </c>
      <c r="C724" s="2">
        <v>75</v>
      </c>
      <c r="D724" s="2" t="s">
        <v>229</v>
      </c>
      <c r="E724" s="2" t="s">
        <v>54</v>
      </c>
      <c r="F724" s="2" t="s">
        <v>41</v>
      </c>
      <c r="G724" s="39" t="s">
        <v>1560</v>
      </c>
      <c r="H724" s="29">
        <v>76.179434544995303</v>
      </c>
      <c r="I724" s="29">
        <v>43.389059567847603</v>
      </c>
      <c r="J724" s="8">
        <v>1.8908923577514101</v>
      </c>
      <c r="K724" s="32">
        <v>1</v>
      </c>
      <c r="L724" s="28">
        <v>1.01907354926203</v>
      </c>
      <c r="M724" s="8">
        <v>230.403512466352</v>
      </c>
      <c r="N724" s="9">
        <f t="shared" si="55"/>
        <v>230.4</v>
      </c>
      <c r="O724" s="6">
        <f t="shared" si="56"/>
        <v>231.34816686746404</v>
      </c>
      <c r="P724" s="6">
        <f t="shared" si="57"/>
        <v>234.93406345390974</v>
      </c>
      <c r="Q724" s="13">
        <f>P724*Index!$D$16</f>
        <v>266.54683978194112</v>
      </c>
      <c r="S724" s="8">
        <v>11.8764063153981</v>
      </c>
      <c r="T724" s="6">
        <f t="shared" si="58"/>
        <v>12.06049061328677</v>
      </c>
      <c r="U724" s="6">
        <f>T724*Index!$H$19</f>
        <v>12.671052950584412</v>
      </c>
      <c r="W724" s="8">
        <v>279.217892732525</v>
      </c>
      <c r="X724" s="9">
        <f t="shared" si="59"/>
        <v>279.22000000000003</v>
      </c>
      <c r="Y724" s="27"/>
    </row>
    <row r="725" spans="1:25" x14ac:dyDescent="0.25">
      <c r="A725" s="2" t="s">
        <v>965</v>
      </c>
      <c r="B725" s="2" t="s">
        <v>53</v>
      </c>
      <c r="C725" s="2">
        <v>75</v>
      </c>
      <c r="D725" s="2" t="s">
        <v>62</v>
      </c>
      <c r="E725" s="2" t="s">
        <v>55</v>
      </c>
      <c r="F725" s="2" t="s">
        <v>41</v>
      </c>
      <c r="G725" s="39" t="s">
        <v>1561</v>
      </c>
      <c r="H725" s="29">
        <v>76.179434544995303</v>
      </c>
      <c r="I725" s="29">
        <v>20.337303427512101</v>
      </c>
      <c r="J725" s="8">
        <v>2.4867478176086402</v>
      </c>
      <c r="K725" s="32">
        <v>0</v>
      </c>
      <c r="L725" s="28">
        <v>0.99991607194830501</v>
      </c>
      <c r="M725" s="8">
        <v>239.99264371019899</v>
      </c>
      <c r="N725" s="9">
        <f t="shared" si="55"/>
        <v>239.99</v>
      </c>
      <c r="O725" s="6">
        <f t="shared" si="56"/>
        <v>240.97661354941081</v>
      </c>
      <c r="P725" s="6">
        <f t="shared" si="57"/>
        <v>244.71175105942669</v>
      </c>
      <c r="Q725" s="13">
        <f>P725*Index!$D$16</f>
        <v>277.64021506056218</v>
      </c>
      <c r="S725" s="8">
        <v>11.7523592391122</v>
      </c>
      <c r="T725" s="6">
        <f t="shared" si="58"/>
        <v>11.934520807318441</v>
      </c>
      <c r="U725" s="6">
        <f>T725*Index!$H$19</f>
        <v>12.538705923188935</v>
      </c>
      <c r="W725" s="8">
        <v>290.17892098375199</v>
      </c>
      <c r="X725" s="9">
        <f t="shared" si="59"/>
        <v>290.18</v>
      </c>
      <c r="Y725" s="27"/>
    </row>
    <row r="726" spans="1:25" x14ac:dyDescent="0.25">
      <c r="A726" s="2" t="s">
        <v>966</v>
      </c>
      <c r="B726" s="2" t="s">
        <v>53</v>
      </c>
      <c r="C726" s="2">
        <v>75</v>
      </c>
      <c r="D726" s="2" t="s">
        <v>62</v>
      </c>
      <c r="E726" s="2" t="s">
        <v>55</v>
      </c>
      <c r="F726" s="2" t="s">
        <v>41</v>
      </c>
      <c r="G726" s="39" t="s">
        <v>1562</v>
      </c>
      <c r="H726" s="29"/>
      <c r="I726" s="29"/>
      <c r="J726" s="8"/>
      <c r="K726" s="32">
        <v>0</v>
      </c>
      <c r="L726" s="28"/>
      <c r="M726" s="8"/>
      <c r="N726" s="9">
        <f t="shared" si="55"/>
        <v>0</v>
      </c>
      <c r="O726" s="6">
        <f t="shared" si="56"/>
        <v>0</v>
      </c>
      <c r="P726" s="6">
        <f t="shared" si="57"/>
        <v>0</v>
      </c>
      <c r="Q726" s="13">
        <f>P726*Index!$D$16</f>
        <v>0</v>
      </c>
      <c r="S726" s="8"/>
      <c r="T726" s="6">
        <f t="shared" si="58"/>
        <v>0</v>
      </c>
      <c r="U726" s="6">
        <f>T726*Index!$H$19</f>
        <v>0</v>
      </c>
      <c r="W726" s="8"/>
      <c r="X726" s="9">
        <f t="shared" si="59"/>
        <v>0</v>
      </c>
      <c r="Y726" s="27"/>
    </row>
    <row r="727" spans="1:25" x14ac:dyDescent="0.25">
      <c r="A727" s="2" t="s">
        <v>967</v>
      </c>
      <c r="B727" s="2" t="s">
        <v>53</v>
      </c>
      <c r="C727" s="2">
        <v>75</v>
      </c>
      <c r="D727" s="2" t="s">
        <v>63</v>
      </c>
      <c r="E727" s="2" t="s">
        <v>55</v>
      </c>
      <c r="F727" s="2" t="s">
        <v>41</v>
      </c>
      <c r="G727" s="39" t="s">
        <v>1560</v>
      </c>
      <c r="H727" s="29">
        <v>76.179434544995303</v>
      </c>
      <c r="I727" s="29">
        <v>31.677311460487498</v>
      </c>
      <c r="J727" s="8">
        <v>2.8369755634428002</v>
      </c>
      <c r="K727" s="32">
        <v>0</v>
      </c>
      <c r="L727" s="28">
        <v>0.99800742577676305</v>
      </c>
      <c r="M727" s="8">
        <v>305.377251055275</v>
      </c>
      <c r="N727" s="9">
        <f t="shared" si="55"/>
        <v>305.38</v>
      </c>
      <c r="O727" s="6">
        <f t="shared" si="56"/>
        <v>306.62929778460165</v>
      </c>
      <c r="P727" s="6">
        <f t="shared" si="57"/>
        <v>311.38205190026298</v>
      </c>
      <c r="Q727" s="13">
        <f>P727*Index!$D$16</f>
        <v>353.28168541687154</v>
      </c>
      <c r="S727" s="8">
        <v>12.069099095714</v>
      </c>
      <c r="T727" s="6">
        <f t="shared" si="58"/>
        <v>12.256170131697568</v>
      </c>
      <c r="U727" s="6">
        <f>T727*Index!$H$19</f>
        <v>12.876638744614755</v>
      </c>
      <c r="W727" s="8">
        <v>366.15832416148697</v>
      </c>
      <c r="X727" s="9">
        <f t="shared" si="59"/>
        <v>366.16</v>
      </c>
      <c r="Y727" s="27"/>
    </row>
    <row r="728" spans="1:25" x14ac:dyDescent="0.25">
      <c r="A728" s="2" t="s">
        <v>968</v>
      </c>
      <c r="B728" s="2" t="s">
        <v>53</v>
      </c>
      <c r="C728" s="2">
        <v>75</v>
      </c>
      <c r="D728" s="2" t="s">
        <v>64</v>
      </c>
      <c r="E728" s="2" t="s">
        <v>55</v>
      </c>
      <c r="F728" s="2" t="s">
        <v>41</v>
      </c>
      <c r="G728" s="39" t="s">
        <v>1560</v>
      </c>
      <c r="H728" s="29">
        <v>76.179434544995303</v>
      </c>
      <c r="I728" s="29">
        <v>41.547663857286203</v>
      </c>
      <c r="J728" s="8">
        <v>2.8926858618655</v>
      </c>
      <c r="K728" s="32">
        <v>0</v>
      </c>
      <c r="L728" s="28">
        <v>1.0054870921976999</v>
      </c>
      <c r="M728" s="8">
        <v>342.41612870884302</v>
      </c>
      <c r="N728" s="9">
        <f t="shared" si="55"/>
        <v>342.42</v>
      </c>
      <c r="O728" s="6">
        <f t="shared" si="56"/>
        <v>343.82003483654927</v>
      </c>
      <c r="P728" s="6">
        <f t="shared" si="57"/>
        <v>349.14924537651581</v>
      </c>
      <c r="Q728" s="13">
        <f>P728*Index!$D$16</f>
        <v>396.13084028411902</v>
      </c>
      <c r="S728" s="8">
        <v>13.946315372228099</v>
      </c>
      <c r="T728" s="6">
        <f t="shared" si="58"/>
        <v>14.162483260497636</v>
      </c>
      <c r="U728" s="6">
        <f>T728*Index!$H$19</f>
        <v>14.879458975560327</v>
      </c>
      <c r="W728" s="8">
        <v>411.01029925967902</v>
      </c>
      <c r="X728" s="9">
        <f t="shared" si="59"/>
        <v>411.01</v>
      </c>
      <c r="Y728" s="27"/>
    </row>
    <row r="729" spans="1:25" x14ac:dyDescent="0.25">
      <c r="A729" s="2" t="s">
        <v>969</v>
      </c>
      <c r="B729" s="2" t="s">
        <v>53</v>
      </c>
      <c r="C729" s="2">
        <v>75</v>
      </c>
      <c r="D729" s="2" t="s">
        <v>65</v>
      </c>
      <c r="E729" s="2" t="s">
        <v>55</v>
      </c>
      <c r="F729" s="2" t="s">
        <v>41</v>
      </c>
      <c r="G729" s="39" t="s">
        <v>1560</v>
      </c>
      <c r="H729" s="29">
        <v>76.179434544995303</v>
      </c>
      <c r="I729" s="29">
        <v>57.223942203060297</v>
      </c>
      <c r="J729" s="8">
        <v>2.8026776005111702</v>
      </c>
      <c r="K729" s="32">
        <v>0</v>
      </c>
      <c r="L729" s="28">
        <v>0.95097075256727603</v>
      </c>
      <c r="M729" s="8">
        <v>355.55527448314302</v>
      </c>
      <c r="N729" s="9">
        <f t="shared" si="55"/>
        <v>355.56</v>
      </c>
      <c r="O729" s="6">
        <f t="shared" si="56"/>
        <v>357.01305110852388</v>
      </c>
      <c r="P729" s="6">
        <f t="shared" si="57"/>
        <v>362.54675340070605</v>
      </c>
      <c r="Q729" s="13">
        <f>P729*Index!$D$16</f>
        <v>411.33111976807601</v>
      </c>
      <c r="S729" s="8">
        <v>12.4001850531027</v>
      </c>
      <c r="T729" s="6">
        <f t="shared" si="58"/>
        <v>12.592387921425793</v>
      </c>
      <c r="U729" s="6">
        <f>T729*Index!$H$19</f>
        <v>13.229877559947973</v>
      </c>
      <c r="W729" s="8">
        <v>424.56099732802397</v>
      </c>
      <c r="X729" s="9">
        <f t="shared" si="59"/>
        <v>424.56</v>
      </c>
      <c r="Y729" s="27"/>
    </row>
    <row r="730" spans="1:25" x14ac:dyDescent="0.25">
      <c r="A730" s="2" t="s">
        <v>970</v>
      </c>
      <c r="B730" s="2" t="s">
        <v>53</v>
      </c>
      <c r="C730" s="2">
        <v>75</v>
      </c>
      <c r="D730" s="2" t="s">
        <v>42</v>
      </c>
      <c r="E730" s="2" t="s">
        <v>55</v>
      </c>
      <c r="F730" s="2" t="s">
        <v>41</v>
      </c>
      <c r="G730" s="39" t="s">
        <v>1560</v>
      </c>
      <c r="H730" s="29">
        <v>76.179434544995303</v>
      </c>
      <c r="I730" s="29">
        <v>58.886828466173597</v>
      </c>
      <c r="J730" s="8">
        <v>2.8874570457503701</v>
      </c>
      <c r="K730" s="32">
        <v>0</v>
      </c>
      <c r="L730" s="28">
        <v>1.0182692143102301</v>
      </c>
      <c r="M730" s="8">
        <v>397.12299041610299</v>
      </c>
      <c r="N730" s="9">
        <f t="shared" si="55"/>
        <v>397.12</v>
      </c>
      <c r="O730" s="6">
        <f t="shared" si="56"/>
        <v>398.75119467680901</v>
      </c>
      <c r="P730" s="6">
        <f t="shared" si="57"/>
        <v>404.93183819429959</v>
      </c>
      <c r="Q730" s="13">
        <f>P730*Index!$D$16</f>
        <v>459.41955036655486</v>
      </c>
      <c r="S730" s="8">
        <v>11.606976478545</v>
      </c>
      <c r="T730" s="6">
        <f t="shared" si="58"/>
        <v>11.786884613962449</v>
      </c>
      <c r="U730" s="6">
        <f>T730*Index!$H$19</f>
        <v>12.383595647544297</v>
      </c>
      <c r="W730" s="8">
        <v>471.80314601409901</v>
      </c>
      <c r="X730" s="9">
        <f t="shared" si="59"/>
        <v>471.8</v>
      </c>
      <c r="Y730" s="27"/>
    </row>
    <row r="731" spans="1:25" x14ac:dyDescent="0.25">
      <c r="A731" s="2" t="s">
        <v>971</v>
      </c>
      <c r="B731" s="2" t="s">
        <v>53</v>
      </c>
      <c r="C731" s="2">
        <v>75</v>
      </c>
      <c r="D731" s="2" t="s">
        <v>66</v>
      </c>
      <c r="E731" s="2" t="s">
        <v>55</v>
      </c>
      <c r="F731" s="2" t="s">
        <v>222</v>
      </c>
      <c r="G731" s="39" t="s">
        <v>1560</v>
      </c>
      <c r="H731" s="29">
        <v>76.179434544995303</v>
      </c>
      <c r="I731" s="29">
        <v>76.590526853680004</v>
      </c>
      <c r="J731" s="8">
        <v>3.20885257591492</v>
      </c>
      <c r="K731" s="32">
        <v>0</v>
      </c>
      <c r="L731" s="28">
        <v>1.0027028992917899</v>
      </c>
      <c r="M731" s="8">
        <v>491.541289403831</v>
      </c>
      <c r="N731" s="9">
        <f t="shared" si="55"/>
        <v>491.54</v>
      </c>
      <c r="O731" s="6">
        <f t="shared" si="56"/>
        <v>493.55660869038672</v>
      </c>
      <c r="P731" s="6">
        <f t="shared" si="57"/>
        <v>501.20673612508773</v>
      </c>
      <c r="Q731" s="13">
        <f>P731*Index!$D$16</f>
        <v>568.6492185403016</v>
      </c>
      <c r="S731" s="8">
        <v>14.0653637810153</v>
      </c>
      <c r="T731" s="6">
        <f t="shared" si="58"/>
        <v>14.283376919621038</v>
      </c>
      <c r="U731" s="6">
        <f>T731*Index!$H$19</f>
        <v>15.006472876176851</v>
      </c>
      <c r="W731" s="8">
        <v>583.65569141647802</v>
      </c>
      <c r="X731" s="9">
        <f t="shared" si="59"/>
        <v>583.66</v>
      </c>
      <c r="Y731" s="27"/>
    </row>
    <row r="732" spans="1:25" x14ac:dyDescent="0.25">
      <c r="A732" s="2" t="s">
        <v>972</v>
      </c>
      <c r="B732" s="2" t="s">
        <v>53</v>
      </c>
      <c r="C732" s="2">
        <v>75</v>
      </c>
      <c r="D732" s="2" t="s">
        <v>1563</v>
      </c>
      <c r="E732" s="2" t="s">
        <v>55</v>
      </c>
      <c r="F732" s="2" t="s">
        <v>222</v>
      </c>
      <c r="G732" s="39" t="s">
        <v>1560</v>
      </c>
      <c r="H732" s="29">
        <v>76.179434544995303</v>
      </c>
      <c r="I732" s="29">
        <v>64.678475591837795</v>
      </c>
      <c r="J732" s="8">
        <v>3.3758526834712099</v>
      </c>
      <c r="K732" s="32">
        <v>0</v>
      </c>
      <c r="L732" s="28">
        <v>0.96611839600642502</v>
      </c>
      <c r="M732" s="8">
        <v>459.40432423275098</v>
      </c>
      <c r="N732" s="9">
        <f t="shared" si="55"/>
        <v>459.4</v>
      </c>
      <c r="O732" s="6">
        <f t="shared" si="56"/>
        <v>461.28788196210525</v>
      </c>
      <c r="P732" s="6">
        <f t="shared" si="57"/>
        <v>468.43784413251791</v>
      </c>
      <c r="Q732" s="13">
        <f>P732*Index!$D$16</f>
        <v>531.47093764154727</v>
      </c>
      <c r="S732" s="8">
        <v>13.795136820458801</v>
      </c>
      <c r="T732" s="6">
        <f t="shared" si="58"/>
        <v>14.008961441175913</v>
      </c>
      <c r="U732" s="6">
        <f>T732*Index!$H$19</f>
        <v>14.718165114135443</v>
      </c>
      <c r="W732" s="8">
        <v>546.18910275568305</v>
      </c>
      <c r="X732" s="9">
        <f t="shared" si="59"/>
        <v>546.19000000000005</v>
      </c>
      <c r="Y732" s="27"/>
    </row>
    <row r="733" spans="1:25" x14ac:dyDescent="0.25">
      <c r="A733" s="2" t="s">
        <v>973</v>
      </c>
      <c r="B733" s="2" t="s">
        <v>53</v>
      </c>
      <c r="C733" s="2">
        <v>75</v>
      </c>
      <c r="D733" s="2" t="s">
        <v>229</v>
      </c>
      <c r="E733" s="2" t="s">
        <v>55</v>
      </c>
      <c r="F733" s="2" t="s">
        <v>41</v>
      </c>
      <c r="G733" s="39" t="s">
        <v>1560</v>
      </c>
      <c r="H733" s="29">
        <v>76.179434544995303</v>
      </c>
      <c r="I733" s="29">
        <v>44.668156231084602</v>
      </c>
      <c r="J733" s="8">
        <v>3.1825026112555901</v>
      </c>
      <c r="K733" s="32">
        <v>1</v>
      </c>
      <c r="L733" s="28">
        <v>1.01907354926203</v>
      </c>
      <c r="M733" s="8">
        <v>391.93341778218502</v>
      </c>
      <c r="N733" s="9">
        <f t="shared" si="55"/>
        <v>391.93</v>
      </c>
      <c r="O733" s="6">
        <f t="shared" si="56"/>
        <v>393.54034479509198</v>
      </c>
      <c r="P733" s="6">
        <f t="shared" si="57"/>
        <v>399.64022013941593</v>
      </c>
      <c r="Q733" s="13">
        <f>P733*Index!$D$16</f>
        <v>453.41589108817607</v>
      </c>
      <c r="S733" s="8">
        <v>11.2188992011785</v>
      </c>
      <c r="T733" s="6">
        <f t="shared" si="58"/>
        <v>11.392792138796768</v>
      </c>
      <c r="U733" s="6">
        <f>T733*Index!$H$19</f>
        <v>11.969552240823353</v>
      </c>
      <c r="W733" s="8">
        <v>465.385443329</v>
      </c>
      <c r="X733" s="9">
        <f t="shared" si="59"/>
        <v>465.39</v>
      </c>
      <c r="Y733" s="27"/>
    </row>
    <row r="734" spans="1:25" x14ac:dyDescent="0.25">
      <c r="A734" s="2" t="s">
        <v>974</v>
      </c>
      <c r="B734" s="2" t="s">
        <v>53</v>
      </c>
      <c r="C734" s="2">
        <v>75</v>
      </c>
      <c r="D734" s="2" t="s">
        <v>62</v>
      </c>
      <c r="E734" s="2" t="s">
        <v>56</v>
      </c>
      <c r="F734" s="2" t="s">
        <v>41</v>
      </c>
      <c r="G734" s="39" t="s">
        <v>1560</v>
      </c>
      <c r="H734" s="29">
        <v>76.179434544995303</v>
      </c>
      <c r="I734" s="29">
        <v>20.584710078217601</v>
      </c>
      <c r="J734" s="8">
        <v>1.94333232318183</v>
      </c>
      <c r="K734" s="32">
        <v>0</v>
      </c>
      <c r="L734" s="28">
        <v>0.99991607194830501</v>
      </c>
      <c r="M734" s="8">
        <v>188.02910773008401</v>
      </c>
      <c r="N734" s="9">
        <f t="shared" si="55"/>
        <v>188.03</v>
      </c>
      <c r="O734" s="6">
        <f t="shared" si="56"/>
        <v>188.80002707177735</v>
      </c>
      <c r="P734" s="6">
        <f t="shared" si="57"/>
        <v>191.7264274913899</v>
      </c>
      <c r="Q734" s="13">
        <f>P734*Index!$D$16</f>
        <v>217.52517535856288</v>
      </c>
      <c r="S734" s="8">
        <v>10.028869505655001</v>
      </c>
      <c r="T734" s="6">
        <f t="shared" si="58"/>
        <v>10.184316982992653</v>
      </c>
      <c r="U734" s="6">
        <f>T734*Index!$H$19</f>
        <v>10.699898030256655</v>
      </c>
      <c r="W734" s="8">
        <v>228.22507338881999</v>
      </c>
      <c r="X734" s="9">
        <f t="shared" si="59"/>
        <v>228.23</v>
      </c>
      <c r="Y734" s="27"/>
    </row>
    <row r="735" spans="1:25" x14ac:dyDescent="0.25">
      <c r="A735" s="2" t="s">
        <v>975</v>
      </c>
      <c r="B735" s="2" t="s">
        <v>53</v>
      </c>
      <c r="C735" s="2">
        <v>75</v>
      </c>
      <c r="D735" s="2" t="s">
        <v>63</v>
      </c>
      <c r="E735" s="2" t="s">
        <v>56</v>
      </c>
      <c r="F735" s="2" t="s">
        <v>41</v>
      </c>
      <c r="G735" s="39" t="s">
        <v>1560</v>
      </c>
      <c r="H735" s="29">
        <v>76.179434544995303</v>
      </c>
      <c r="I735" s="29">
        <v>32.030189759647399</v>
      </c>
      <c r="J735" s="8">
        <v>2.2168202332554601</v>
      </c>
      <c r="K735" s="32">
        <v>0</v>
      </c>
      <c r="L735" s="28">
        <v>0.99800742577676305</v>
      </c>
      <c r="M735" s="8">
        <v>239.40330332719</v>
      </c>
      <c r="N735" s="9">
        <f t="shared" si="55"/>
        <v>239.4</v>
      </c>
      <c r="O735" s="6">
        <f t="shared" si="56"/>
        <v>240.38485687083147</v>
      </c>
      <c r="P735" s="6">
        <f t="shared" si="57"/>
        <v>244.11082215232938</v>
      </c>
      <c r="Q735" s="13">
        <f>P735*Index!$D$16</f>
        <v>276.95842503503093</v>
      </c>
      <c r="S735" s="8">
        <v>10.0402865307566</v>
      </c>
      <c r="T735" s="6">
        <f t="shared" si="58"/>
        <v>10.195910971983327</v>
      </c>
      <c r="U735" s="6">
        <f>T735*Index!$H$19</f>
        <v>10.712078964939982</v>
      </c>
      <c r="W735" s="8">
        <v>287.67050399996998</v>
      </c>
      <c r="X735" s="9">
        <f t="shared" si="59"/>
        <v>287.67</v>
      </c>
      <c r="Y735" s="27"/>
    </row>
    <row r="736" spans="1:25" x14ac:dyDescent="0.25">
      <c r="A736" s="2" t="s">
        <v>976</v>
      </c>
      <c r="B736" s="2" t="s">
        <v>53</v>
      </c>
      <c r="C736" s="2">
        <v>75</v>
      </c>
      <c r="D736" s="2" t="s">
        <v>64</v>
      </c>
      <c r="E736" s="2" t="s">
        <v>56</v>
      </c>
      <c r="F736" s="2" t="s">
        <v>41</v>
      </c>
      <c r="G736" s="39" t="s">
        <v>1560</v>
      </c>
      <c r="H736" s="29">
        <v>76.179434544995303</v>
      </c>
      <c r="I736" s="29">
        <v>41.964618882475698</v>
      </c>
      <c r="J736" s="8">
        <v>2.2563908629939702</v>
      </c>
      <c r="K736" s="32">
        <v>0</v>
      </c>
      <c r="L736" s="28">
        <v>1.0054870921976999</v>
      </c>
      <c r="M736" s="8">
        <v>268.04190711437798</v>
      </c>
      <c r="N736" s="9">
        <f t="shared" si="55"/>
        <v>268.04000000000002</v>
      </c>
      <c r="O736" s="6">
        <f t="shared" si="56"/>
        <v>269.1408789335469</v>
      </c>
      <c r="P736" s="6">
        <f t="shared" si="57"/>
        <v>273.31256255701692</v>
      </c>
      <c r="Q736" s="13">
        <f>P736*Index!$D$16</f>
        <v>310.08955768804066</v>
      </c>
      <c r="S736" s="8">
        <v>10.2653659305342</v>
      </c>
      <c r="T736" s="6">
        <f t="shared" si="58"/>
        <v>10.424479102457481</v>
      </c>
      <c r="U736" s="6">
        <f>T736*Index!$H$19</f>
        <v>10.95221835701939</v>
      </c>
      <c r="W736" s="8">
        <v>321.04177604505998</v>
      </c>
      <c r="X736" s="9">
        <f t="shared" si="59"/>
        <v>321.04000000000002</v>
      </c>
      <c r="Y736" s="27"/>
    </row>
    <row r="737" spans="1:25" x14ac:dyDescent="0.25">
      <c r="A737" s="2" t="s">
        <v>977</v>
      </c>
      <c r="B737" s="2" t="s">
        <v>53</v>
      </c>
      <c r="C737" s="2">
        <v>75</v>
      </c>
      <c r="D737" s="2" t="s">
        <v>65</v>
      </c>
      <c r="E737" s="2" t="s">
        <v>56</v>
      </c>
      <c r="F737" s="2" t="s">
        <v>41</v>
      </c>
      <c r="G737" s="39" t="s">
        <v>1560</v>
      </c>
      <c r="H737" s="29">
        <v>76.179434544995303</v>
      </c>
      <c r="I737" s="29">
        <v>57.734978310696903</v>
      </c>
      <c r="J737" s="8">
        <v>2.2765614842370598</v>
      </c>
      <c r="K737" s="32">
        <v>0</v>
      </c>
      <c r="L737" s="28">
        <v>0.95097075256727603</v>
      </c>
      <c r="M737" s="8">
        <v>289.91712266053901</v>
      </c>
      <c r="N737" s="9">
        <f t="shared" si="55"/>
        <v>289.92</v>
      </c>
      <c r="O737" s="6">
        <f t="shared" si="56"/>
        <v>291.10578286344719</v>
      </c>
      <c r="P737" s="6">
        <f t="shared" si="57"/>
        <v>295.61792249783065</v>
      </c>
      <c r="Q737" s="13">
        <f>P737*Index!$D$16</f>
        <v>335.39633149093368</v>
      </c>
      <c r="S737" s="8">
        <v>9.8665214290947905</v>
      </c>
      <c r="T737" s="6">
        <f t="shared" si="58"/>
        <v>10.01945251124576</v>
      </c>
      <c r="U737" s="6">
        <f>T737*Index!$H$19</f>
        <v>10.526687294627575</v>
      </c>
      <c r="W737" s="8">
        <v>345.923018785561</v>
      </c>
      <c r="X737" s="9">
        <f t="shared" si="59"/>
        <v>345.92</v>
      </c>
      <c r="Y737" s="27"/>
    </row>
    <row r="738" spans="1:25" x14ac:dyDescent="0.25">
      <c r="A738" s="2" t="s">
        <v>978</v>
      </c>
      <c r="B738" s="2" t="s">
        <v>53</v>
      </c>
      <c r="C738" s="2">
        <v>75</v>
      </c>
      <c r="D738" s="2" t="s">
        <v>42</v>
      </c>
      <c r="E738" s="2" t="s">
        <v>56</v>
      </c>
      <c r="F738" s="2" t="s">
        <v>41</v>
      </c>
      <c r="G738" s="39" t="s">
        <v>1560</v>
      </c>
      <c r="H738" s="29">
        <v>76.179434544995303</v>
      </c>
      <c r="I738" s="29">
        <v>59.375027736699103</v>
      </c>
      <c r="J738" s="8">
        <v>2.3680020248226299</v>
      </c>
      <c r="K738" s="32">
        <v>0</v>
      </c>
      <c r="L738" s="28">
        <v>1.0182692143102301</v>
      </c>
      <c r="M738" s="8">
        <v>326.85753547162398</v>
      </c>
      <c r="N738" s="9">
        <f t="shared" si="55"/>
        <v>326.86</v>
      </c>
      <c r="O738" s="6">
        <f t="shared" si="56"/>
        <v>328.19765136705763</v>
      </c>
      <c r="P738" s="6">
        <f t="shared" si="57"/>
        <v>333.28471496324704</v>
      </c>
      <c r="Q738" s="13">
        <f>P738*Index!$D$16</f>
        <v>378.131575366493</v>
      </c>
      <c r="S738" s="8">
        <v>10.827717268498301</v>
      </c>
      <c r="T738" s="6">
        <f t="shared" si="58"/>
        <v>10.995546886160025</v>
      </c>
      <c r="U738" s="6">
        <f>T738*Index!$H$19</f>
        <v>11.552196447271875</v>
      </c>
      <c r="W738" s="8">
        <v>389.68377181376502</v>
      </c>
      <c r="X738" s="9">
        <f t="shared" si="59"/>
        <v>389.68</v>
      </c>
      <c r="Y738" s="27"/>
    </row>
    <row r="739" spans="1:25" x14ac:dyDescent="0.25">
      <c r="A739" s="2" t="s">
        <v>979</v>
      </c>
      <c r="B739" s="2" t="s">
        <v>53</v>
      </c>
      <c r="C739" s="2">
        <v>75</v>
      </c>
      <c r="D739" s="2" t="s">
        <v>66</v>
      </c>
      <c r="E739" s="2" t="s">
        <v>56</v>
      </c>
      <c r="F739" s="2" t="s">
        <v>222</v>
      </c>
      <c r="G739" s="39" t="s">
        <v>1560</v>
      </c>
      <c r="H739" s="29">
        <v>76.179434544995303</v>
      </c>
      <c r="I739" s="29">
        <v>77.452026946567898</v>
      </c>
      <c r="J739" s="8">
        <v>2.30554937382206</v>
      </c>
      <c r="K739" s="32">
        <v>0</v>
      </c>
      <c r="L739" s="28">
        <v>1.0027028992917899</v>
      </c>
      <c r="M739" s="8">
        <v>355.16230006822798</v>
      </c>
      <c r="N739" s="9">
        <f t="shared" si="55"/>
        <v>355.16</v>
      </c>
      <c r="O739" s="6">
        <f t="shared" si="56"/>
        <v>356.6184654985077</v>
      </c>
      <c r="P739" s="6">
        <f t="shared" si="57"/>
        <v>362.14605171373461</v>
      </c>
      <c r="Q739" s="13">
        <f>P739*Index!$D$16</f>
        <v>410.8764995789586</v>
      </c>
      <c r="S739" s="8">
        <v>12.5024629611328</v>
      </c>
      <c r="T739" s="6">
        <f t="shared" si="58"/>
        <v>12.696251137030359</v>
      </c>
      <c r="U739" s="6">
        <f>T739*Index!$H$19</f>
        <v>13.33899885084252</v>
      </c>
      <c r="W739" s="8">
        <v>424.21549842980102</v>
      </c>
      <c r="X739" s="9">
        <f t="shared" si="59"/>
        <v>424.22</v>
      </c>
      <c r="Y739" s="27"/>
    </row>
    <row r="740" spans="1:25" x14ac:dyDescent="0.25">
      <c r="A740" s="2" t="s">
        <v>980</v>
      </c>
      <c r="B740" s="2" t="s">
        <v>53</v>
      </c>
      <c r="C740" s="2">
        <v>75</v>
      </c>
      <c r="D740" s="2" t="s">
        <v>1563</v>
      </c>
      <c r="E740" s="2" t="s">
        <v>56</v>
      </c>
      <c r="F740" s="2" t="s">
        <v>222</v>
      </c>
      <c r="G740" s="39" t="s">
        <v>1560</v>
      </c>
      <c r="H740" s="29">
        <v>76.179434544995303</v>
      </c>
      <c r="I740" s="29">
        <v>65.378275329275695</v>
      </c>
      <c r="J740" s="8">
        <v>2.4780980218630502</v>
      </c>
      <c r="K740" s="32">
        <v>0</v>
      </c>
      <c r="L740" s="28">
        <v>0.96611839600642502</v>
      </c>
      <c r="M740" s="8">
        <v>338.90842146561999</v>
      </c>
      <c r="N740" s="9">
        <f t="shared" si="55"/>
        <v>338.91</v>
      </c>
      <c r="O740" s="6">
        <f t="shared" si="56"/>
        <v>340.29794599362901</v>
      </c>
      <c r="P740" s="6">
        <f t="shared" si="57"/>
        <v>345.57256415653029</v>
      </c>
      <c r="Q740" s="13">
        <f>P740*Index!$D$16</f>
        <v>392.07288009699789</v>
      </c>
      <c r="S740" s="8">
        <v>11.715121704940399</v>
      </c>
      <c r="T740" s="6">
        <f t="shared" si="58"/>
        <v>11.896706091366976</v>
      </c>
      <c r="U740" s="6">
        <f>T740*Index!$H$19</f>
        <v>12.498976837242429</v>
      </c>
      <c r="W740" s="8">
        <v>404.571856934241</v>
      </c>
      <c r="X740" s="9">
        <f t="shared" si="59"/>
        <v>404.57</v>
      </c>
      <c r="Y740" s="27"/>
    </row>
    <row r="741" spans="1:25" x14ac:dyDescent="0.25">
      <c r="A741" s="2" t="s">
        <v>981</v>
      </c>
      <c r="B741" s="2" t="s">
        <v>53</v>
      </c>
      <c r="C741" s="2">
        <v>75</v>
      </c>
      <c r="D741" s="2" t="s">
        <v>229</v>
      </c>
      <c r="E741" s="2" t="s">
        <v>56</v>
      </c>
      <c r="F741" s="2" t="s">
        <v>41</v>
      </c>
      <c r="G741" s="39" t="s">
        <v>1560</v>
      </c>
      <c r="H741" s="29">
        <v>76.179434544995303</v>
      </c>
      <c r="I741" s="29">
        <v>45.262640156086697</v>
      </c>
      <c r="J741" s="8">
        <v>2.58266753031468</v>
      </c>
      <c r="K741" s="32">
        <v>1</v>
      </c>
      <c r="L741" s="28">
        <v>1.01907354926203</v>
      </c>
      <c r="M741" s="8">
        <v>319.62681702602498</v>
      </c>
      <c r="N741" s="9">
        <f t="shared" si="55"/>
        <v>319.63</v>
      </c>
      <c r="O741" s="6">
        <f t="shared" si="56"/>
        <v>320.93728697583168</v>
      </c>
      <c r="P741" s="6">
        <f t="shared" si="57"/>
        <v>325.91181492395708</v>
      </c>
      <c r="Q741" s="13">
        <f>P741*Index!$D$16</f>
        <v>369.76657636801264</v>
      </c>
      <c r="S741" s="8">
        <v>13.5812398569597</v>
      </c>
      <c r="T741" s="6">
        <f t="shared" si="58"/>
        <v>13.791749074742576</v>
      </c>
      <c r="U741" s="6">
        <f>T741*Index!$H$19</f>
        <v>14.489956371651418</v>
      </c>
      <c r="W741" s="8">
        <v>384.25653273966401</v>
      </c>
      <c r="X741" s="9">
        <f t="shared" si="59"/>
        <v>384.26</v>
      </c>
      <c r="Y741" s="27"/>
    </row>
    <row r="742" spans="1:25" x14ac:dyDescent="0.25">
      <c r="A742" s="2" t="s">
        <v>982</v>
      </c>
      <c r="B742" s="2" t="s">
        <v>53</v>
      </c>
      <c r="C742" s="2">
        <v>75</v>
      </c>
      <c r="D742" s="2" t="s">
        <v>62</v>
      </c>
      <c r="E742" s="2" t="s">
        <v>57</v>
      </c>
      <c r="F742" s="2" t="s">
        <v>41</v>
      </c>
      <c r="G742" s="39" t="s">
        <v>1560</v>
      </c>
      <c r="H742" s="29">
        <v>76.179434544995303</v>
      </c>
      <c r="I742" s="29">
        <v>18.1119833158692</v>
      </c>
      <c r="J742" s="8">
        <v>1.3581891414243099</v>
      </c>
      <c r="K742" s="32">
        <v>1</v>
      </c>
      <c r="L742" s="28">
        <v>0.99991607194830501</v>
      </c>
      <c r="M742" s="8">
        <v>128.054831573521</v>
      </c>
      <c r="N742" s="9">
        <f t="shared" si="55"/>
        <v>128.05000000000001</v>
      </c>
      <c r="O742" s="6">
        <f t="shared" si="56"/>
        <v>128.57985638297242</v>
      </c>
      <c r="P742" s="6">
        <f t="shared" si="57"/>
        <v>130.5728441569085</v>
      </c>
      <c r="Q742" s="13">
        <f>P742*Index!$D$16</f>
        <v>148.14275316100253</v>
      </c>
      <c r="S742" s="8">
        <v>9.5185105924660203</v>
      </c>
      <c r="T742" s="6">
        <f t="shared" si="58"/>
        <v>9.6660475066492442</v>
      </c>
      <c r="U742" s="6">
        <f>T742*Index!$H$19</f>
        <v>10.155391161673361</v>
      </c>
      <c r="W742" s="8">
        <v>158.298144322675</v>
      </c>
      <c r="X742" s="9">
        <f t="shared" si="59"/>
        <v>158.30000000000001</v>
      </c>
      <c r="Y742" s="27"/>
    </row>
    <row r="743" spans="1:25" x14ac:dyDescent="0.25">
      <c r="A743" s="2" t="s">
        <v>983</v>
      </c>
      <c r="B743" s="2" t="s">
        <v>53</v>
      </c>
      <c r="C743" s="2">
        <v>75</v>
      </c>
      <c r="D743" s="2" t="s">
        <v>63</v>
      </c>
      <c r="E743" s="2" t="s">
        <v>57</v>
      </c>
      <c r="F743" s="2" t="s">
        <v>41</v>
      </c>
      <c r="G743" s="39" t="s">
        <v>1560</v>
      </c>
      <c r="H743" s="29">
        <v>76.179434544995303</v>
      </c>
      <c r="I743" s="29">
        <v>28.211341446225202</v>
      </c>
      <c r="J743" s="8">
        <v>1.6725182260451099</v>
      </c>
      <c r="K743" s="32">
        <v>0</v>
      </c>
      <c r="L743" s="28">
        <v>0.99800742577676305</v>
      </c>
      <c r="M743" s="8">
        <v>174.24758103238</v>
      </c>
      <c r="N743" s="9">
        <f t="shared" si="55"/>
        <v>174.25</v>
      </c>
      <c r="O743" s="6">
        <f t="shared" si="56"/>
        <v>174.96199611461276</v>
      </c>
      <c r="P743" s="6">
        <f t="shared" si="57"/>
        <v>177.67390705438928</v>
      </c>
      <c r="Q743" s="13">
        <f>P743*Index!$D$16</f>
        <v>201.58174485561031</v>
      </c>
      <c r="S743" s="8">
        <v>10.131618969565499</v>
      </c>
      <c r="T743" s="6">
        <f t="shared" si="58"/>
        <v>10.288659063593766</v>
      </c>
      <c r="U743" s="6">
        <f>T743*Index!$H$19</f>
        <v>10.809522428688199</v>
      </c>
      <c r="W743" s="8">
        <v>212.391267284299</v>
      </c>
      <c r="X743" s="9">
        <f t="shared" si="59"/>
        <v>212.39</v>
      </c>
      <c r="Y743" s="27"/>
    </row>
    <row r="744" spans="1:25" x14ac:dyDescent="0.25">
      <c r="A744" s="2" t="s">
        <v>984</v>
      </c>
      <c r="B744" s="2" t="s">
        <v>53</v>
      </c>
      <c r="C744" s="2">
        <v>75</v>
      </c>
      <c r="D744" s="2" t="s">
        <v>64</v>
      </c>
      <c r="E744" s="2" t="s">
        <v>57</v>
      </c>
      <c r="F744" s="2" t="s">
        <v>41</v>
      </c>
      <c r="G744" s="39" t="s">
        <v>1560</v>
      </c>
      <c r="H744" s="29">
        <v>76.179434544995303</v>
      </c>
      <c r="I744" s="29">
        <v>37.001985902322303</v>
      </c>
      <c r="J744" s="8">
        <v>1.7229947067696101</v>
      </c>
      <c r="K744" s="32">
        <v>0</v>
      </c>
      <c r="L744" s="28">
        <v>1.0054870921976999</v>
      </c>
      <c r="M744" s="8">
        <v>196.081031607955</v>
      </c>
      <c r="N744" s="9">
        <f t="shared" si="55"/>
        <v>196.08</v>
      </c>
      <c r="O744" s="6">
        <f t="shared" si="56"/>
        <v>196.88496383754762</v>
      </c>
      <c r="P744" s="6">
        <f t="shared" si="57"/>
        <v>199.93668077702961</v>
      </c>
      <c r="Q744" s="13">
        <f>P744*Index!$D$16</f>
        <v>226.8402020299757</v>
      </c>
      <c r="S744" s="8">
        <v>11.0166433376458</v>
      </c>
      <c r="T744" s="6">
        <f t="shared" si="58"/>
        <v>11.187401309379311</v>
      </c>
      <c r="U744" s="6">
        <f>T744*Index!$H$19</f>
        <v>11.753763500666638</v>
      </c>
      <c r="W744" s="8">
        <v>238.59396553064201</v>
      </c>
      <c r="X744" s="9">
        <f t="shared" si="59"/>
        <v>238.59</v>
      </c>
      <c r="Y744" s="27"/>
    </row>
    <row r="745" spans="1:25" x14ac:dyDescent="0.25">
      <c r="A745" s="2" t="s">
        <v>985</v>
      </c>
      <c r="B745" s="2" t="s">
        <v>53</v>
      </c>
      <c r="C745" s="2">
        <v>75</v>
      </c>
      <c r="D745" s="2" t="s">
        <v>65</v>
      </c>
      <c r="E745" s="2" t="s">
        <v>57</v>
      </c>
      <c r="F745" s="2" t="s">
        <v>41</v>
      </c>
      <c r="G745" s="39" t="s">
        <v>1560</v>
      </c>
      <c r="H745" s="29">
        <v>76.179434544995303</v>
      </c>
      <c r="I745" s="29">
        <v>50.963495520207303</v>
      </c>
      <c r="J745" s="8">
        <v>1.70655210336444</v>
      </c>
      <c r="K745" s="32">
        <v>0</v>
      </c>
      <c r="L745" s="28">
        <v>0.95097075256727603</v>
      </c>
      <c r="M745" s="8">
        <v>206.337863036908</v>
      </c>
      <c r="N745" s="9">
        <f t="shared" si="55"/>
        <v>206.34</v>
      </c>
      <c r="O745" s="6">
        <f t="shared" si="56"/>
        <v>207.18384827535934</v>
      </c>
      <c r="P745" s="6">
        <f t="shared" si="57"/>
        <v>210.39519792362742</v>
      </c>
      <c r="Q745" s="13">
        <f>P745*Index!$D$16</f>
        <v>238.70601941400011</v>
      </c>
      <c r="S745" s="8">
        <v>10.171481519114099</v>
      </c>
      <c r="T745" s="6">
        <f t="shared" si="58"/>
        <v>10.329139482660368</v>
      </c>
      <c r="U745" s="6">
        <f>T745*Index!$H$19</f>
        <v>10.852052168970049</v>
      </c>
      <c r="W745" s="8">
        <v>249.55807158297</v>
      </c>
      <c r="X745" s="9">
        <f t="shared" si="59"/>
        <v>249.56</v>
      </c>
      <c r="Y745" s="27"/>
    </row>
    <row r="746" spans="1:25" x14ac:dyDescent="0.25">
      <c r="A746" s="2" t="s">
        <v>986</v>
      </c>
      <c r="B746" s="2" t="s">
        <v>53</v>
      </c>
      <c r="C746" s="2">
        <v>75</v>
      </c>
      <c r="D746" s="2" t="s">
        <v>42</v>
      </c>
      <c r="E746" s="2" t="s">
        <v>57</v>
      </c>
      <c r="F746" s="2" t="s">
        <v>41</v>
      </c>
      <c r="G746" s="39" t="s">
        <v>1560</v>
      </c>
      <c r="H746" s="29">
        <v>76.179434544995303</v>
      </c>
      <c r="I746" s="29">
        <v>52.444668647621697</v>
      </c>
      <c r="J746" s="8">
        <v>1.7119047080093801</v>
      </c>
      <c r="K746" s="32">
        <v>0</v>
      </c>
      <c r="L746" s="28">
        <v>1.0182692143102301</v>
      </c>
      <c r="M746" s="8">
        <v>224.214946453013</v>
      </c>
      <c r="N746" s="9">
        <f t="shared" si="55"/>
        <v>224.21</v>
      </c>
      <c r="O746" s="6">
        <f t="shared" si="56"/>
        <v>225.13422773347034</v>
      </c>
      <c r="P746" s="6">
        <f t="shared" si="57"/>
        <v>228.62380826333916</v>
      </c>
      <c r="Q746" s="13">
        <f>P746*Index!$D$16</f>
        <v>259.38747534352643</v>
      </c>
      <c r="S746" s="8">
        <v>10.5636053569479</v>
      </c>
      <c r="T746" s="6">
        <f t="shared" si="58"/>
        <v>10.727341239980593</v>
      </c>
      <c r="U746" s="6">
        <f>T746*Index!$H$19</f>
        <v>11.27041289025461</v>
      </c>
      <c r="W746" s="8">
        <v>270.65788823378102</v>
      </c>
      <c r="X746" s="9">
        <f t="shared" si="59"/>
        <v>270.66000000000003</v>
      </c>
      <c r="Y746" s="27"/>
    </row>
    <row r="747" spans="1:25" x14ac:dyDescent="0.25">
      <c r="A747" s="2" t="s">
        <v>987</v>
      </c>
      <c r="B747" s="2" t="s">
        <v>53</v>
      </c>
      <c r="C747" s="2">
        <v>75</v>
      </c>
      <c r="D747" s="2" t="s">
        <v>66</v>
      </c>
      <c r="E747" s="2" t="s">
        <v>57</v>
      </c>
      <c r="F747" s="2" t="s">
        <v>222</v>
      </c>
      <c r="G747" s="39" t="s">
        <v>1560</v>
      </c>
      <c r="H747" s="29">
        <v>76.179434544995303</v>
      </c>
      <c r="I747" s="29">
        <v>68.210335456704101</v>
      </c>
      <c r="J747" s="8">
        <v>1.56006330420729</v>
      </c>
      <c r="K747" s="32">
        <v>0</v>
      </c>
      <c r="L747" s="28">
        <v>1.0027028992917899</v>
      </c>
      <c r="M747" s="8">
        <v>225.866029159421</v>
      </c>
      <c r="N747" s="9">
        <f t="shared" si="55"/>
        <v>225.87</v>
      </c>
      <c r="O747" s="6">
        <f t="shared" si="56"/>
        <v>226.79207987897462</v>
      </c>
      <c r="P747" s="6">
        <f t="shared" si="57"/>
        <v>230.30735711709875</v>
      </c>
      <c r="Q747" s="13">
        <f>P747*Index!$D$16</f>
        <v>261.29756288039044</v>
      </c>
      <c r="S747" s="8">
        <v>13.5018967818131</v>
      </c>
      <c r="T747" s="6">
        <f t="shared" si="58"/>
        <v>13.711176181931204</v>
      </c>
      <c r="U747" s="6">
        <f>T747*Index!$H$19</f>
        <v>14.40530447614147</v>
      </c>
      <c r="W747" s="8">
        <v>275.70286735653201</v>
      </c>
      <c r="X747" s="9">
        <f t="shared" si="59"/>
        <v>275.7</v>
      </c>
      <c r="Y747" s="27"/>
    </row>
    <row r="748" spans="1:25" x14ac:dyDescent="0.25">
      <c r="A748" s="2" t="s">
        <v>988</v>
      </c>
      <c r="B748" s="2" t="s">
        <v>53</v>
      </c>
      <c r="C748" s="2">
        <v>75</v>
      </c>
      <c r="D748" s="2" t="s">
        <v>1563</v>
      </c>
      <c r="E748" s="2" t="s">
        <v>57</v>
      </c>
      <c r="F748" s="2" t="s">
        <v>222</v>
      </c>
      <c r="G748" s="39" t="s">
        <v>1560</v>
      </c>
      <c r="H748" s="29">
        <v>76.179434544995303</v>
      </c>
      <c r="I748" s="29">
        <v>57.601801668995599</v>
      </c>
      <c r="J748" s="8">
        <v>1.6200564135378299</v>
      </c>
      <c r="K748" s="32">
        <v>0</v>
      </c>
      <c r="L748" s="28">
        <v>0.96611839600642502</v>
      </c>
      <c r="M748" s="8">
        <v>209.389882987741</v>
      </c>
      <c r="N748" s="9">
        <f t="shared" si="55"/>
        <v>209.39</v>
      </c>
      <c r="O748" s="6">
        <f t="shared" si="56"/>
        <v>210.24838150799073</v>
      </c>
      <c r="P748" s="6">
        <f t="shared" si="57"/>
        <v>213.50723142136459</v>
      </c>
      <c r="Q748" s="13">
        <f>P748*Index!$D$16</f>
        <v>242.23680878495105</v>
      </c>
      <c r="S748" s="8">
        <v>11.039671034475999</v>
      </c>
      <c r="T748" s="6">
        <f t="shared" si="58"/>
        <v>11.210785935510378</v>
      </c>
      <c r="U748" s="6">
        <f>T748*Index!$H$19</f>
        <v>11.77833197349559</v>
      </c>
      <c r="W748" s="8">
        <v>254.01514075844699</v>
      </c>
      <c r="X748" s="9">
        <f t="shared" si="59"/>
        <v>254.02</v>
      </c>
      <c r="Y748" s="27"/>
    </row>
    <row r="749" spans="1:25" x14ac:dyDescent="0.25">
      <c r="A749" s="2" t="s">
        <v>989</v>
      </c>
      <c r="B749" s="2" t="s">
        <v>53</v>
      </c>
      <c r="C749" s="2">
        <v>75</v>
      </c>
      <c r="D749" s="2" t="s">
        <v>229</v>
      </c>
      <c r="E749" s="2" t="s">
        <v>57</v>
      </c>
      <c r="F749" s="2" t="s">
        <v>41</v>
      </c>
      <c r="G749" s="39" t="s">
        <v>1560</v>
      </c>
      <c r="H749" s="29">
        <v>76.179434544995303</v>
      </c>
      <c r="I749" s="29">
        <v>39.780255844513199</v>
      </c>
      <c r="J749" s="8">
        <v>1.99133800671578</v>
      </c>
      <c r="K749" s="32">
        <v>1</v>
      </c>
      <c r="L749" s="28">
        <v>1.01907354926203</v>
      </c>
      <c r="M749" s="8">
        <v>235.31930617863</v>
      </c>
      <c r="N749" s="9">
        <f t="shared" si="55"/>
        <v>235.32</v>
      </c>
      <c r="O749" s="6">
        <f t="shared" si="56"/>
        <v>236.28411533396238</v>
      </c>
      <c r="P749" s="6">
        <f t="shared" si="57"/>
        <v>239.9465191216388</v>
      </c>
      <c r="Q749" s="13">
        <f>P749*Index!$D$16</f>
        <v>272.23377252442259</v>
      </c>
      <c r="S749" s="8">
        <v>10.8126701736242</v>
      </c>
      <c r="T749" s="6">
        <f t="shared" si="58"/>
        <v>10.980266561315377</v>
      </c>
      <c r="U749" s="6">
        <f>T749*Index!$H$19</f>
        <v>11.536142555981966</v>
      </c>
      <c r="W749" s="8">
        <v>283.76991508040499</v>
      </c>
      <c r="X749" s="9">
        <f t="shared" si="59"/>
        <v>283.77</v>
      </c>
      <c r="Y749" s="27"/>
    </row>
    <row r="750" spans="1:25" x14ac:dyDescent="0.25">
      <c r="A750" s="2" t="s">
        <v>990</v>
      </c>
      <c r="B750" s="2" t="s">
        <v>53</v>
      </c>
      <c r="C750" s="2">
        <v>75</v>
      </c>
      <c r="D750" s="2" t="s">
        <v>62</v>
      </c>
      <c r="E750" s="2" t="s">
        <v>58</v>
      </c>
      <c r="F750" s="2" t="s">
        <v>41</v>
      </c>
      <c r="G750" s="39" t="s">
        <v>1560</v>
      </c>
      <c r="H750" s="29">
        <v>76.179434544995303</v>
      </c>
      <c r="I750" s="29">
        <v>23.264747721015802</v>
      </c>
      <c r="J750" s="8">
        <v>1.3927786463101099</v>
      </c>
      <c r="K750" s="32">
        <v>1</v>
      </c>
      <c r="L750" s="28">
        <v>0.99991607194830501</v>
      </c>
      <c r="M750" s="8">
        <v>138.49210921136</v>
      </c>
      <c r="N750" s="9">
        <f t="shared" si="55"/>
        <v>138.49</v>
      </c>
      <c r="O750" s="6">
        <f t="shared" si="56"/>
        <v>139.05992685912659</v>
      </c>
      <c r="P750" s="6">
        <f t="shared" si="57"/>
        <v>141.21535572544306</v>
      </c>
      <c r="Q750" s="13">
        <f>P750*Index!$D$16</f>
        <v>160.21732329455898</v>
      </c>
      <c r="S750" s="8">
        <v>9.8657759630367003</v>
      </c>
      <c r="T750" s="6">
        <f t="shared" si="58"/>
        <v>10.01869549046377</v>
      </c>
      <c r="U750" s="6">
        <f>T750*Index!$H$19</f>
        <v>10.525891949668498</v>
      </c>
      <c r="W750" s="8">
        <v>170.743215244228</v>
      </c>
      <c r="X750" s="9">
        <f t="shared" si="59"/>
        <v>170.74</v>
      </c>
      <c r="Y750" s="27"/>
    </row>
    <row r="751" spans="1:25" x14ac:dyDescent="0.25">
      <c r="A751" s="2" t="s">
        <v>991</v>
      </c>
      <c r="B751" s="2" t="s">
        <v>53</v>
      </c>
      <c r="C751" s="2">
        <v>75</v>
      </c>
      <c r="D751" s="2" t="s">
        <v>63</v>
      </c>
      <c r="E751" s="2" t="s">
        <v>58</v>
      </c>
      <c r="F751" s="2" t="s">
        <v>41</v>
      </c>
      <c r="G751" s="39" t="s">
        <v>1560</v>
      </c>
      <c r="H751" s="29">
        <v>76.179434544995303</v>
      </c>
      <c r="I751" s="29">
        <v>36.236134255802199</v>
      </c>
      <c r="J751" s="8">
        <v>1.6765999412671699</v>
      </c>
      <c r="K751" s="32">
        <v>0</v>
      </c>
      <c r="L751" s="28">
        <v>0.99800742577676305</v>
      </c>
      <c r="M751" s="8">
        <v>188.100383757061</v>
      </c>
      <c r="N751" s="9">
        <f t="shared" si="55"/>
        <v>188.1</v>
      </c>
      <c r="O751" s="6">
        <f t="shared" si="56"/>
        <v>188.87159533046494</v>
      </c>
      <c r="P751" s="6">
        <f t="shared" si="57"/>
        <v>191.79910505808715</v>
      </c>
      <c r="Q751" s="13">
        <f>P751*Index!$D$16</f>
        <v>217.60763243371576</v>
      </c>
      <c r="S751" s="8">
        <v>11.4359791525423</v>
      </c>
      <c r="T751" s="6">
        <f t="shared" si="58"/>
        <v>11.613236829406707</v>
      </c>
      <c r="U751" s="6">
        <f>T751*Index!$H$19</f>
        <v>12.201156943895421</v>
      </c>
      <c r="W751" s="8">
        <v>229.80878937761199</v>
      </c>
      <c r="X751" s="9">
        <f t="shared" si="59"/>
        <v>229.81</v>
      </c>
      <c r="Y751" s="27"/>
    </row>
    <row r="752" spans="1:25" x14ac:dyDescent="0.25">
      <c r="A752" s="2" t="s">
        <v>992</v>
      </c>
      <c r="B752" s="2" t="s">
        <v>53</v>
      </c>
      <c r="C752" s="2">
        <v>75</v>
      </c>
      <c r="D752" s="2" t="s">
        <v>64</v>
      </c>
      <c r="E752" s="2" t="s">
        <v>58</v>
      </c>
      <c r="F752" s="2" t="s">
        <v>41</v>
      </c>
      <c r="G752" s="39" t="s">
        <v>1560</v>
      </c>
      <c r="H752" s="29">
        <v>76.179434544995303</v>
      </c>
      <c r="I752" s="29">
        <v>47.525622741921097</v>
      </c>
      <c r="J752" s="8">
        <v>1.7690786992351599</v>
      </c>
      <c r="K752" s="32">
        <v>0</v>
      </c>
      <c r="L752" s="28">
        <v>1.0054870921976999</v>
      </c>
      <c r="M752" s="8">
        <v>220.04479893918301</v>
      </c>
      <c r="N752" s="9">
        <f t="shared" si="55"/>
        <v>220.04</v>
      </c>
      <c r="O752" s="6">
        <f t="shared" si="56"/>
        <v>220.94698261483367</v>
      </c>
      <c r="P752" s="6">
        <f t="shared" si="57"/>
        <v>224.37166084536361</v>
      </c>
      <c r="Q752" s="13">
        <f>P752*Index!$D$16</f>
        <v>254.56315808665204</v>
      </c>
      <c r="S752" s="8">
        <v>13.6798664267485</v>
      </c>
      <c r="T752" s="6">
        <f t="shared" si="58"/>
        <v>13.891904356363103</v>
      </c>
      <c r="U752" s="6">
        <f>T752*Index!$H$19</f>
        <v>14.595182014403983</v>
      </c>
      <c r="W752" s="8">
        <v>269.15834010105698</v>
      </c>
      <c r="X752" s="9">
        <f t="shared" si="59"/>
        <v>269.16000000000003</v>
      </c>
      <c r="Y752" s="27"/>
    </row>
    <row r="753" spans="1:25" x14ac:dyDescent="0.25">
      <c r="A753" s="2" t="s">
        <v>993</v>
      </c>
      <c r="B753" s="2" t="s">
        <v>53</v>
      </c>
      <c r="C753" s="2">
        <v>75</v>
      </c>
      <c r="D753" s="2" t="s">
        <v>65</v>
      </c>
      <c r="E753" s="2" t="s">
        <v>58</v>
      </c>
      <c r="F753" s="2" t="s">
        <v>41</v>
      </c>
      <c r="G753" s="39" t="s">
        <v>1560</v>
      </c>
      <c r="H753" s="29">
        <v>76.179434544995303</v>
      </c>
      <c r="I753" s="29">
        <v>65.455569372579504</v>
      </c>
      <c r="J753" s="8">
        <v>1.7742413901752401</v>
      </c>
      <c r="K753" s="32">
        <v>0</v>
      </c>
      <c r="L753" s="28">
        <v>0.95097075256727603</v>
      </c>
      <c r="M753" s="8">
        <v>238.973896897603</v>
      </c>
      <c r="N753" s="9">
        <f t="shared" si="55"/>
        <v>238.97</v>
      </c>
      <c r="O753" s="6">
        <f t="shared" si="56"/>
        <v>239.95368987488317</v>
      </c>
      <c r="P753" s="6">
        <f t="shared" si="57"/>
        <v>243.67297206794387</v>
      </c>
      <c r="Q753" s="13">
        <f>P753*Index!$D$16</f>
        <v>276.46165775243503</v>
      </c>
      <c r="S753" s="8">
        <v>12.2865719793653</v>
      </c>
      <c r="T753" s="6">
        <f t="shared" si="58"/>
        <v>12.477013845045464</v>
      </c>
      <c r="U753" s="6">
        <f>T753*Index!$H$19</f>
        <v>13.10866267095089</v>
      </c>
      <c r="W753" s="8">
        <v>289.57032042338602</v>
      </c>
      <c r="X753" s="9">
        <f t="shared" si="59"/>
        <v>289.57</v>
      </c>
      <c r="Y753" s="27"/>
    </row>
    <row r="754" spans="1:25" x14ac:dyDescent="0.25">
      <c r="A754" s="2" t="s">
        <v>994</v>
      </c>
      <c r="B754" s="2" t="s">
        <v>53</v>
      </c>
      <c r="C754" s="2">
        <v>75</v>
      </c>
      <c r="D754" s="2" t="s">
        <v>42</v>
      </c>
      <c r="E754" s="2" t="s">
        <v>58</v>
      </c>
      <c r="F754" s="2" t="s">
        <v>41</v>
      </c>
      <c r="G754" s="39" t="s">
        <v>1560</v>
      </c>
      <c r="H754" s="29">
        <v>76.179434544995303</v>
      </c>
      <c r="I754" s="29">
        <v>67.356547319040004</v>
      </c>
      <c r="J754" s="8">
        <v>1.7355508106057</v>
      </c>
      <c r="K754" s="32">
        <v>0</v>
      </c>
      <c r="L754" s="28">
        <v>1.0182692143102301</v>
      </c>
      <c r="M754" s="8">
        <v>253.66510654026499</v>
      </c>
      <c r="N754" s="9">
        <f t="shared" si="55"/>
        <v>253.67</v>
      </c>
      <c r="O754" s="6">
        <f t="shared" si="56"/>
        <v>254.70513347708007</v>
      </c>
      <c r="P754" s="6">
        <f t="shared" si="57"/>
        <v>258.65306304597482</v>
      </c>
      <c r="Q754" s="13">
        <f>P754*Index!$D$16</f>
        <v>293.45747288089325</v>
      </c>
      <c r="S754" s="8">
        <v>12.988112808163701</v>
      </c>
      <c r="T754" s="6">
        <f t="shared" si="58"/>
        <v>13.189428556690238</v>
      </c>
      <c r="U754" s="6">
        <f>T754*Index!$H$19</f>
        <v>13.857143377372681</v>
      </c>
      <c r="W754" s="8">
        <v>307.31461625826603</v>
      </c>
      <c r="X754" s="9">
        <f t="shared" si="59"/>
        <v>307.31</v>
      </c>
      <c r="Y754" s="27"/>
    </row>
    <row r="755" spans="1:25" x14ac:dyDescent="0.25">
      <c r="A755" s="2" t="s">
        <v>995</v>
      </c>
      <c r="B755" s="2" t="s">
        <v>53</v>
      </c>
      <c r="C755" s="2">
        <v>75</v>
      </c>
      <c r="D755" s="2" t="s">
        <v>66</v>
      </c>
      <c r="E755" s="2" t="s">
        <v>58</v>
      </c>
      <c r="F755" s="2" t="s">
        <v>222</v>
      </c>
      <c r="G755" s="39" t="s">
        <v>1560</v>
      </c>
      <c r="H755" s="29">
        <v>76.179434544995303</v>
      </c>
      <c r="I755" s="29">
        <v>87.613254204263399</v>
      </c>
      <c r="J755" s="8">
        <v>2.1210623525146102</v>
      </c>
      <c r="K755" s="32">
        <v>0</v>
      </c>
      <c r="L755" s="28">
        <v>1.0027028992917899</v>
      </c>
      <c r="M755" s="8">
        <v>348.35353214467102</v>
      </c>
      <c r="N755" s="9">
        <f t="shared" si="55"/>
        <v>348.35</v>
      </c>
      <c r="O755" s="6">
        <f t="shared" si="56"/>
        <v>349.78178162646418</v>
      </c>
      <c r="P755" s="6">
        <f t="shared" si="57"/>
        <v>355.20339924167439</v>
      </c>
      <c r="Q755" s="13">
        <f>P755*Index!$D$16</f>
        <v>402.99964234963232</v>
      </c>
      <c r="S755" s="8">
        <v>16.6153493514046</v>
      </c>
      <c r="T755" s="6">
        <f t="shared" si="58"/>
        <v>16.872887266351373</v>
      </c>
      <c r="U755" s="6">
        <f>T755*Index!$H$19</f>
        <v>17.727077184210412</v>
      </c>
      <c r="W755" s="8">
        <v>420.72671953384298</v>
      </c>
      <c r="X755" s="9">
        <f t="shared" si="59"/>
        <v>420.73</v>
      </c>
      <c r="Y755" s="27"/>
    </row>
    <row r="756" spans="1:25" x14ac:dyDescent="0.25">
      <c r="A756" s="2" t="s">
        <v>996</v>
      </c>
      <c r="B756" s="2" t="s">
        <v>53</v>
      </c>
      <c r="C756" s="2">
        <v>75</v>
      </c>
      <c r="D756" s="2" t="s">
        <v>1563</v>
      </c>
      <c r="E756" s="2" t="s">
        <v>58</v>
      </c>
      <c r="F756" s="2" t="s">
        <v>222</v>
      </c>
      <c r="G756" s="39" t="s">
        <v>1560</v>
      </c>
      <c r="H756" s="29">
        <v>76.179434544995303</v>
      </c>
      <c r="I756" s="29">
        <v>73.986033809167196</v>
      </c>
      <c r="J756" s="8">
        <v>2.1014544104446902</v>
      </c>
      <c r="K756" s="32">
        <v>0</v>
      </c>
      <c r="L756" s="28">
        <v>0.96611839600642502</v>
      </c>
      <c r="M756" s="8">
        <v>304.87400739382798</v>
      </c>
      <c r="N756" s="9">
        <f t="shared" si="55"/>
        <v>304.87</v>
      </c>
      <c r="O756" s="6">
        <f t="shared" si="56"/>
        <v>306.12399082414265</v>
      </c>
      <c r="P756" s="6">
        <f t="shared" si="57"/>
        <v>310.86891268191687</v>
      </c>
      <c r="Q756" s="13">
        <f>P756*Index!$D$16</f>
        <v>352.69949807882648</v>
      </c>
      <c r="S756" s="8">
        <v>15.144214761731501</v>
      </c>
      <c r="T756" s="6">
        <f t="shared" si="58"/>
        <v>15.378950090538341</v>
      </c>
      <c r="U756" s="6">
        <f>T756*Index!$H$19</f>
        <v>16.157509438871845</v>
      </c>
      <c r="W756" s="8">
        <v>368.857007517699</v>
      </c>
      <c r="X756" s="9">
        <f t="shared" si="59"/>
        <v>368.86</v>
      </c>
      <c r="Y756" s="27"/>
    </row>
    <row r="757" spans="1:25" x14ac:dyDescent="0.25">
      <c r="A757" s="2" t="s">
        <v>997</v>
      </c>
      <c r="B757" s="2" t="s">
        <v>53</v>
      </c>
      <c r="C757" s="2">
        <v>75</v>
      </c>
      <c r="D757" s="2" t="s">
        <v>229</v>
      </c>
      <c r="E757" s="2" t="s">
        <v>58</v>
      </c>
      <c r="F757" s="2" t="s">
        <v>41</v>
      </c>
      <c r="G757" s="39" t="s">
        <v>1560</v>
      </c>
      <c r="H757" s="29">
        <v>76.179434544995303</v>
      </c>
      <c r="I757" s="29">
        <v>51.099391949201298</v>
      </c>
      <c r="J757" s="8">
        <v>2.0259275116015898</v>
      </c>
      <c r="K757" s="32">
        <v>1</v>
      </c>
      <c r="L757" s="28">
        <v>1.01907354926203</v>
      </c>
      <c r="M757" s="8">
        <v>262.77593732929301</v>
      </c>
      <c r="N757" s="9">
        <f t="shared" si="55"/>
        <v>262.77999999999997</v>
      </c>
      <c r="O757" s="6">
        <f t="shared" si="56"/>
        <v>263.85331867234311</v>
      </c>
      <c r="P757" s="6">
        <f t="shared" si="57"/>
        <v>267.94304511176443</v>
      </c>
      <c r="Q757" s="13">
        <f>P757*Index!$D$16</f>
        <v>303.99751686116059</v>
      </c>
      <c r="S757" s="8">
        <v>11.4825577812785</v>
      </c>
      <c r="T757" s="6">
        <f t="shared" si="58"/>
        <v>11.660537426888316</v>
      </c>
      <c r="U757" s="6">
        <f>T757*Index!$H$19</f>
        <v>12.250852134124537</v>
      </c>
      <c r="W757" s="8">
        <v>316.24836899528498</v>
      </c>
      <c r="X757" s="9">
        <f t="shared" si="59"/>
        <v>316.25</v>
      </c>
      <c r="Y757" s="27"/>
    </row>
    <row r="758" spans="1:25" x14ac:dyDescent="0.25">
      <c r="A758" s="2" t="s">
        <v>998</v>
      </c>
      <c r="B758" s="2" t="s">
        <v>53</v>
      </c>
      <c r="C758" s="2">
        <v>75</v>
      </c>
      <c r="D758" s="2" t="s">
        <v>62</v>
      </c>
      <c r="E758" s="2" t="s">
        <v>59</v>
      </c>
      <c r="F758" s="2" t="s">
        <v>41</v>
      </c>
      <c r="G758" s="39" t="s">
        <v>1560</v>
      </c>
      <c r="H758" s="29">
        <v>76.179434544995303</v>
      </c>
      <c r="I758" s="29">
        <v>19.068850305624501</v>
      </c>
      <c r="J758" s="8">
        <v>1.48559801368311</v>
      </c>
      <c r="K758" s="32">
        <v>0</v>
      </c>
      <c r="L758" s="28">
        <v>0.99991607194830501</v>
      </c>
      <c r="M758" s="8">
        <v>141.48878690586301</v>
      </c>
      <c r="N758" s="9">
        <f t="shared" si="55"/>
        <v>141.49</v>
      </c>
      <c r="O758" s="6">
        <f t="shared" si="56"/>
        <v>142.06889093217706</v>
      </c>
      <c r="P758" s="6">
        <f t="shared" si="57"/>
        <v>144.2709587416258</v>
      </c>
      <c r="Q758" s="13">
        <f>P758*Index!$D$16</f>
        <v>163.68408888664803</v>
      </c>
      <c r="S758" s="8">
        <v>9.4638880740523401</v>
      </c>
      <c r="T758" s="6">
        <f t="shared" si="58"/>
        <v>9.6105783392001527</v>
      </c>
      <c r="U758" s="6">
        <f>T758*Index!$H$19</f>
        <v>10.097113867622159</v>
      </c>
      <c r="W758" s="8">
        <v>173.78120275427</v>
      </c>
      <c r="X758" s="9">
        <f t="shared" si="59"/>
        <v>173.78</v>
      </c>
      <c r="Y758" s="27"/>
    </row>
    <row r="759" spans="1:25" x14ac:dyDescent="0.25">
      <c r="A759" s="2" t="s">
        <v>999</v>
      </c>
      <c r="B759" s="2" t="s">
        <v>53</v>
      </c>
      <c r="C759" s="2">
        <v>75</v>
      </c>
      <c r="D759" s="2" t="s">
        <v>63</v>
      </c>
      <c r="E759" s="2" t="s">
        <v>59</v>
      </c>
      <c r="F759" s="2" t="s">
        <v>41</v>
      </c>
      <c r="G759" s="39" t="s">
        <v>1560</v>
      </c>
      <c r="H759" s="29">
        <v>76.179434544995303</v>
      </c>
      <c r="I759" s="29">
        <v>29.681869085329701</v>
      </c>
      <c r="J759" s="8">
        <v>1.7709843626166499</v>
      </c>
      <c r="K759" s="32">
        <v>0</v>
      </c>
      <c r="L759" s="28">
        <v>0.99800742577676305</v>
      </c>
      <c r="M759" s="8">
        <v>187.10514808392099</v>
      </c>
      <c r="N759" s="9">
        <f t="shared" si="55"/>
        <v>187.11</v>
      </c>
      <c r="O759" s="6">
        <f t="shared" si="56"/>
        <v>187.87227919106508</v>
      </c>
      <c r="P759" s="6">
        <f t="shared" si="57"/>
        <v>190.78429951852661</v>
      </c>
      <c r="Q759" s="13">
        <f>P759*Index!$D$16</f>
        <v>216.45627445017612</v>
      </c>
      <c r="S759" s="8">
        <v>10.1072202841242</v>
      </c>
      <c r="T759" s="6">
        <f t="shared" si="58"/>
        <v>10.263882198528126</v>
      </c>
      <c r="U759" s="6">
        <f>T759*Index!$H$19</f>
        <v>10.783491234828611</v>
      </c>
      <c r="W759" s="8">
        <v>227.23976568500399</v>
      </c>
      <c r="X759" s="9">
        <f t="shared" si="59"/>
        <v>227.24</v>
      </c>
      <c r="Y759" s="27"/>
    </row>
    <row r="760" spans="1:25" x14ac:dyDescent="0.25">
      <c r="A760" s="2" t="s">
        <v>1000</v>
      </c>
      <c r="B760" s="2" t="s">
        <v>53</v>
      </c>
      <c r="C760" s="2">
        <v>75</v>
      </c>
      <c r="D760" s="2" t="s">
        <v>64</v>
      </c>
      <c r="E760" s="2" t="s">
        <v>59</v>
      </c>
      <c r="F760" s="2" t="s">
        <v>41</v>
      </c>
      <c r="G760" s="39" t="s">
        <v>1560</v>
      </c>
      <c r="H760" s="29">
        <v>76.179434544995303</v>
      </c>
      <c r="I760" s="29">
        <v>38.902609755094801</v>
      </c>
      <c r="J760" s="8">
        <v>1.8399128800986899</v>
      </c>
      <c r="K760" s="32">
        <v>0</v>
      </c>
      <c r="L760" s="28">
        <v>1.0054870921976999</v>
      </c>
      <c r="M760" s="8">
        <v>212.90277761135599</v>
      </c>
      <c r="N760" s="9">
        <f t="shared" si="55"/>
        <v>212.9</v>
      </c>
      <c r="O760" s="6">
        <f t="shared" si="56"/>
        <v>213.77567899956256</v>
      </c>
      <c r="P760" s="6">
        <f t="shared" si="57"/>
        <v>217.08920202405579</v>
      </c>
      <c r="Q760" s="13">
        <f>P760*Index!$D$16</f>
        <v>246.30077009521233</v>
      </c>
      <c r="S760" s="8">
        <v>10.319078609620499</v>
      </c>
      <c r="T760" s="6">
        <f t="shared" si="58"/>
        <v>10.479024328069618</v>
      </c>
      <c r="U760" s="6">
        <f>T760*Index!$H$19</f>
        <v>11.009524934678142</v>
      </c>
      <c r="W760" s="8">
        <v>257.31029502989099</v>
      </c>
      <c r="X760" s="9">
        <f t="shared" si="59"/>
        <v>257.31</v>
      </c>
      <c r="Y760" s="27"/>
    </row>
    <row r="761" spans="1:25" x14ac:dyDescent="0.25">
      <c r="A761" s="2" t="s">
        <v>1001</v>
      </c>
      <c r="B761" s="2" t="s">
        <v>53</v>
      </c>
      <c r="C761" s="2">
        <v>75</v>
      </c>
      <c r="D761" s="2" t="s">
        <v>65</v>
      </c>
      <c r="E761" s="2" t="s">
        <v>59</v>
      </c>
      <c r="F761" s="2" t="s">
        <v>41</v>
      </c>
      <c r="G761" s="39" t="s">
        <v>1560</v>
      </c>
      <c r="H761" s="29">
        <v>76.179434544995303</v>
      </c>
      <c r="I761" s="29">
        <v>53.542467186406597</v>
      </c>
      <c r="J761" s="8">
        <v>1.83070828910626</v>
      </c>
      <c r="K761" s="32">
        <v>0</v>
      </c>
      <c r="L761" s="28">
        <v>0.95097075256727603</v>
      </c>
      <c r="M761" s="8">
        <v>225.839349933249</v>
      </c>
      <c r="N761" s="9">
        <f t="shared" si="55"/>
        <v>225.84</v>
      </c>
      <c r="O761" s="6">
        <f t="shared" si="56"/>
        <v>226.76529126797533</v>
      </c>
      <c r="P761" s="6">
        <f t="shared" si="57"/>
        <v>230.28015328262896</v>
      </c>
      <c r="Q761" s="13">
        <f>P761*Index!$D$16</f>
        <v>261.2666984923095</v>
      </c>
      <c r="S761" s="8">
        <v>10.0016543036102</v>
      </c>
      <c r="T761" s="6">
        <f t="shared" si="58"/>
        <v>10.15667994531616</v>
      </c>
      <c r="U761" s="6">
        <f>T761*Index!$H$19</f>
        <v>10.67086186754779</v>
      </c>
      <c r="W761" s="8">
        <v>271.93756035985803</v>
      </c>
      <c r="X761" s="9">
        <f t="shared" si="59"/>
        <v>271.94</v>
      </c>
      <c r="Y761" s="27"/>
    </row>
    <row r="762" spans="1:25" x14ac:dyDescent="0.25">
      <c r="A762" s="2" t="s">
        <v>1002</v>
      </c>
      <c r="B762" s="2" t="s">
        <v>53</v>
      </c>
      <c r="C762" s="2">
        <v>75</v>
      </c>
      <c r="D762" s="2" t="s">
        <v>42</v>
      </c>
      <c r="E762" s="2" t="s">
        <v>59</v>
      </c>
      <c r="F762" s="2" t="s">
        <v>41</v>
      </c>
      <c r="G762" s="39" t="s">
        <v>1560</v>
      </c>
      <c r="H762" s="29">
        <v>76.179434544995303</v>
      </c>
      <c r="I762" s="29">
        <v>55.075462621618897</v>
      </c>
      <c r="J762" s="8">
        <v>1.84981867699285</v>
      </c>
      <c r="K762" s="32">
        <v>0</v>
      </c>
      <c r="L762" s="28">
        <v>1.0182692143102301</v>
      </c>
      <c r="M762" s="8">
        <v>247.23348454118499</v>
      </c>
      <c r="N762" s="9">
        <f t="shared" si="55"/>
        <v>247.23</v>
      </c>
      <c r="O762" s="6">
        <f t="shared" si="56"/>
        <v>248.24714182780386</v>
      </c>
      <c r="P762" s="6">
        <f t="shared" si="57"/>
        <v>252.09497252613482</v>
      </c>
      <c r="Q762" s="13">
        <f>P762*Index!$D$16</f>
        <v>286.01692433987591</v>
      </c>
      <c r="S762" s="8">
        <v>10.6458158590453</v>
      </c>
      <c r="T762" s="6">
        <f t="shared" si="58"/>
        <v>10.810826004860502</v>
      </c>
      <c r="U762" s="6">
        <f>T762*Index!$H$19</f>
        <v>11.358124071356563</v>
      </c>
      <c r="W762" s="8">
        <v>297.375048411232</v>
      </c>
      <c r="X762" s="9">
        <f t="shared" si="59"/>
        <v>297.38</v>
      </c>
      <c r="Y762" s="27"/>
    </row>
    <row r="763" spans="1:25" x14ac:dyDescent="0.25">
      <c r="A763" s="2" t="s">
        <v>1003</v>
      </c>
      <c r="B763" s="2" t="s">
        <v>53</v>
      </c>
      <c r="C763" s="2">
        <v>75</v>
      </c>
      <c r="D763" s="2" t="s">
        <v>66</v>
      </c>
      <c r="E763" s="2" t="s">
        <v>59</v>
      </c>
      <c r="F763" s="2" t="s">
        <v>222</v>
      </c>
      <c r="G763" s="39" t="s">
        <v>1560</v>
      </c>
      <c r="H763" s="29">
        <v>76.179434544995303</v>
      </c>
      <c r="I763" s="29">
        <v>71.770911202929398</v>
      </c>
      <c r="J763" s="8">
        <v>1.85727732829262</v>
      </c>
      <c r="K763" s="32">
        <v>0</v>
      </c>
      <c r="L763" s="28">
        <v>1.0027028992917899</v>
      </c>
      <c r="M763" s="8">
        <v>275.52753857380497</v>
      </c>
      <c r="N763" s="9">
        <f t="shared" si="55"/>
        <v>275.52999999999997</v>
      </c>
      <c r="O763" s="6">
        <f t="shared" si="56"/>
        <v>276.6572014819576</v>
      </c>
      <c r="P763" s="6">
        <f t="shared" si="57"/>
        <v>280.94538810492799</v>
      </c>
      <c r="Q763" s="13">
        <f>P763*Index!$D$16</f>
        <v>318.74945782551771</v>
      </c>
      <c r="S763" s="8">
        <v>11.8282559597633</v>
      </c>
      <c r="T763" s="6">
        <f t="shared" si="58"/>
        <v>12.011593927139632</v>
      </c>
      <c r="U763" s="6">
        <f>T763*Index!$H$19</f>
        <v>12.619680869701074</v>
      </c>
      <c r="W763" s="8">
        <v>331.36913869521902</v>
      </c>
      <c r="X763" s="9">
        <f t="shared" si="59"/>
        <v>331.37</v>
      </c>
      <c r="Y763" s="27"/>
    </row>
    <row r="764" spans="1:25" x14ac:dyDescent="0.25">
      <c r="A764" s="2" t="s">
        <v>1004</v>
      </c>
      <c r="B764" s="2" t="s">
        <v>53</v>
      </c>
      <c r="C764" s="2">
        <v>75</v>
      </c>
      <c r="D764" s="2" t="s">
        <v>1563</v>
      </c>
      <c r="E764" s="2" t="s">
        <v>59</v>
      </c>
      <c r="F764" s="2" t="s">
        <v>222</v>
      </c>
      <c r="G764" s="39" t="s">
        <v>1560</v>
      </c>
      <c r="H764" s="29">
        <v>76.179434544995303</v>
      </c>
      <c r="I764" s="29">
        <v>60.591631985180904</v>
      </c>
      <c r="J764" s="8">
        <v>1.7613989791887501</v>
      </c>
      <c r="K764" s="32">
        <v>0</v>
      </c>
      <c r="L764" s="28">
        <v>0.96611839600642502</v>
      </c>
      <c r="M764" s="8">
        <v>232.746053386353</v>
      </c>
      <c r="N764" s="9">
        <f t="shared" si="55"/>
        <v>232.75</v>
      </c>
      <c r="O764" s="6">
        <f t="shared" si="56"/>
        <v>233.70031220523705</v>
      </c>
      <c r="P764" s="6">
        <f t="shared" si="57"/>
        <v>237.32266704441824</v>
      </c>
      <c r="Q764" s="13">
        <f>P764*Index!$D$16</f>
        <v>269.25685436723239</v>
      </c>
      <c r="S764" s="8">
        <v>11.928754524602599</v>
      </c>
      <c r="T764" s="6">
        <f t="shared" si="58"/>
        <v>12.113650219733941</v>
      </c>
      <c r="U764" s="6">
        <f>T764*Index!$H$19</f>
        <v>12.726903762107971</v>
      </c>
      <c r="W764" s="8">
        <v>281.98375812934103</v>
      </c>
      <c r="X764" s="9">
        <f t="shared" si="59"/>
        <v>281.98</v>
      </c>
      <c r="Y764" s="27"/>
    </row>
    <row r="765" spans="1:25" x14ac:dyDescent="0.25">
      <c r="A765" s="2" t="s">
        <v>1005</v>
      </c>
      <c r="B765" s="2" t="s">
        <v>53</v>
      </c>
      <c r="C765" s="2">
        <v>75</v>
      </c>
      <c r="D765" s="2" t="s">
        <v>229</v>
      </c>
      <c r="E765" s="2" t="s">
        <v>59</v>
      </c>
      <c r="F765" s="2" t="s">
        <v>41</v>
      </c>
      <c r="G765" s="39" t="s">
        <v>1560</v>
      </c>
      <c r="H765" s="29">
        <v>76.179434544995303</v>
      </c>
      <c r="I765" s="29">
        <v>41.913138276586402</v>
      </c>
      <c r="J765" s="8">
        <v>2.0761598666162202</v>
      </c>
      <c r="K765" s="32">
        <v>1</v>
      </c>
      <c r="L765" s="28">
        <v>1.01907354926203</v>
      </c>
      <c r="M765" s="8">
        <v>249.85549512108</v>
      </c>
      <c r="N765" s="9">
        <f t="shared" si="55"/>
        <v>249.86</v>
      </c>
      <c r="O765" s="6">
        <f t="shared" si="56"/>
        <v>250.87990265107643</v>
      </c>
      <c r="P765" s="6">
        <f t="shared" si="57"/>
        <v>254.76854114216815</v>
      </c>
      <c r="Q765" s="13">
        <f>P765*Index!$D$16</f>
        <v>289.05024890365792</v>
      </c>
      <c r="S765" s="8">
        <v>11.6881685099907</v>
      </c>
      <c r="T765" s="6">
        <f t="shared" si="58"/>
        <v>11.869335121895556</v>
      </c>
      <c r="U765" s="6">
        <f>T765*Index!$H$19</f>
        <v>12.470220212441518</v>
      </c>
      <c r="W765" s="8">
        <v>301.5204691161</v>
      </c>
      <c r="X765" s="9">
        <f t="shared" si="59"/>
        <v>301.52</v>
      </c>
      <c r="Y765" s="27"/>
    </row>
    <row r="766" spans="1:25" x14ac:dyDescent="0.25">
      <c r="A766" s="2" t="s">
        <v>1006</v>
      </c>
      <c r="B766" s="2" t="s">
        <v>53</v>
      </c>
      <c r="C766" s="2">
        <v>75</v>
      </c>
      <c r="D766" s="2" t="s">
        <v>62</v>
      </c>
      <c r="E766" s="2" t="s">
        <v>60</v>
      </c>
      <c r="F766" s="2" t="s">
        <v>41</v>
      </c>
      <c r="G766" s="39" t="s">
        <v>1560</v>
      </c>
      <c r="H766" s="29">
        <v>76.179434544995303</v>
      </c>
      <c r="I766" s="29">
        <v>17.789974822099801</v>
      </c>
      <c r="J766" s="8">
        <v>1.75553943463849</v>
      </c>
      <c r="K766" s="32">
        <v>0</v>
      </c>
      <c r="L766" s="28">
        <v>0.99991607194830501</v>
      </c>
      <c r="M766" s="8">
        <v>164.9531584344</v>
      </c>
      <c r="N766" s="9">
        <f t="shared" si="55"/>
        <v>164.95</v>
      </c>
      <c r="O766" s="6">
        <f t="shared" si="56"/>
        <v>165.62946638398103</v>
      </c>
      <c r="P766" s="6">
        <f t="shared" si="57"/>
        <v>168.19672311293274</v>
      </c>
      <c r="Q766" s="13">
        <f>P766*Index!$D$16</f>
        <v>190.82930907644123</v>
      </c>
      <c r="S766" s="8">
        <v>9.8074849626310794</v>
      </c>
      <c r="T766" s="6">
        <f t="shared" si="58"/>
        <v>9.9595009795518621</v>
      </c>
      <c r="U766" s="6">
        <f>T766*Index!$H$19</f>
        <v>10.463700716641675</v>
      </c>
      <c r="W766" s="8">
        <v>201.293009793083</v>
      </c>
      <c r="X766" s="9">
        <f t="shared" si="59"/>
        <v>201.29</v>
      </c>
      <c r="Y766" s="27"/>
    </row>
    <row r="767" spans="1:25" x14ac:dyDescent="0.25">
      <c r="A767" s="2" t="s">
        <v>1007</v>
      </c>
      <c r="B767" s="2" t="s">
        <v>53</v>
      </c>
      <c r="C767" s="2">
        <v>75</v>
      </c>
      <c r="D767" s="2" t="s">
        <v>63</v>
      </c>
      <c r="E767" s="2" t="s">
        <v>60</v>
      </c>
      <c r="F767" s="2" t="s">
        <v>41</v>
      </c>
      <c r="G767" s="39" t="s">
        <v>1560</v>
      </c>
      <c r="H767" s="29">
        <v>76.179434544995303</v>
      </c>
      <c r="I767" s="29">
        <v>27.6702056415306</v>
      </c>
      <c r="J767" s="8">
        <v>2.0868393004615902</v>
      </c>
      <c r="K767" s="32">
        <v>0</v>
      </c>
      <c r="L767" s="28">
        <v>0.99800742577676305</v>
      </c>
      <c r="M767" s="8">
        <v>216.285684754931</v>
      </c>
      <c r="N767" s="9">
        <f t="shared" si="55"/>
        <v>216.29</v>
      </c>
      <c r="O767" s="6">
        <f t="shared" si="56"/>
        <v>217.17245606242622</v>
      </c>
      <c r="P767" s="6">
        <f t="shared" si="57"/>
        <v>220.53862913139383</v>
      </c>
      <c r="Q767" s="13">
        <f>P767*Index!$D$16</f>
        <v>250.21435282988244</v>
      </c>
      <c r="S767" s="8">
        <v>9.9095453231673396</v>
      </c>
      <c r="T767" s="6">
        <f t="shared" si="58"/>
        <v>10.063143275676435</v>
      </c>
      <c r="U767" s="6">
        <f>T767*Index!$H$19</f>
        <v>10.572589904007554</v>
      </c>
      <c r="W767" s="8">
        <v>260.78694273388999</v>
      </c>
      <c r="X767" s="9">
        <f t="shared" si="59"/>
        <v>260.79000000000002</v>
      </c>
      <c r="Y767" s="27"/>
    </row>
    <row r="768" spans="1:25" x14ac:dyDescent="0.25">
      <c r="A768" s="2" t="s">
        <v>1008</v>
      </c>
      <c r="B768" s="2" t="s">
        <v>53</v>
      </c>
      <c r="C768" s="2">
        <v>75</v>
      </c>
      <c r="D768" s="2" t="s">
        <v>64</v>
      </c>
      <c r="E768" s="2" t="s">
        <v>60</v>
      </c>
      <c r="F768" s="2" t="s">
        <v>41</v>
      </c>
      <c r="G768" s="39" t="s">
        <v>1560</v>
      </c>
      <c r="H768" s="29">
        <v>76.179434544995303</v>
      </c>
      <c r="I768" s="29">
        <v>36.236386011674902</v>
      </c>
      <c r="J768" s="8">
        <v>2.0729016768489701</v>
      </c>
      <c r="K768" s="32">
        <v>0</v>
      </c>
      <c r="L768" s="28">
        <v>1.0054870921976999</v>
      </c>
      <c r="M768" s="8">
        <v>234.30558325671501</v>
      </c>
      <c r="N768" s="9">
        <f t="shared" si="55"/>
        <v>234.31</v>
      </c>
      <c r="O768" s="6">
        <f t="shared" si="56"/>
        <v>235.26623614806755</v>
      </c>
      <c r="P768" s="6">
        <f t="shared" si="57"/>
        <v>238.9128628083626</v>
      </c>
      <c r="Q768" s="13">
        <f>P768*Index!$D$16</f>
        <v>271.06102720314453</v>
      </c>
      <c r="S768" s="8">
        <v>10.1213791296182</v>
      </c>
      <c r="T768" s="6">
        <f t="shared" si="58"/>
        <v>10.278260506127282</v>
      </c>
      <c r="U768" s="6">
        <f>T768*Index!$H$19</f>
        <v>10.798597444249975</v>
      </c>
      <c r="W768" s="8">
        <v>281.85962464739401</v>
      </c>
      <c r="X768" s="9">
        <f t="shared" si="59"/>
        <v>281.86</v>
      </c>
      <c r="Y768" s="27"/>
    </row>
    <row r="769" spans="1:25" x14ac:dyDescent="0.25">
      <c r="A769" s="2" t="s">
        <v>1009</v>
      </c>
      <c r="B769" s="2" t="s">
        <v>53</v>
      </c>
      <c r="C769" s="2">
        <v>75</v>
      </c>
      <c r="D769" s="2" t="s">
        <v>65</v>
      </c>
      <c r="E769" s="2" t="s">
        <v>60</v>
      </c>
      <c r="F769" s="2" t="s">
        <v>41</v>
      </c>
      <c r="G769" s="39" t="s">
        <v>1560</v>
      </c>
      <c r="H769" s="29">
        <v>76.179434544995303</v>
      </c>
      <c r="I769" s="29">
        <v>49.832106272053203</v>
      </c>
      <c r="J769" s="8">
        <v>1.99552825961406</v>
      </c>
      <c r="K769" s="32">
        <v>0</v>
      </c>
      <c r="L769" s="28">
        <v>0.95097075256727603</v>
      </c>
      <c r="M769" s="8">
        <v>239.13071624431001</v>
      </c>
      <c r="N769" s="9">
        <f t="shared" si="55"/>
        <v>239.13</v>
      </c>
      <c r="O769" s="6">
        <f t="shared" si="56"/>
        <v>240.11115218091169</v>
      </c>
      <c r="P769" s="6">
        <f t="shared" si="57"/>
        <v>243.83287503971584</v>
      </c>
      <c r="Q769" s="13">
        <f>P769*Index!$D$16</f>
        <v>276.6430773012691</v>
      </c>
      <c r="S769" s="8">
        <v>9.7050815115298104</v>
      </c>
      <c r="T769" s="6">
        <f t="shared" si="58"/>
        <v>9.8555102749585224</v>
      </c>
      <c r="U769" s="6">
        <f>T769*Index!$H$19</f>
        <v>10.354445482628297</v>
      </c>
      <c r="W769" s="8">
        <v>286.99752278389701</v>
      </c>
      <c r="X769" s="9">
        <f t="shared" si="59"/>
        <v>287</v>
      </c>
      <c r="Y769" s="27"/>
    </row>
    <row r="770" spans="1:25" x14ac:dyDescent="0.25">
      <c r="A770" s="2" t="s">
        <v>1010</v>
      </c>
      <c r="B770" s="2" t="s">
        <v>53</v>
      </c>
      <c r="C770" s="2">
        <v>75</v>
      </c>
      <c r="D770" s="2" t="s">
        <v>42</v>
      </c>
      <c r="E770" s="2" t="s">
        <v>60</v>
      </c>
      <c r="F770" s="2" t="s">
        <v>41</v>
      </c>
      <c r="G770" s="39" t="s">
        <v>1560</v>
      </c>
      <c r="H770" s="29">
        <v>76.179434544995303</v>
      </c>
      <c r="I770" s="29">
        <v>51.234592148931497</v>
      </c>
      <c r="J770" s="8">
        <v>2.0034102058051202</v>
      </c>
      <c r="K770" s="32">
        <v>0</v>
      </c>
      <c r="L770" s="28">
        <v>1.0182692143102301</v>
      </c>
      <c r="M770" s="8">
        <v>259.92600788168897</v>
      </c>
      <c r="N770" s="9">
        <f t="shared" si="55"/>
        <v>259.93</v>
      </c>
      <c r="O770" s="6">
        <f t="shared" si="56"/>
        <v>260.99170451400391</v>
      </c>
      <c r="P770" s="6">
        <f t="shared" si="57"/>
        <v>265.03707593397098</v>
      </c>
      <c r="Q770" s="13">
        <f>P770*Index!$D$16</f>
        <v>300.70051986780408</v>
      </c>
      <c r="S770" s="8">
        <v>10.573791126173999</v>
      </c>
      <c r="T770" s="6">
        <f t="shared" si="58"/>
        <v>10.737684888629698</v>
      </c>
      <c r="U770" s="6">
        <f>T770*Index!$H$19</f>
        <v>11.281280186116575</v>
      </c>
      <c r="W770" s="8">
        <v>311.98180005392101</v>
      </c>
      <c r="X770" s="9">
        <f t="shared" si="59"/>
        <v>311.98</v>
      </c>
      <c r="Y770" s="27"/>
    </row>
    <row r="771" spans="1:25" x14ac:dyDescent="0.25">
      <c r="A771" s="2" t="s">
        <v>1011</v>
      </c>
      <c r="B771" s="2" t="s">
        <v>53</v>
      </c>
      <c r="C771" s="2">
        <v>75</v>
      </c>
      <c r="D771" s="2" t="s">
        <v>66</v>
      </c>
      <c r="E771" s="2" t="s">
        <v>60</v>
      </c>
      <c r="F771" s="2" t="s">
        <v>222</v>
      </c>
      <c r="G771" s="39" t="s">
        <v>1560</v>
      </c>
      <c r="H771" s="29">
        <v>76.179434544995303</v>
      </c>
      <c r="I771" s="29">
        <v>66.912065582045997</v>
      </c>
      <c r="J771" s="8">
        <v>2.1057845375761901</v>
      </c>
      <c r="K771" s="32">
        <v>0</v>
      </c>
      <c r="L771" s="28">
        <v>1.0027028992917899</v>
      </c>
      <c r="M771" s="8">
        <v>302.13430568507499</v>
      </c>
      <c r="N771" s="9">
        <f t="shared" ref="N771:N834" si="60">ROUND(J771*SUM(H771:I771)*L771,2)</f>
        <v>302.13</v>
      </c>
      <c r="O771" s="6">
        <f t="shared" ref="O771:O834" si="61">M771*(1.0041)</f>
        <v>303.37305633838378</v>
      </c>
      <c r="P771" s="6">
        <f t="shared" ref="P771:P834" si="62">O771*(1.0155)</f>
        <v>308.07533871162877</v>
      </c>
      <c r="Q771" s="13">
        <f>P771*Index!$D$16</f>
        <v>349.53002021541965</v>
      </c>
      <c r="S771" s="8">
        <v>18.878202104815799</v>
      </c>
      <c r="T771" s="6">
        <f t="shared" ref="T771:T834" si="63">S771*(1.0155)</f>
        <v>19.170814237440446</v>
      </c>
      <c r="U771" s="6">
        <f>T771*Index!$H$19</f>
        <v>20.141336708210869</v>
      </c>
      <c r="W771" s="8">
        <v>369.67135692363098</v>
      </c>
      <c r="X771" s="9">
        <f t="shared" ref="X771:X834" si="64">ROUND(Q771+U771,2)</f>
        <v>369.67</v>
      </c>
      <c r="Y771" s="27"/>
    </row>
    <row r="772" spans="1:25" x14ac:dyDescent="0.25">
      <c r="A772" s="2" t="s">
        <v>1012</v>
      </c>
      <c r="B772" s="2" t="s">
        <v>53</v>
      </c>
      <c r="C772" s="2">
        <v>75</v>
      </c>
      <c r="D772" s="2" t="s">
        <v>1563</v>
      </c>
      <c r="E772" s="2" t="s">
        <v>60</v>
      </c>
      <c r="F772" s="2" t="s">
        <v>222</v>
      </c>
      <c r="G772" s="39" t="s">
        <v>1560</v>
      </c>
      <c r="H772" s="29">
        <v>76.179434544995303</v>
      </c>
      <c r="I772" s="29">
        <v>56.471701486195997</v>
      </c>
      <c r="J772" s="8">
        <v>2.2513947823820701</v>
      </c>
      <c r="K772" s="32">
        <v>0</v>
      </c>
      <c r="L772" s="28">
        <v>0.96611839600642502</v>
      </c>
      <c r="M772" s="8">
        <v>288.53133194565902</v>
      </c>
      <c r="N772" s="9">
        <f t="shared" si="60"/>
        <v>288.52999999999997</v>
      </c>
      <c r="O772" s="6">
        <f t="shared" si="61"/>
        <v>289.71431040663623</v>
      </c>
      <c r="P772" s="6">
        <f t="shared" si="62"/>
        <v>294.20488221793909</v>
      </c>
      <c r="Q772" s="13">
        <f>P772*Index!$D$16</f>
        <v>333.79315221776886</v>
      </c>
      <c r="S772" s="8">
        <v>11.8384757545917</v>
      </c>
      <c r="T772" s="6">
        <f t="shared" si="63"/>
        <v>12.021972128787873</v>
      </c>
      <c r="U772" s="6">
        <f>T772*Index!$H$19</f>
        <v>12.630584467807758</v>
      </c>
      <c r="W772" s="8">
        <v>346.42373668557701</v>
      </c>
      <c r="X772" s="9">
        <f t="shared" si="64"/>
        <v>346.42</v>
      </c>
      <c r="Y772" s="27"/>
    </row>
    <row r="773" spans="1:25" x14ac:dyDescent="0.25">
      <c r="A773" s="2" t="s">
        <v>1013</v>
      </c>
      <c r="B773" s="2" t="s">
        <v>53</v>
      </c>
      <c r="C773" s="2">
        <v>75</v>
      </c>
      <c r="D773" s="2" t="s">
        <v>229</v>
      </c>
      <c r="E773" s="2" t="s">
        <v>60</v>
      </c>
      <c r="F773" s="2" t="s">
        <v>41</v>
      </c>
      <c r="G773" s="39" t="s">
        <v>1560</v>
      </c>
      <c r="H773" s="29">
        <v>76.179434544995303</v>
      </c>
      <c r="I773" s="29">
        <v>39.135308456759901</v>
      </c>
      <c r="J773" s="8">
        <v>2.36002207093525</v>
      </c>
      <c r="K773" s="32">
        <v>1</v>
      </c>
      <c r="L773" s="28">
        <v>1.01907354926203</v>
      </c>
      <c r="M773" s="8">
        <v>277.336116110364</v>
      </c>
      <c r="N773" s="9">
        <f t="shared" si="60"/>
        <v>277.33999999999997</v>
      </c>
      <c r="O773" s="6">
        <f t="shared" si="61"/>
        <v>278.47319418641649</v>
      </c>
      <c r="P773" s="6">
        <f t="shared" si="62"/>
        <v>282.78952869630598</v>
      </c>
      <c r="Q773" s="13">
        <f>P773*Index!$D$16</f>
        <v>320.84174635753743</v>
      </c>
      <c r="S773" s="8">
        <v>11.3206790018052</v>
      </c>
      <c r="T773" s="6">
        <f t="shared" si="63"/>
        <v>11.496149526333181</v>
      </c>
      <c r="U773" s="6">
        <f>T773*Index!$H$19</f>
        <v>12.078142096103797</v>
      </c>
      <c r="W773" s="8">
        <v>332.91988845364199</v>
      </c>
      <c r="X773" s="9">
        <f t="shared" si="64"/>
        <v>332.92</v>
      </c>
      <c r="Y773" s="27"/>
    </row>
    <row r="774" spans="1:25" x14ac:dyDescent="0.25">
      <c r="A774" s="2" t="s">
        <v>1014</v>
      </c>
      <c r="B774" s="2" t="s">
        <v>53</v>
      </c>
      <c r="C774" s="2">
        <v>75</v>
      </c>
      <c r="D774" s="2" t="s">
        <v>62</v>
      </c>
      <c r="E774" s="2" t="s">
        <v>61</v>
      </c>
      <c r="F774" s="2" t="s">
        <v>41</v>
      </c>
      <c r="G774" s="39" t="s">
        <v>1560</v>
      </c>
      <c r="H774" s="29">
        <v>76.179434544995303</v>
      </c>
      <c r="I774" s="29">
        <v>18.581408973685399</v>
      </c>
      <c r="J774" s="8">
        <v>1.26528181782531</v>
      </c>
      <c r="K774" s="32">
        <v>1</v>
      </c>
      <c r="L774" s="28">
        <v>0.99991607194830501</v>
      </c>
      <c r="M774" s="8">
        <v>119.889109442041</v>
      </c>
      <c r="N774" s="9">
        <f t="shared" si="60"/>
        <v>119.89</v>
      </c>
      <c r="O774" s="6">
        <f t="shared" si="61"/>
        <v>120.38065479075337</v>
      </c>
      <c r="P774" s="6">
        <f t="shared" si="62"/>
        <v>122.24655494001006</v>
      </c>
      <c r="Q774" s="13">
        <f>P774*Index!$D$16</f>
        <v>138.69607673934291</v>
      </c>
      <c r="S774" s="8">
        <v>9.8925237102973806</v>
      </c>
      <c r="T774" s="6">
        <f t="shared" si="63"/>
        <v>10.045857827806991</v>
      </c>
      <c r="U774" s="6">
        <f>T774*Index!$H$19</f>
        <v>10.55442938033972</v>
      </c>
      <c r="W774" s="8">
        <v>149.250506119683</v>
      </c>
      <c r="X774" s="9">
        <f t="shared" si="64"/>
        <v>149.25</v>
      </c>
      <c r="Y774" s="27"/>
    </row>
    <row r="775" spans="1:25" x14ac:dyDescent="0.25">
      <c r="A775" s="2" t="s">
        <v>1015</v>
      </c>
      <c r="B775" s="2" t="s">
        <v>53</v>
      </c>
      <c r="C775" s="2">
        <v>75</v>
      </c>
      <c r="D775" s="2" t="s">
        <v>63</v>
      </c>
      <c r="E775" s="2" t="s">
        <v>61</v>
      </c>
      <c r="F775" s="2" t="s">
        <v>41</v>
      </c>
      <c r="G775" s="39" t="s">
        <v>1560</v>
      </c>
      <c r="H775" s="29">
        <v>76.179434544995303</v>
      </c>
      <c r="I775" s="29">
        <v>28.917590543633398</v>
      </c>
      <c r="J775" s="8">
        <v>1.51298337965926</v>
      </c>
      <c r="K775" s="32">
        <v>0</v>
      </c>
      <c r="L775" s="28">
        <v>0.99800742577676305</v>
      </c>
      <c r="M775" s="8">
        <v>158.69321287945701</v>
      </c>
      <c r="N775" s="9">
        <f t="shared" si="60"/>
        <v>158.69</v>
      </c>
      <c r="O775" s="6">
        <f t="shared" si="61"/>
        <v>159.34385505226277</v>
      </c>
      <c r="P775" s="6">
        <f t="shared" si="62"/>
        <v>161.81368480557285</v>
      </c>
      <c r="Q775" s="13">
        <f>P775*Index!$D$16</f>
        <v>183.58736780993931</v>
      </c>
      <c r="S775" s="8">
        <v>10.8089708111099</v>
      </c>
      <c r="T775" s="6">
        <f t="shared" si="63"/>
        <v>10.976509858682103</v>
      </c>
      <c r="U775" s="6">
        <f>T775*Index!$H$19</f>
        <v>11.532195670277885</v>
      </c>
      <c r="W775" s="8">
        <v>195.11956348021701</v>
      </c>
      <c r="X775" s="9">
        <f t="shared" si="64"/>
        <v>195.12</v>
      </c>
      <c r="Y775" s="27"/>
    </row>
    <row r="776" spans="1:25" x14ac:dyDescent="0.25">
      <c r="A776" s="2" t="s">
        <v>1016</v>
      </c>
      <c r="B776" s="2" t="s">
        <v>53</v>
      </c>
      <c r="C776" s="2">
        <v>75</v>
      </c>
      <c r="D776" s="2" t="s">
        <v>64</v>
      </c>
      <c r="E776" s="2" t="s">
        <v>61</v>
      </c>
      <c r="F776" s="2" t="s">
        <v>41</v>
      </c>
      <c r="G776" s="39" t="s">
        <v>1560</v>
      </c>
      <c r="H776" s="29">
        <v>76.179434544995303</v>
      </c>
      <c r="I776" s="29">
        <v>37.893077108957797</v>
      </c>
      <c r="J776" s="8">
        <v>1.6002074704548701</v>
      </c>
      <c r="K776" s="32">
        <v>0</v>
      </c>
      <c r="L776" s="28">
        <v>1.0054870921976999</v>
      </c>
      <c r="M776" s="8">
        <v>183.541297405308</v>
      </c>
      <c r="N776" s="9">
        <f t="shared" si="60"/>
        <v>183.54</v>
      </c>
      <c r="O776" s="6">
        <f t="shared" si="61"/>
        <v>184.29381672466977</v>
      </c>
      <c r="P776" s="6">
        <f t="shared" si="62"/>
        <v>187.15037088390216</v>
      </c>
      <c r="Q776" s="13">
        <f>P776*Index!$D$16</f>
        <v>212.33336362442319</v>
      </c>
      <c r="S776" s="8">
        <v>10.4617064613574</v>
      </c>
      <c r="T776" s="6">
        <f t="shared" si="63"/>
        <v>10.623862911508441</v>
      </c>
      <c r="U776" s="6">
        <f>T776*Index!$H$19</f>
        <v>11.161695971403555</v>
      </c>
      <c r="W776" s="8">
        <v>223.495059595827</v>
      </c>
      <c r="X776" s="9">
        <f t="shared" si="64"/>
        <v>223.5</v>
      </c>
      <c r="Y776" s="27"/>
    </row>
    <row r="777" spans="1:25" x14ac:dyDescent="0.25">
      <c r="A777" s="2" t="s">
        <v>1017</v>
      </c>
      <c r="B777" s="2" t="s">
        <v>53</v>
      </c>
      <c r="C777" s="2">
        <v>75</v>
      </c>
      <c r="D777" s="2" t="s">
        <v>65</v>
      </c>
      <c r="E777" s="2" t="s">
        <v>61</v>
      </c>
      <c r="F777" s="2" t="s">
        <v>41</v>
      </c>
      <c r="G777" s="39" t="s">
        <v>1560</v>
      </c>
      <c r="H777" s="29">
        <v>76.179434544995303</v>
      </c>
      <c r="I777" s="29">
        <v>52.142238273395101</v>
      </c>
      <c r="J777" s="8">
        <v>1.6096378596352401</v>
      </c>
      <c r="K777" s="32">
        <v>0</v>
      </c>
      <c r="L777" s="28">
        <v>0.95097075256727603</v>
      </c>
      <c r="M777" s="8">
        <v>196.424361965136</v>
      </c>
      <c r="N777" s="9">
        <f t="shared" si="60"/>
        <v>196.42</v>
      </c>
      <c r="O777" s="6">
        <f t="shared" si="61"/>
        <v>197.22970184919305</v>
      </c>
      <c r="P777" s="6">
        <f t="shared" si="62"/>
        <v>200.28676222785555</v>
      </c>
      <c r="Q777" s="13">
        <f>P777*Index!$D$16</f>
        <v>227.23739051346797</v>
      </c>
      <c r="S777" s="8">
        <v>10.6957125528404</v>
      </c>
      <c r="T777" s="6">
        <f t="shared" si="63"/>
        <v>10.861496097409427</v>
      </c>
      <c r="U777" s="6">
        <f>T777*Index!$H$19</f>
        <v>11.411359337340778</v>
      </c>
      <c r="W777" s="8">
        <v>238.648749850809</v>
      </c>
      <c r="X777" s="9">
        <f t="shared" si="64"/>
        <v>238.65</v>
      </c>
      <c r="Y777" s="27"/>
    </row>
    <row r="778" spans="1:25" x14ac:dyDescent="0.25">
      <c r="A778" s="2" t="s">
        <v>1018</v>
      </c>
      <c r="B778" s="2" t="s">
        <v>53</v>
      </c>
      <c r="C778" s="2">
        <v>75</v>
      </c>
      <c r="D778" s="2" t="s">
        <v>42</v>
      </c>
      <c r="E778" s="2" t="s">
        <v>61</v>
      </c>
      <c r="F778" s="2" t="s">
        <v>41</v>
      </c>
      <c r="G778" s="39" t="s">
        <v>1560</v>
      </c>
      <c r="H778" s="29">
        <v>76.179434544995303</v>
      </c>
      <c r="I778" s="29">
        <v>53.628714968767603</v>
      </c>
      <c r="J778" s="8">
        <v>1.6196494900296601</v>
      </c>
      <c r="K778" s="32">
        <v>0</v>
      </c>
      <c r="L778" s="28">
        <v>1.0182692143102301</v>
      </c>
      <c r="M778" s="8">
        <v>214.08469043209701</v>
      </c>
      <c r="N778" s="9">
        <f t="shared" si="60"/>
        <v>214.08</v>
      </c>
      <c r="O778" s="6">
        <f t="shared" si="61"/>
        <v>214.96243766286861</v>
      </c>
      <c r="P778" s="6">
        <f t="shared" si="62"/>
        <v>218.2943554466431</v>
      </c>
      <c r="Q778" s="13">
        <f>P778*Index!$D$16</f>
        <v>247.6680892124167</v>
      </c>
      <c r="S778" s="8">
        <v>10.136036390107501</v>
      </c>
      <c r="T778" s="6">
        <f t="shared" si="63"/>
        <v>10.293144954154167</v>
      </c>
      <c r="U778" s="6">
        <f>T778*Index!$H$19</f>
        <v>10.814235417458221</v>
      </c>
      <c r="W778" s="8">
        <v>258.482324629875</v>
      </c>
      <c r="X778" s="9">
        <f t="shared" si="64"/>
        <v>258.48</v>
      </c>
      <c r="Y778" s="27"/>
    </row>
    <row r="779" spans="1:25" x14ac:dyDescent="0.25">
      <c r="A779" s="2" t="s">
        <v>1019</v>
      </c>
      <c r="B779" s="2" t="s">
        <v>53</v>
      </c>
      <c r="C779" s="2">
        <v>75</v>
      </c>
      <c r="D779" s="2" t="s">
        <v>66</v>
      </c>
      <c r="E779" s="2" t="s">
        <v>61</v>
      </c>
      <c r="F779" s="2" t="s">
        <v>222</v>
      </c>
      <c r="G779" s="39" t="s">
        <v>1560</v>
      </c>
      <c r="H779" s="29">
        <v>76.179434544995303</v>
      </c>
      <c r="I779" s="29">
        <v>69.9242988184496</v>
      </c>
      <c r="J779" s="8">
        <v>1.5536127643984099</v>
      </c>
      <c r="K779" s="32">
        <v>0</v>
      </c>
      <c r="L779" s="28">
        <v>1.0027028992917899</v>
      </c>
      <c r="M779" s="8">
        <v>227.602152473682</v>
      </c>
      <c r="N779" s="9">
        <f t="shared" si="60"/>
        <v>227.6</v>
      </c>
      <c r="O779" s="6">
        <f t="shared" si="61"/>
        <v>228.5353212988241</v>
      </c>
      <c r="P779" s="6">
        <f t="shared" si="62"/>
        <v>232.07761877895589</v>
      </c>
      <c r="Q779" s="13">
        <f>P779*Index!$D$16</f>
        <v>263.30603131880281</v>
      </c>
      <c r="S779" s="8">
        <v>12.7865978823024</v>
      </c>
      <c r="T779" s="6">
        <f t="shared" si="63"/>
        <v>12.984790149478089</v>
      </c>
      <c r="U779" s="6">
        <f>T779*Index!$H$19</f>
        <v>13.642145150795416</v>
      </c>
      <c r="W779" s="8">
        <v>276.94817646959802</v>
      </c>
      <c r="X779" s="9">
        <f t="shared" si="64"/>
        <v>276.95</v>
      </c>
      <c r="Y779" s="27"/>
    </row>
    <row r="780" spans="1:25" x14ac:dyDescent="0.25">
      <c r="A780" s="2" t="s">
        <v>1020</v>
      </c>
      <c r="B780" s="2" t="s">
        <v>53</v>
      </c>
      <c r="C780" s="2">
        <v>75</v>
      </c>
      <c r="D780" s="2" t="s">
        <v>1563</v>
      </c>
      <c r="E780" s="2" t="s">
        <v>61</v>
      </c>
      <c r="F780" s="2" t="s">
        <v>222</v>
      </c>
      <c r="G780" s="39" t="s">
        <v>1560</v>
      </c>
      <c r="H780" s="29">
        <v>76.179434544995303</v>
      </c>
      <c r="I780" s="29">
        <v>59.027923150119697</v>
      </c>
      <c r="J780" s="8">
        <v>1.61245480810728</v>
      </c>
      <c r="K780" s="32">
        <v>0</v>
      </c>
      <c r="L780" s="28">
        <v>0.96611839600642502</v>
      </c>
      <c r="M780" s="8">
        <v>210.62903056534401</v>
      </c>
      <c r="N780" s="9">
        <f t="shared" si="60"/>
        <v>210.63</v>
      </c>
      <c r="O780" s="6">
        <f t="shared" si="61"/>
        <v>211.49260959066191</v>
      </c>
      <c r="P780" s="6">
        <f t="shared" si="62"/>
        <v>214.77074503931718</v>
      </c>
      <c r="Q780" s="13">
        <f>P780*Index!$D$16</f>
        <v>243.67034105751901</v>
      </c>
      <c r="S780" s="8">
        <v>11.774697479145001</v>
      </c>
      <c r="T780" s="6">
        <f t="shared" si="63"/>
        <v>11.95720529007175</v>
      </c>
      <c r="U780" s="6">
        <f>T780*Index!$H$19</f>
        <v>12.562538807881632</v>
      </c>
      <c r="W780" s="8">
        <v>256.232879865401</v>
      </c>
      <c r="X780" s="9">
        <f t="shared" si="64"/>
        <v>256.23</v>
      </c>
      <c r="Y780" s="27"/>
    </row>
    <row r="781" spans="1:25" x14ac:dyDescent="0.25">
      <c r="A781" s="2" t="s">
        <v>1021</v>
      </c>
      <c r="B781" s="2" t="s">
        <v>53</v>
      </c>
      <c r="C781" s="2">
        <v>75</v>
      </c>
      <c r="D781" s="2" t="s">
        <v>229</v>
      </c>
      <c r="E781" s="2" t="s">
        <v>61</v>
      </c>
      <c r="F781" s="2" t="s">
        <v>41</v>
      </c>
      <c r="G781" s="39" t="s">
        <v>1560</v>
      </c>
      <c r="H781" s="29">
        <v>76.179434544995303</v>
      </c>
      <c r="I781" s="29">
        <v>40.8504785250054</v>
      </c>
      <c r="J781" s="8">
        <v>1.8984306831167901</v>
      </c>
      <c r="K781" s="32">
        <v>1</v>
      </c>
      <c r="L781" s="28">
        <v>1.01907354926203</v>
      </c>
      <c r="M781" s="8">
        <v>226.41080886632699</v>
      </c>
      <c r="N781" s="9">
        <f t="shared" si="60"/>
        <v>226.41</v>
      </c>
      <c r="O781" s="6">
        <f t="shared" si="61"/>
        <v>227.33909318267894</v>
      </c>
      <c r="P781" s="6">
        <f t="shared" si="62"/>
        <v>230.86284912701046</v>
      </c>
      <c r="Q781" s="13">
        <f>P781*Index!$D$16</f>
        <v>261.92780201042251</v>
      </c>
      <c r="S781" s="8">
        <v>10.822302327124101</v>
      </c>
      <c r="T781" s="6">
        <f t="shared" si="63"/>
        <v>10.990048013194524</v>
      </c>
      <c r="U781" s="6">
        <f>T781*Index!$H$19</f>
        <v>11.546419193862496</v>
      </c>
      <c r="W781" s="8">
        <v>273.47422120428502</v>
      </c>
      <c r="X781" s="9">
        <f t="shared" si="64"/>
        <v>273.47000000000003</v>
      </c>
      <c r="Y781" s="27"/>
    </row>
    <row r="782" spans="1:25" x14ac:dyDescent="0.25">
      <c r="A782" s="2" t="s">
        <v>1022</v>
      </c>
      <c r="B782" s="2" t="s">
        <v>0</v>
      </c>
      <c r="C782" s="2">
        <v>90</v>
      </c>
      <c r="D782" s="2" t="s">
        <v>62</v>
      </c>
      <c r="E782" s="2" t="s">
        <v>54</v>
      </c>
      <c r="F782" s="2" t="s">
        <v>41</v>
      </c>
      <c r="G782" s="39" t="s">
        <v>1560</v>
      </c>
      <c r="H782" s="29">
        <v>92.226801329153304</v>
      </c>
      <c r="I782" s="29">
        <v>39.928237960973</v>
      </c>
      <c r="J782" s="8">
        <v>1.25774349245994</v>
      </c>
      <c r="K782" s="32">
        <v>1</v>
      </c>
      <c r="L782" s="28">
        <v>0.99991607194830501</v>
      </c>
      <c r="M782" s="8">
        <v>166.20319038216999</v>
      </c>
      <c r="N782" s="9">
        <f t="shared" si="60"/>
        <v>166.2</v>
      </c>
      <c r="O782" s="6">
        <f t="shared" si="61"/>
        <v>166.8846234627369</v>
      </c>
      <c r="P782" s="6">
        <f t="shared" si="62"/>
        <v>169.47133512640934</v>
      </c>
      <c r="Q782" s="13">
        <f>P782*Index!$D$16</f>
        <v>192.27543314693787</v>
      </c>
      <c r="S782" s="8">
        <v>14.196750563883599</v>
      </c>
      <c r="T782" s="6">
        <f t="shared" si="63"/>
        <v>14.416800197623797</v>
      </c>
      <c r="U782" s="6">
        <f>T782*Index!$H$19</f>
        <v>15.146650707628501</v>
      </c>
      <c r="W782" s="8">
        <v>207.42208385456601</v>
      </c>
      <c r="X782" s="9">
        <f t="shared" si="64"/>
        <v>207.42</v>
      </c>
      <c r="Y782" s="27"/>
    </row>
    <row r="783" spans="1:25" x14ac:dyDescent="0.25">
      <c r="A783" s="2" t="s">
        <v>1023</v>
      </c>
      <c r="B783" s="2" t="s">
        <v>0</v>
      </c>
      <c r="C783" s="2">
        <v>90</v>
      </c>
      <c r="D783" s="2" t="s">
        <v>63</v>
      </c>
      <c r="E783" s="2" t="s">
        <v>54</v>
      </c>
      <c r="F783" s="2" t="s">
        <v>41</v>
      </c>
      <c r="G783" s="39" t="s">
        <v>1560</v>
      </c>
      <c r="H783" s="29">
        <v>92.226801329153304</v>
      </c>
      <c r="I783" s="29">
        <v>62.157856073860899</v>
      </c>
      <c r="J783" s="8">
        <v>1.53433189369148</v>
      </c>
      <c r="K783" s="32">
        <v>0</v>
      </c>
      <c r="L783" s="28">
        <v>0.99800742577676305</v>
      </c>
      <c r="M783" s="8">
        <v>236.40530814055401</v>
      </c>
      <c r="N783" s="9">
        <f t="shared" si="60"/>
        <v>236.41</v>
      </c>
      <c r="O783" s="6">
        <f t="shared" si="61"/>
        <v>237.37456990393028</v>
      </c>
      <c r="P783" s="6">
        <f t="shared" si="62"/>
        <v>241.05387573744122</v>
      </c>
      <c r="Q783" s="13">
        <f>P783*Index!$D$16</f>
        <v>273.49013527622793</v>
      </c>
      <c r="S783" s="8">
        <v>14.841327804034201</v>
      </c>
      <c r="T783" s="6">
        <f t="shared" si="63"/>
        <v>15.071368384996731</v>
      </c>
      <c r="U783" s="6">
        <f>T783*Index!$H$19</f>
        <v>15.834356409487189</v>
      </c>
      <c r="W783" s="8">
        <v>289.32449168571497</v>
      </c>
      <c r="X783" s="9">
        <f t="shared" si="64"/>
        <v>289.32</v>
      </c>
      <c r="Y783" s="27"/>
    </row>
    <row r="784" spans="1:25" x14ac:dyDescent="0.25">
      <c r="A784" s="2" t="s">
        <v>1024</v>
      </c>
      <c r="B784" s="2" t="s">
        <v>0</v>
      </c>
      <c r="C784" s="2">
        <v>90</v>
      </c>
      <c r="D784" s="2" t="s">
        <v>64</v>
      </c>
      <c r="E784" s="2" t="s">
        <v>54</v>
      </c>
      <c r="F784" s="2" t="s">
        <v>41</v>
      </c>
      <c r="G784" s="39" t="s">
        <v>1560</v>
      </c>
      <c r="H784" s="29">
        <v>92.226801329153304</v>
      </c>
      <c r="I784" s="29">
        <v>81.477273129860905</v>
      </c>
      <c r="J784" s="8">
        <v>1.63951392367451</v>
      </c>
      <c r="K784" s="32">
        <v>0</v>
      </c>
      <c r="L784" s="28">
        <v>1.0054870921976999</v>
      </c>
      <c r="M784" s="8">
        <v>286.35291902603097</v>
      </c>
      <c r="N784" s="9">
        <f t="shared" si="60"/>
        <v>286.35000000000002</v>
      </c>
      <c r="O784" s="6">
        <f t="shared" si="61"/>
        <v>287.52696599403771</v>
      </c>
      <c r="P784" s="6">
        <f t="shared" si="62"/>
        <v>291.98363396694532</v>
      </c>
      <c r="Q784" s="13">
        <f>P784*Index!$D$16</f>
        <v>331.27301234120432</v>
      </c>
      <c r="S784" s="8">
        <v>16.455333684932999</v>
      </c>
      <c r="T784" s="6">
        <f t="shared" si="63"/>
        <v>16.71039135704946</v>
      </c>
      <c r="U784" s="6">
        <f>T784*Index!$H$19</f>
        <v>17.556354919500087</v>
      </c>
      <c r="W784" s="8">
        <v>348.82936726070398</v>
      </c>
      <c r="X784" s="9">
        <f t="shared" si="64"/>
        <v>348.83</v>
      </c>
      <c r="Y784" s="27"/>
    </row>
    <row r="785" spans="1:25" x14ac:dyDescent="0.25">
      <c r="A785" s="2" t="s">
        <v>1025</v>
      </c>
      <c r="B785" s="2" t="s">
        <v>0</v>
      </c>
      <c r="C785" s="2">
        <v>90</v>
      </c>
      <c r="D785" s="2" t="s">
        <v>65</v>
      </c>
      <c r="E785" s="2" t="s">
        <v>54</v>
      </c>
      <c r="F785" s="2" t="s">
        <v>41</v>
      </c>
      <c r="G785" s="39" t="s">
        <v>1560</v>
      </c>
      <c r="H785" s="29">
        <v>92.226801329153304</v>
      </c>
      <c r="I785" s="29">
        <v>112.15255885569999</v>
      </c>
      <c r="J785" s="8">
        <v>1.7161292197850699</v>
      </c>
      <c r="K785" s="32">
        <v>0</v>
      </c>
      <c r="L785" s="28">
        <v>0.95097075256727603</v>
      </c>
      <c r="M785" s="8">
        <v>333.544805444166</v>
      </c>
      <c r="N785" s="9">
        <f t="shared" si="60"/>
        <v>333.54</v>
      </c>
      <c r="O785" s="6">
        <f t="shared" si="61"/>
        <v>334.91233914648706</v>
      </c>
      <c r="P785" s="6">
        <f t="shared" si="62"/>
        <v>340.10348040325761</v>
      </c>
      <c r="Q785" s="13">
        <f>P785*Index!$D$16</f>
        <v>385.86787529903006</v>
      </c>
      <c r="S785" s="8">
        <v>16.615131318636799</v>
      </c>
      <c r="T785" s="6">
        <f t="shared" si="63"/>
        <v>16.87266585407567</v>
      </c>
      <c r="U785" s="6">
        <f>T785*Index!$H$19</f>
        <v>17.726844562938251</v>
      </c>
      <c r="W785" s="8">
        <v>403.59471986196797</v>
      </c>
      <c r="X785" s="9">
        <f t="shared" si="64"/>
        <v>403.59</v>
      </c>
      <c r="Y785" s="27"/>
    </row>
    <row r="786" spans="1:25" x14ac:dyDescent="0.25">
      <c r="A786" s="2" t="s">
        <v>1026</v>
      </c>
      <c r="B786" s="2" t="s">
        <v>0</v>
      </c>
      <c r="C786" s="2">
        <v>90</v>
      </c>
      <c r="D786" s="2" t="s">
        <v>42</v>
      </c>
      <c r="E786" s="2" t="s">
        <v>54</v>
      </c>
      <c r="F786" s="2" t="s">
        <v>41</v>
      </c>
      <c r="G786" s="39" t="s">
        <v>1560</v>
      </c>
      <c r="H786" s="29">
        <v>92.226801329153304</v>
      </c>
      <c r="I786" s="29">
        <v>115.371810984525</v>
      </c>
      <c r="J786" s="8">
        <v>1.72056859027514</v>
      </c>
      <c r="K786" s="32">
        <v>0</v>
      </c>
      <c r="L786" s="28">
        <v>1.0182692143102301</v>
      </c>
      <c r="M786" s="8">
        <v>363.71318949007502</v>
      </c>
      <c r="N786" s="9">
        <f t="shared" si="60"/>
        <v>363.71</v>
      </c>
      <c r="O786" s="6">
        <f t="shared" si="61"/>
        <v>365.20441356698433</v>
      </c>
      <c r="P786" s="6">
        <f t="shared" si="62"/>
        <v>370.86508197727261</v>
      </c>
      <c r="Q786" s="13">
        <f>P786*Index!$D$16</f>
        <v>420.76876436398879</v>
      </c>
      <c r="S786" s="8">
        <v>18.244894904084202</v>
      </c>
      <c r="T786" s="6">
        <f t="shared" si="63"/>
        <v>18.527690775097508</v>
      </c>
      <c r="U786" s="6">
        <f>T786*Index!$H$19</f>
        <v>19.465655120586817</v>
      </c>
      <c r="W786" s="8">
        <v>440.23441948457599</v>
      </c>
      <c r="X786" s="9">
        <f t="shared" si="64"/>
        <v>440.23</v>
      </c>
      <c r="Y786" s="27"/>
    </row>
    <row r="787" spans="1:25" x14ac:dyDescent="0.25">
      <c r="A787" s="2" t="s">
        <v>1027</v>
      </c>
      <c r="B787" s="2" t="s">
        <v>0</v>
      </c>
      <c r="C787" s="2">
        <v>90</v>
      </c>
      <c r="D787" s="2" t="s">
        <v>66</v>
      </c>
      <c r="E787" s="2" t="s">
        <v>54</v>
      </c>
      <c r="F787" s="2" t="s">
        <v>222</v>
      </c>
      <c r="G787" s="39" t="s">
        <v>1560</v>
      </c>
      <c r="H787" s="29">
        <v>92.226801329153304</v>
      </c>
      <c r="I787" s="29">
        <v>150.29621597488801</v>
      </c>
      <c r="J787" s="8">
        <v>1.7255378965547099</v>
      </c>
      <c r="K787" s="32">
        <v>0</v>
      </c>
      <c r="L787" s="28">
        <v>1.0027028992917899</v>
      </c>
      <c r="M787" s="8">
        <v>419.61377362253899</v>
      </c>
      <c r="N787" s="9">
        <f t="shared" si="60"/>
        <v>419.61</v>
      </c>
      <c r="O787" s="6">
        <f t="shared" si="61"/>
        <v>421.33419009439137</v>
      </c>
      <c r="P787" s="6">
        <f t="shared" si="62"/>
        <v>427.86487004085444</v>
      </c>
      <c r="Q787" s="13">
        <f>P787*Index!$D$16</f>
        <v>485.43845573706972</v>
      </c>
      <c r="S787" s="8">
        <v>21.3082518525752</v>
      </c>
      <c r="T787" s="6">
        <f t="shared" si="63"/>
        <v>21.638529756290119</v>
      </c>
      <c r="U787" s="6">
        <f>T787*Index!$H$19</f>
        <v>22.733980325202303</v>
      </c>
      <c r="W787" s="8">
        <v>508.17243606227203</v>
      </c>
      <c r="X787" s="9">
        <f t="shared" si="64"/>
        <v>508.17</v>
      </c>
      <c r="Y787" s="27"/>
    </row>
    <row r="788" spans="1:25" x14ac:dyDescent="0.25">
      <c r="A788" s="2" t="s">
        <v>1028</v>
      </c>
      <c r="B788" s="2" t="s">
        <v>0</v>
      </c>
      <c r="C788" s="2">
        <v>90</v>
      </c>
      <c r="D788" s="2" t="s">
        <v>1563</v>
      </c>
      <c r="E788" s="2" t="s">
        <v>54</v>
      </c>
      <c r="F788" s="2" t="s">
        <v>222</v>
      </c>
      <c r="G788" s="39" t="s">
        <v>1560</v>
      </c>
      <c r="H788" s="29">
        <v>92.226801329153304</v>
      </c>
      <c r="I788" s="29">
        <v>126.891573275356</v>
      </c>
      <c r="J788" s="8">
        <v>1.7481377294181899</v>
      </c>
      <c r="K788" s="32">
        <v>0</v>
      </c>
      <c r="L788" s="28">
        <v>0.96611839600642502</v>
      </c>
      <c r="M788" s="8">
        <v>370.07078001131498</v>
      </c>
      <c r="N788" s="9">
        <f t="shared" si="60"/>
        <v>370.07</v>
      </c>
      <c r="O788" s="6">
        <f t="shared" si="61"/>
        <v>371.58807020936138</v>
      </c>
      <c r="P788" s="6">
        <f t="shared" si="62"/>
        <v>377.34768529760652</v>
      </c>
      <c r="Q788" s="13">
        <f>P788*Index!$D$16</f>
        <v>428.12366813227061</v>
      </c>
      <c r="S788" s="8">
        <v>19.3511969618277</v>
      </c>
      <c r="T788" s="6">
        <f t="shared" si="63"/>
        <v>19.651140514736031</v>
      </c>
      <c r="U788" s="6">
        <f>T788*Index!$H$19</f>
        <v>20.645979503294541</v>
      </c>
      <c r="W788" s="8">
        <v>448.76964763556498</v>
      </c>
      <c r="X788" s="9">
        <f t="shared" si="64"/>
        <v>448.77</v>
      </c>
      <c r="Y788" s="27"/>
    </row>
    <row r="789" spans="1:25" x14ac:dyDescent="0.25">
      <c r="A789" s="2" t="s">
        <v>1029</v>
      </c>
      <c r="B789" s="2" t="s">
        <v>0</v>
      </c>
      <c r="C789" s="2">
        <v>90</v>
      </c>
      <c r="D789" s="2" t="s">
        <v>229</v>
      </c>
      <c r="E789" s="2" t="s">
        <v>54</v>
      </c>
      <c r="F789" s="2" t="s">
        <v>41</v>
      </c>
      <c r="G789" s="39" t="s">
        <v>1560</v>
      </c>
      <c r="H789" s="29">
        <v>92.226801329153304</v>
      </c>
      <c r="I789" s="29">
        <v>87.750792027874795</v>
      </c>
      <c r="J789" s="8">
        <v>1.8908923577514101</v>
      </c>
      <c r="K789" s="32">
        <v>1</v>
      </c>
      <c r="L789" s="28">
        <v>1.01907354926203</v>
      </c>
      <c r="M789" s="8">
        <v>346.80933286292799</v>
      </c>
      <c r="N789" s="9">
        <f t="shared" si="60"/>
        <v>346.81</v>
      </c>
      <c r="O789" s="6">
        <f t="shared" si="61"/>
        <v>348.23125112766598</v>
      </c>
      <c r="P789" s="6">
        <f t="shared" si="62"/>
        <v>353.62883552014483</v>
      </c>
      <c r="Q789" s="13">
        <f>P789*Index!$D$16</f>
        <v>401.21320500700602</v>
      </c>
      <c r="S789" s="8">
        <v>17.876674304840702</v>
      </c>
      <c r="T789" s="6">
        <f t="shared" si="63"/>
        <v>18.153762756565733</v>
      </c>
      <c r="U789" s="6">
        <f>T789*Index!$H$19</f>
        <v>19.072796996116871</v>
      </c>
      <c r="W789" s="8">
        <v>420.28600200312297</v>
      </c>
      <c r="X789" s="9">
        <f t="shared" si="64"/>
        <v>420.29</v>
      </c>
      <c r="Y789" s="27"/>
    </row>
    <row r="790" spans="1:25" x14ac:dyDescent="0.25">
      <c r="A790" s="2" t="s">
        <v>1030</v>
      </c>
      <c r="B790" s="2" t="s">
        <v>0</v>
      </c>
      <c r="C790" s="2">
        <v>90</v>
      </c>
      <c r="D790" s="2" t="s">
        <v>62</v>
      </c>
      <c r="E790" s="2" t="s">
        <v>55</v>
      </c>
      <c r="F790" s="2" t="s">
        <v>41</v>
      </c>
      <c r="G790" s="39" t="s">
        <v>1561</v>
      </c>
      <c r="H790" s="29">
        <v>92.226801329153304</v>
      </c>
      <c r="I790" s="29">
        <v>41.130723968299897</v>
      </c>
      <c r="J790" s="8">
        <v>2.4867478176086402</v>
      </c>
      <c r="K790" s="32">
        <v>0</v>
      </c>
      <c r="L790" s="28">
        <v>0.99991607194830501</v>
      </c>
      <c r="M790" s="8">
        <v>331.59870222615803</v>
      </c>
      <c r="N790" s="9">
        <f t="shared" si="60"/>
        <v>331.6</v>
      </c>
      <c r="O790" s="6">
        <f t="shared" si="61"/>
        <v>332.95825690528528</v>
      </c>
      <c r="P790" s="6">
        <f t="shared" si="62"/>
        <v>338.11910988731722</v>
      </c>
      <c r="Q790" s="13">
        <f>P790*Index!$D$16</f>
        <v>383.61648747470065</v>
      </c>
      <c r="S790" s="8">
        <v>16.2382771885752</v>
      </c>
      <c r="T790" s="6">
        <f t="shared" si="63"/>
        <v>16.489970484998118</v>
      </c>
      <c r="U790" s="6">
        <f>T790*Index!$H$19</f>
        <v>17.324775240801145</v>
      </c>
      <c r="W790" s="8">
        <v>400.94126271550198</v>
      </c>
      <c r="X790" s="9">
        <f t="shared" si="64"/>
        <v>400.94</v>
      </c>
      <c r="Y790" s="27"/>
    </row>
    <row r="791" spans="1:25" x14ac:dyDescent="0.25">
      <c r="A791" s="2" t="s">
        <v>1031</v>
      </c>
      <c r="B791" s="2" t="s">
        <v>0</v>
      </c>
      <c r="C791" s="2">
        <v>90</v>
      </c>
      <c r="D791" s="2" t="s">
        <v>62</v>
      </c>
      <c r="E791" s="2" t="s">
        <v>55</v>
      </c>
      <c r="F791" s="2" t="s">
        <v>41</v>
      </c>
      <c r="G791" s="39" t="s">
        <v>1562</v>
      </c>
      <c r="H791" s="29"/>
      <c r="I791" s="29"/>
      <c r="J791" s="8"/>
      <c r="K791" s="32">
        <v>0</v>
      </c>
      <c r="L791" s="28"/>
      <c r="M791" s="8"/>
      <c r="N791" s="9">
        <f t="shared" si="60"/>
        <v>0</v>
      </c>
      <c r="O791" s="6">
        <f t="shared" si="61"/>
        <v>0</v>
      </c>
      <c r="P791" s="6">
        <f t="shared" si="62"/>
        <v>0</v>
      </c>
      <c r="Q791" s="13">
        <f>P791*Index!$D$16</f>
        <v>0</v>
      </c>
      <c r="S791" s="8"/>
      <c r="T791" s="6">
        <f t="shared" si="63"/>
        <v>0</v>
      </c>
      <c r="U791" s="6">
        <f>T791*Index!$H$19</f>
        <v>0</v>
      </c>
      <c r="W791" s="8"/>
      <c r="X791" s="9">
        <f t="shared" si="64"/>
        <v>0</v>
      </c>
      <c r="Y791" s="27"/>
    </row>
    <row r="792" spans="1:25" x14ac:dyDescent="0.25">
      <c r="A792" s="2" t="s">
        <v>1032</v>
      </c>
      <c r="B792" s="2" t="s">
        <v>0</v>
      </c>
      <c r="C792" s="2">
        <v>90</v>
      </c>
      <c r="D792" s="2" t="s">
        <v>63</v>
      </c>
      <c r="E792" s="2" t="s">
        <v>55</v>
      </c>
      <c r="F792" s="2" t="s">
        <v>41</v>
      </c>
      <c r="G792" s="39" t="s">
        <v>1560</v>
      </c>
      <c r="H792" s="29">
        <v>92.226801329153304</v>
      </c>
      <c r="I792" s="29">
        <v>64.065848248942203</v>
      </c>
      <c r="J792" s="8">
        <v>2.8369755634428002</v>
      </c>
      <c r="K792" s="32">
        <v>0</v>
      </c>
      <c r="L792" s="28">
        <v>0.99800742577676305</v>
      </c>
      <c r="M792" s="8">
        <v>442.51492332132801</v>
      </c>
      <c r="N792" s="9">
        <f t="shared" si="60"/>
        <v>442.51</v>
      </c>
      <c r="O792" s="6">
        <f t="shared" si="61"/>
        <v>444.32923450694545</v>
      </c>
      <c r="P792" s="6">
        <f t="shared" si="62"/>
        <v>451.21633764180314</v>
      </c>
      <c r="Q792" s="13">
        <f>P792*Index!$D$16</f>
        <v>511.93210166391657</v>
      </c>
      <c r="S792" s="8">
        <v>17.489044918839401</v>
      </c>
      <c r="T792" s="6">
        <f t="shared" si="63"/>
        <v>17.760125115081411</v>
      </c>
      <c r="U792" s="6">
        <f>T792*Index!$H$19</f>
        <v>18.659231449032408</v>
      </c>
      <c r="W792" s="8">
        <v>530.59133311295</v>
      </c>
      <c r="X792" s="9">
        <f t="shared" si="64"/>
        <v>530.59</v>
      </c>
      <c r="Y792" s="27"/>
    </row>
    <row r="793" spans="1:25" x14ac:dyDescent="0.25">
      <c r="A793" s="2" t="s">
        <v>1033</v>
      </c>
      <c r="B793" s="2" t="s">
        <v>0</v>
      </c>
      <c r="C793" s="2">
        <v>90</v>
      </c>
      <c r="D793" s="2" t="s">
        <v>64</v>
      </c>
      <c r="E793" s="2" t="s">
        <v>55</v>
      </c>
      <c r="F793" s="2" t="s">
        <v>41</v>
      </c>
      <c r="G793" s="39" t="s">
        <v>1560</v>
      </c>
      <c r="H793" s="29">
        <v>92.226801329153304</v>
      </c>
      <c r="I793" s="29">
        <v>84.029266684590198</v>
      </c>
      <c r="J793" s="8">
        <v>2.8926858618655</v>
      </c>
      <c r="K793" s="32">
        <v>0</v>
      </c>
      <c r="L793" s="28">
        <v>1.0054870921976999</v>
      </c>
      <c r="M793" s="8">
        <v>512.65104882206901</v>
      </c>
      <c r="N793" s="9">
        <f t="shared" si="60"/>
        <v>512.65</v>
      </c>
      <c r="O793" s="6">
        <f t="shared" si="61"/>
        <v>514.75291812223952</v>
      </c>
      <c r="P793" s="6">
        <f t="shared" si="62"/>
        <v>522.73158835313427</v>
      </c>
      <c r="Q793" s="13">
        <f>P793*Index!$D$16</f>
        <v>593.07045935063923</v>
      </c>
      <c r="S793" s="8">
        <v>20.8798377276655</v>
      </c>
      <c r="T793" s="6">
        <f t="shared" si="63"/>
        <v>21.203475212444317</v>
      </c>
      <c r="U793" s="6">
        <f>T793*Index!$H$19</f>
        <v>22.276901145074309</v>
      </c>
      <c r="W793" s="8">
        <v>615.34736049571404</v>
      </c>
      <c r="X793" s="9">
        <f t="shared" si="64"/>
        <v>615.35</v>
      </c>
      <c r="Y793" s="27"/>
    </row>
    <row r="794" spans="1:25" x14ac:dyDescent="0.25">
      <c r="A794" s="2" t="s">
        <v>1034</v>
      </c>
      <c r="B794" s="2" t="s">
        <v>0</v>
      </c>
      <c r="C794" s="2">
        <v>90</v>
      </c>
      <c r="D794" s="2" t="s">
        <v>65</v>
      </c>
      <c r="E794" s="2" t="s">
        <v>55</v>
      </c>
      <c r="F794" s="2" t="s">
        <v>41</v>
      </c>
      <c r="G794" s="39" t="s">
        <v>1560</v>
      </c>
      <c r="H794" s="29">
        <v>92.226801329153304</v>
      </c>
      <c r="I794" s="29">
        <v>115.735729446693</v>
      </c>
      <c r="J794" s="8">
        <v>2.8026776005111702</v>
      </c>
      <c r="K794" s="32">
        <v>0</v>
      </c>
      <c r="L794" s="28">
        <v>0.95097075256727603</v>
      </c>
      <c r="M794" s="8">
        <v>554.27513541776102</v>
      </c>
      <c r="N794" s="9">
        <f t="shared" si="60"/>
        <v>554.28</v>
      </c>
      <c r="O794" s="6">
        <f t="shared" si="61"/>
        <v>556.5476634729738</v>
      </c>
      <c r="P794" s="6">
        <f t="shared" si="62"/>
        <v>565.17415225680497</v>
      </c>
      <c r="Q794" s="13">
        <f>P794*Index!$D$16</f>
        <v>641.22410346017443</v>
      </c>
      <c r="S794" s="8">
        <v>19.330649107947998</v>
      </c>
      <c r="T794" s="6">
        <f t="shared" si="63"/>
        <v>19.630274169121193</v>
      </c>
      <c r="U794" s="6">
        <f>T794*Index!$H$19</f>
        <v>20.624056798932951</v>
      </c>
      <c r="W794" s="8">
        <v>661.848160259108</v>
      </c>
      <c r="X794" s="9">
        <f t="shared" si="64"/>
        <v>661.85</v>
      </c>
      <c r="Y794" s="27"/>
    </row>
    <row r="795" spans="1:25" x14ac:dyDescent="0.25">
      <c r="A795" s="2" t="s">
        <v>1035</v>
      </c>
      <c r="B795" s="2" t="s">
        <v>0</v>
      </c>
      <c r="C795" s="2">
        <v>90</v>
      </c>
      <c r="D795" s="2" t="s">
        <v>42</v>
      </c>
      <c r="E795" s="2" t="s">
        <v>55</v>
      </c>
      <c r="F795" s="2" t="s">
        <v>41</v>
      </c>
      <c r="G795" s="39" t="s">
        <v>1560</v>
      </c>
      <c r="H795" s="29">
        <v>92.226801329153304</v>
      </c>
      <c r="I795" s="29">
        <v>119.099835115498</v>
      </c>
      <c r="J795" s="8">
        <v>2.8874570457503701</v>
      </c>
      <c r="K795" s="32">
        <v>0</v>
      </c>
      <c r="L795" s="28">
        <v>1.0182692143102301</v>
      </c>
      <c r="M795" s="8">
        <v>621.344397546089</v>
      </c>
      <c r="N795" s="9">
        <f t="shared" si="60"/>
        <v>621.34</v>
      </c>
      <c r="O795" s="6">
        <f t="shared" si="61"/>
        <v>623.89190957602796</v>
      </c>
      <c r="P795" s="6">
        <f t="shared" si="62"/>
        <v>633.56223417445642</v>
      </c>
      <c r="Q795" s="13">
        <f>P795*Index!$D$16</f>
        <v>718.81449987144094</v>
      </c>
      <c r="S795" s="8">
        <v>18.160443946689099</v>
      </c>
      <c r="T795" s="6">
        <f t="shared" si="63"/>
        <v>18.44193082786278</v>
      </c>
      <c r="U795" s="6">
        <f>T795*Index!$H$19</f>
        <v>19.375553576023332</v>
      </c>
      <c r="W795" s="8">
        <v>738.19005344746495</v>
      </c>
      <c r="X795" s="9">
        <f t="shared" si="64"/>
        <v>738.19</v>
      </c>
      <c r="Y795" s="27"/>
    </row>
    <row r="796" spans="1:25" x14ac:dyDescent="0.25">
      <c r="A796" s="2" t="s">
        <v>1036</v>
      </c>
      <c r="B796" s="2" t="s">
        <v>0</v>
      </c>
      <c r="C796" s="2">
        <v>90</v>
      </c>
      <c r="D796" s="2" t="s">
        <v>66</v>
      </c>
      <c r="E796" s="2" t="s">
        <v>55</v>
      </c>
      <c r="F796" s="2" t="s">
        <v>222</v>
      </c>
      <c r="G796" s="39" t="s">
        <v>1560</v>
      </c>
      <c r="H796" s="29">
        <v>92.226801329153304</v>
      </c>
      <c r="I796" s="29">
        <v>154.900480336931</v>
      </c>
      <c r="J796" s="8">
        <v>3.20885257591492</v>
      </c>
      <c r="K796" s="32">
        <v>0</v>
      </c>
      <c r="L796" s="28">
        <v>1.0027028992917899</v>
      </c>
      <c r="M796" s="8">
        <v>795.13840001575204</v>
      </c>
      <c r="N796" s="9">
        <f t="shared" si="60"/>
        <v>795.14</v>
      </c>
      <c r="O796" s="6">
        <f t="shared" si="61"/>
        <v>798.39846745581667</v>
      </c>
      <c r="P796" s="6">
        <f t="shared" si="62"/>
        <v>810.77364370138184</v>
      </c>
      <c r="Q796" s="13">
        <f>P796*Index!$D$16</f>
        <v>919.87151343632195</v>
      </c>
      <c r="S796" s="8">
        <v>22.752739380328499</v>
      </c>
      <c r="T796" s="6">
        <f t="shared" si="63"/>
        <v>23.105406840723592</v>
      </c>
      <c r="U796" s="6">
        <f>T796*Index!$H$19</f>
        <v>24.275118062035222</v>
      </c>
      <c r="W796" s="8">
        <v>944.14663149835701</v>
      </c>
      <c r="X796" s="9">
        <f t="shared" si="64"/>
        <v>944.15</v>
      </c>
      <c r="Y796" s="27"/>
    </row>
    <row r="797" spans="1:25" x14ac:dyDescent="0.25">
      <c r="A797" s="2" t="s">
        <v>1037</v>
      </c>
      <c r="B797" s="2" t="s">
        <v>0</v>
      </c>
      <c r="C797" s="2">
        <v>90</v>
      </c>
      <c r="D797" s="2" t="s">
        <v>1563</v>
      </c>
      <c r="E797" s="2" t="s">
        <v>55</v>
      </c>
      <c r="F797" s="2" t="s">
        <v>222</v>
      </c>
      <c r="G797" s="39" t="s">
        <v>1560</v>
      </c>
      <c r="H797" s="29">
        <v>92.226801329153304</v>
      </c>
      <c r="I797" s="29">
        <v>130.80962242162201</v>
      </c>
      <c r="J797" s="8">
        <v>3.3758526834712099</v>
      </c>
      <c r="K797" s="32">
        <v>0</v>
      </c>
      <c r="L797" s="28">
        <v>0.96611839600642502</v>
      </c>
      <c r="M797" s="8">
        <v>727.42735876869403</v>
      </c>
      <c r="N797" s="9">
        <f t="shared" si="60"/>
        <v>727.43</v>
      </c>
      <c r="O797" s="6">
        <f t="shared" si="61"/>
        <v>730.40981093964569</v>
      </c>
      <c r="P797" s="6">
        <f t="shared" si="62"/>
        <v>741.73116300921026</v>
      </c>
      <c r="Q797" s="13">
        <f>P797*Index!$D$16</f>
        <v>841.53866221564567</v>
      </c>
      <c r="S797" s="8">
        <v>21.843416380371298</v>
      </c>
      <c r="T797" s="6">
        <f t="shared" si="63"/>
        <v>22.181989334267055</v>
      </c>
      <c r="U797" s="6">
        <f>T797*Index!$H$19</f>
        <v>23.304952544314322</v>
      </c>
      <c r="W797" s="8">
        <v>864.84361475996002</v>
      </c>
      <c r="X797" s="9">
        <f t="shared" si="64"/>
        <v>864.84</v>
      </c>
      <c r="Y797" s="27"/>
    </row>
    <row r="798" spans="1:25" x14ac:dyDescent="0.25">
      <c r="A798" s="2" t="s">
        <v>1038</v>
      </c>
      <c r="B798" s="2" t="s">
        <v>0</v>
      </c>
      <c r="C798" s="2">
        <v>90</v>
      </c>
      <c r="D798" s="2" t="s">
        <v>229</v>
      </c>
      <c r="E798" s="2" t="s">
        <v>55</v>
      </c>
      <c r="F798" s="2" t="s">
        <v>41</v>
      </c>
      <c r="G798" s="39" t="s">
        <v>1560</v>
      </c>
      <c r="H798" s="29">
        <v>92.226801329153304</v>
      </c>
      <c r="I798" s="29">
        <v>90.336889962328101</v>
      </c>
      <c r="J798" s="8">
        <v>3.1825026112555901</v>
      </c>
      <c r="K798" s="32">
        <v>1</v>
      </c>
      <c r="L798" s="28">
        <v>1.01907354926203</v>
      </c>
      <c r="M798" s="8">
        <v>592.09133613083998</v>
      </c>
      <c r="N798" s="9">
        <f t="shared" si="60"/>
        <v>592.09</v>
      </c>
      <c r="O798" s="6">
        <f t="shared" si="61"/>
        <v>594.5189106089764</v>
      </c>
      <c r="P798" s="6">
        <f t="shared" si="62"/>
        <v>603.73395372341554</v>
      </c>
      <c r="Q798" s="13">
        <f>P798*Index!$D$16</f>
        <v>684.97251981343118</v>
      </c>
      <c r="S798" s="8">
        <v>16.948320088476301</v>
      </c>
      <c r="T798" s="6">
        <f t="shared" si="63"/>
        <v>17.211019049847685</v>
      </c>
      <c r="U798" s="6">
        <f>T798*Index!$H$19</f>
        <v>18.082326889246222</v>
      </c>
      <c r="W798" s="8">
        <v>703.05484670267697</v>
      </c>
      <c r="X798" s="9">
        <f t="shared" si="64"/>
        <v>703.05</v>
      </c>
      <c r="Y798" s="27"/>
    </row>
    <row r="799" spans="1:25" x14ac:dyDescent="0.25">
      <c r="A799" s="2" t="s">
        <v>1039</v>
      </c>
      <c r="B799" s="2" t="s">
        <v>0</v>
      </c>
      <c r="C799" s="2">
        <v>90</v>
      </c>
      <c r="D799" s="2" t="s">
        <v>62</v>
      </c>
      <c r="E799" s="2" t="s">
        <v>56</v>
      </c>
      <c r="F799" s="2" t="s">
        <v>41</v>
      </c>
      <c r="G799" s="39" t="s">
        <v>1560</v>
      </c>
      <c r="H799" s="29">
        <v>92.226801329153304</v>
      </c>
      <c r="I799" s="29">
        <v>41.633513507049997</v>
      </c>
      <c r="J799" s="8">
        <v>1.94333232318183</v>
      </c>
      <c r="K799" s="32">
        <v>0</v>
      </c>
      <c r="L799" s="28">
        <v>0.99991607194830501</v>
      </c>
      <c r="M799" s="8">
        <v>260.11324398233302</v>
      </c>
      <c r="N799" s="9">
        <f t="shared" si="60"/>
        <v>260.11</v>
      </c>
      <c r="O799" s="6">
        <f t="shared" si="61"/>
        <v>261.17970828266056</v>
      </c>
      <c r="P799" s="6">
        <f t="shared" si="62"/>
        <v>265.22799376104183</v>
      </c>
      <c r="Q799" s="13">
        <f>P799*Index!$D$16</f>
        <v>300.91712763730169</v>
      </c>
      <c r="S799" s="8">
        <v>13.873606124516201</v>
      </c>
      <c r="T799" s="6">
        <f t="shared" si="63"/>
        <v>14.088647019446203</v>
      </c>
      <c r="U799" s="6">
        <f>T799*Index!$H$19</f>
        <v>14.801884774805666</v>
      </c>
      <c r="W799" s="8">
        <v>315.71901241210702</v>
      </c>
      <c r="X799" s="9">
        <f t="shared" si="64"/>
        <v>315.72000000000003</v>
      </c>
      <c r="Y799" s="27"/>
    </row>
    <row r="800" spans="1:25" x14ac:dyDescent="0.25">
      <c r="A800" s="2" t="s">
        <v>1040</v>
      </c>
      <c r="B800" s="2" t="s">
        <v>0</v>
      </c>
      <c r="C800" s="2">
        <v>90</v>
      </c>
      <c r="D800" s="2" t="s">
        <v>63</v>
      </c>
      <c r="E800" s="2" t="s">
        <v>56</v>
      </c>
      <c r="F800" s="2" t="s">
        <v>41</v>
      </c>
      <c r="G800" s="39" t="s">
        <v>1560</v>
      </c>
      <c r="H800" s="29">
        <v>92.226801329153304</v>
      </c>
      <c r="I800" s="29">
        <v>64.785832551308303</v>
      </c>
      <c r="J800" s="8">
        <v>2.2168202332554601</v>
      </c>
      <c r="K800" s="32">
        <v>0</v>
      </c>
      <c r="L800" s="28">
        <v>0.99800742577676305</v>
      </c>
      <c r="M800" s="8">
        <v>347.37523077669903</v>
      </c>
      <c r="N800" s="9">
        <f t="shared" si="60"/>
        <v>347.38</v>
      </c>
      <c r="O800" s="6">
        <f t="shared" si="61"/>
        <v>348.79946922288349</v>
      </c>
      <c r="P800" s="6">
        <f t="shared" si="62"/>
        <v>354.20586099583818</v>
      </c>
      <c r="Q800" s="13">
        <f>P800*Index!$D$16</f>
        <v>401.86787515044358</v>
      </c>
      <c r="S800" s="8">
        <v>14.5684992738763</v>
      </c>
      <c r="T800" s="6">
        <f t="shared" si="63"/>
        <v>14.794311012621383</v>
      </c>
      <c r="U800" s="6">
        <f>T800*Index!$H$19</f>
        <v>15.54327300763534</v>
      </c>
      <c r="W800" s="8">
        <v>417.41114815807902</v>
      </c>
      <c r="X800" s="9">
        <f t="shared" si="64"/>
        <v>417.41</v>
      </c>
      <c r="Y800" s="27"/>
    </row>
    <row r="801" spans="1:25" x14ac:dyDescent="0.25">
      <c r="A801" s="2" t="s">
        <v>1041</v>
      </c>
      <c r="B801" s="2" t="s">
        <v>0</v>
      </c>
      <c r="C801" s="2">
        <v>90</v>
      </c>
      <c r="D801" s="2" t="s">
        <v>64</v>
      </c>
      <c r="E801" s="2" t="s">
        <v>56</v>
      </c>
      <c r="F801" s="2" t="s">
        <v>41</v>
      </c>
      <c r="G801" s="39" t="s">
        <v>1560</v>
      </c>
      <c r="H801" s="29">
        <v>92.226801329153304</v>
      </c>
      <c r="I801" s="29">
        <v>84.884373842179997</v>
      </c>
      <c r="J801" s="8">
        <v>2.2563908629939702</v>
      </c>
      <c r="K801" s="32">
        <v>0</v>
      </c>
      <c r="L801" s="28">
        <v>1.0054870921976999</v>
      </c>
      <c r="M801" s="8">
        <v>401.82485522503998</v>
      </c>
      <c r="N801" s="9">
        <f t="shared" si="60"/>
        <v>401.82</v>
      </c>
      <c r="O801" s="6">
        <f t="shared" si="61"/>
        <v>403.47233713146267</v>
      </c>
      <c r="P801" s="6">
        <f t="shared" si="62"/>
        <v>409.72615835700037</v>
      </c>
      <c r="Q801" s="13">
        <f>P801*Index!$D$16</f>
        <v>464.85899524518754</v>
      </c>
      <c r="S801" s="8">
        <v>15.3889338546932</v>
      </c>
      <c r="T801" s="6">
        <f t="shared" si="63"/>
        <v>15.627462329440945</v>
      </c>
      <c r="U801" s="6">
        <f>T801*Index!$H$19</f>
        <v>16.418602609868891</v>
      </c>
      <c r="W801" s="8">
        <v>481.277597855056</v>
      </c>
      <c r="X801" s="9">
        <f t="shared" si="64"/>
        <v>481.28</v>
      </c>
      <c r="Y801" s="27"/>
    </row>
    <row r="802" spans="1:25" x14ac:dyDescent="0.25">
      <c r="A802" s="2" t="s">
        <v>1042</v>
      </c>
      <c r="B802" s="2" t="s">
        <v>0</v>
      </c>
      <c r="C802" s="2">
        <v>90</v>
      </c>
      <c r="D802" s="2" t="s">
        <v>65</v>
      </c>
      <c r="E802" s="2" t="s">
        <v>56</v>
      </c>
      <c r="F802" s="2" t="s">
        <v>41</v>
      </c>
      <c r="G802" s="39" t="s">
        <v>1560</v>
      </c>
      <c r="H802" s="29">
        <v>92.226801329153304</v>
      </c>
      <c r="I802" s="29">
        <v>116.79047588725</v>
      </c>
      <c r="J802" s="8">
        <v>2.2765614842370598</v>
      </c>
      <c r="K802" s="32">
        <v>0</v>
      </c>
      <c r="L802" s="28">
        <v>0.95097075256727603</v>
      </c>
      <c r="M802" s="8">
        <v>452.51057227290801</v>
      </c>
      <c r="N802" s="9">
        <f t="shared" si="60"/>
        <v>452.51</v>
      </c>
      <c r="O802" s="6">
        <f t="shared" si="61"/>
        <v>454.36586561922695</v>
      </c>
      <c r="P802" s="6">
        <f t="shared" si="62"/>
        <v>461.40853653632502</v>
      </c>
      <c r="Q802" s="13">
        <f>P802*Index!$D$16</f>
        <v>523.49576495660369</v>
      </c>
      <c r="S802" s="8">
        <v>15.3999364275227</v>
      </c>
      <c r="T802" s="6">
        <f t="shared" si="63"/>
        <v>15.638635442149303</v>
      </c>
      <c r="U802" s="6">
        <f>T802*Index!$H$19</f>
        <v>16.430341361408111</v>
      </c>
      <c r="W802" s="8">
        <v>539.92610631801199</v>
      </c>
      <c r="X802" s="9">
        <f t="shared" si="64"/>
        <v>539.92999999999995</v>
      </c>
      <c r="Y802" s="27"/>
    </row>
    <row r="803" spans="1:25" x14ac:dyDescent="0.25">
      <c r="A803" s="2" t="s">
        <v>1043</v>
      </c>
      <c r="B803" s="2" t="s">
        <v>0</v>
      </c>
      <c r="C803" s="2">
        <v>90</v>
      </c>
      <c r="D803" s="2" t="s">
        <v>42</v>
      </c>
      <c r="E803" s="2" t="s">
        <v>56</v>
      </c>
      <c r="F803" s="2" t="s">
        <v>41</v>
      </c>
      <c r="G803" s="39" t="s">
        <v>1560</v>
      </c>
      <c r="H803" s="29">
        <v>92.226801329153304</v>
      </c>
      <c r="I803" s="29">
        <v>120.11192292586399</v>
      </c>
      <c r="J803" s="8">
        <v>2.3680020248226299</v>
      </c>
      <c r="K803" s="32">
        <v>0</v>
      </c>
      <c r="L803" s="28">
        <v>1.0182692143102301</v>
      </c>
      <c r="M803" s="8">
        <v>512.004628449302</v>
      </c>
      <c r="N803" s="9">
        <f t="shared" si="60"/>
        <v>512</v>
      </c>
      <c r="O803" s="6">
        <f t="shared" si="61"/>
        <v>514.10384742594408</v>
      </c>
      <c r="P803" s="6">
        <f t="shared" si="62"/>
        <v>522.07245706104629</v>
      </c>
      <c r="Q803" s="13">
        <f>P803*Index!$D$16</f>
        <v>592.32263521511584</v>
      </c>
      <c r="S803" s="8">
        <v>16.9610327294805</v>
      </c>
      <c r="T803" s="6">
        <f t="shared" si="63"/>
        <v>17.22392873678745</v>
      </c>
      <c r="U803" s="6">
        <f>T803*Index!$H$19</f>
        <v>18.095890129087312</v>
      </c>
      <c r="W803" s="8">
        <v>610.418525344204</v>
      </c>
      <c r="X803" s="9">
        <f t="shared" si="64"/>
        <v>610.41999999999996</v>
      </c>
      <c r="Y803" s="27"/>
    </row>
    <row r="804" spans="1:25" x14ac:dyDescent="0.25">
      <c r="A804" s="2" t="s">
        <v>1044</v>
      </c>
      <c r="B804" s="2" t="s">
        <v>0</v>
      </c>
      <c r="C804" s="2">
        <v>90</v>
      </c>
      <c r="D804" s="2" t="s">
        <v>66</v>
      </c>
      <c r="E804" s="2" t="s">
        <v>56</v>
      </c>
      <c r="F804" s="2" t="s">
        <v>222</v>
      </c>
      <c r="G804" s="39" t="s">
        <v>1560</v>
      </c>
      <c r="H804" s="29">
        <v>92.226801329153304</v>
      </c>
      <c r="I804" s="29">
        <v>156.65742080592599</v>
      </c>
      <c r="J804" s="8">
        <v>2.30554937382206</v>
      </c>
      <c r="K804" s="32">
        <v>0</v>
      </c>
      <c r="L804" s="28">
        <v>1.0027028992917899</v>
      </c>
      <c r="M804" s="8">
        <v>575.36582628318399</v>
      </c>
      <c r="N804" s="9">
        <f t="shared" si="60"/>
        <v>575.37</v>
      </c>
      <c r="O804" s="6">
        <f t="shared" si="61"/>
        <v>577.72482617094499</v>
      </c>
      <c r="P804" s="6">
        <f t="shared" si="62"/>
        <v>586.67956097659464</v>
      </c>
      <c r="Q804" s="13">
        <f>P804*Index!$D$16</f>
        <v>665.62328443974957</v>
      </c>
      <c r="S804" s="8">
        <v>20.254092089237002</v>
      </c>
      <c r="T804" s="6">
        <f t="shared" si="63"/>
        <v>20.568030516620176</v>
      </c>
      <c r="U804" s="6">
        <f>T804*Index!$H$19</f>
        <v>21.609287061524071</v>
      </c>
      <c r="W804" s="8">
        <v>687.23257150127404</v>
      </c>
      <c r="X804" s="9">
        <f t="shared" si="64"/>
        <v>687.23</v>
      </c>
      <c r="Y804" s="27"/>
    </row>
    <row r="805" spans="1:25" x14ac:dyDescent="0.25">
      <c r="A805" s="2" t="s">
        <v>1045</v>
      </c>
      <c r="B805" s="2" t="s">
        <v>0</v>
      </c>
      <c r="C805" s="2">
        <v>90</v>
      </c>
      <c r="D805" s="2" t="s">
        <v>1563</v>
      </c>
      <c r="E805" s="2" t="s">
        <v>56</v>
      </c>
      <c r="F805" s="2" t="s">
        <v>222</v>
      </c>
      <c r="G805" s="39" t="s">
        <v>1560</v>
      </c>
      <c r="H805" s="29">
        <v>92.226801329153304</v>
      </c>
      <c r="I805" s="29">
        <v>132.239418437154</v>
      </c>
      <c r="J805" s="8">
        <v>2.4780980218630502</v>
      </c>
      <c r="K805" s="32">
        <v>0</v>
      </c>
      <c r="L805" s="28">
        <v>0.96611839600642502</v>
      </c>
      <c r="M805" s="8">
        <v>537.40267683703803</v>
      </c>
      <c r="N805" s="9">
        <f t="shared" si="60"/>
        <v>537.4</v>
      </c>
      <c r="O805" s="6">
        <f t="shared" si="61"/>
        <v>539.6060278120699</v>
      </c>
      <c r="P805" s="6">
        <f t="shared" si="62"/>
        <v>547.96992124315705</v>
      </c>
      <c r="Q805" s="13">
        <f>P805*Index!$D$16</f>
        <v>621.70486755138938</v>
      </c>
      <c r="S805" s="8">
        <v>18.5765161469891</v>
      </c>
      <c r="T805" s="6">
        <f t="shared" si="63"/>
        <v>18.864452147267432</v>
      </c>
      <c r="U805" s="6">
        <f>T805*Index!$H$19</f>
        <v>19.819465037222844</v>
      </c>
      <c r="W805" s="8">
        <v>641.52433258861197</v>
      </c>
      <c r="X805" s="9">
        <f t="shared" si="64"/>
        <v>641.52</v>
      </c>
      <c r="Y805" s="27"/>
    </row>
    <row r="806" spans="1:25" x14ac:dyDescent="0.25">
      <c r="A806" s="2" t="s">
        <v>1046</v>
      </c>
      <c r="B806" s="2" t="s">
        <v>0</v>
      </c>
      <c r="C806" s="2">
        <v>90</v>
      </c>
      <c r="D806" s="2" t="s">
        <v>229</v>
      </c>
      <c r="E806" s="2" t="s">
        <v>56</v>
      </c>
      <c r="F806" s="2" t="s">
        <v>41</v>
      </c>
      <c r="G806" s="39" t="s">
        <v>1560</v>
      </c>
      <c r="H806" s="29">
        <v>92.226801329153304</v>
      </c>
      <c r="I806" s="29">
        <v>91.540525935352306</v>
      </c>
      <c r="J806" s="8">
        <v>2.58266753031468</v>
      </c>
      <c r="K806" s="32">
        <v>1</v>
      </c>
      <c r="L806" s="28">
        <v>1.01907354926203</v>
      </c>
      <c r="M806" s="8">
        <v>483.66240474324201</v>
      </c>
      <c r="N806" s="9">
        <f t="shared" si="60"/>
        <v>483.66</v>
      </c>
      <c r="O806" s="6">
        <f t="shared" si="61"/>
        <v>485.64542060268928</v>
      </c>
      <c r="P806" s="6">
        <f t="shared" si="62"/>
        <v>493.17292462203102</v>
      </c>
      <c r="Q806" s="13">
        <f>P806*Index!$D$16</f>
        <v>559.53437569434845</v>
      </c>
      <c r="S806" s="8">
        <v>20.551264095205902</v>
      </c>
      <c r="T806" s="6">
        <f t="shared" si="63"/>
        <v>20.869808688681594</v>
      </c>
      <c r="U806" s="6">
        <f>T806*Index!$H$19</f>
        <v>21.926342753546098</v>
      </c>
      <c r="W806" s="8">
        <v>581.46071844789503</v>
      </c>
      <c r="X806" s="9">
        <f t="shared" si="64"/>
        <v>581.46</v>
      </c>
      <c r="Y806" s="27"/>
    </row>
    <row r="807" spans="1:25" x14ac:dyDescent="0.25">
      <c r="A807" s="2" t="s">
        <v>1047</v>
      </c>
      <c r="B807" s="2" t="s">
        <v>0</v>
      </c>
      <c r="C807" s="2">
        <v>90</v>
      </c>
      <c r="D807" s="2" t="s">
        <v>62</v>
      </c>
      <c r="E807" s="2" t="s">
        <v>57</v>
      </c>
      <c r="F807" s="2" t="s">
        <v>41</v>
      </c>
      <c r="G807" s="39" t="s">
        <v>1560</v>
      </c>
      <c r="H807" s="29">
        <v>92.226801329153304</v>
      </c>
      <c r="I807" s="29">
        <v>36.630161644918601</v>
      </c>
      <c r="J807" s="8">
        <v>1.3581891414243099</v>
      </c>
      <c r="K807" s="32">
        <v>1</v>
      </c>
      <c r="L807" s="28">
        <v>0.99991607194830501</v>
      </c>
      <c r="M807" s="8">
        <v>174.99743948138001</v>
      </c>
      <c r="N807" s="9">
        <f t="shared" si="60"/>
        <v>175</v>
      </c>
      <c r="O807" s="6">
        <f t="shared" si="61"/>
        <v>175.71492898325366</v>
      </c>
      <c r="P807" s="6">
        <f t="shared" si="62"/>
        <v>178.43851038249409</v>
      </c>
      <c r="Q807" s="13">
        <f>P807*Index!$D$16</f>
        <v>202.44923336620289</v>
      </c>
      <c r="S807" s="8">
        <v>13.0078261076905</v>
      </c>
      <c r="T807" s="6">
        <f t="shared" si="63"/>
        <v>13.209447412359703</v>
      </c>
      <c r="U807" s="6">
        <f>T807*Index!$H$19</f>
        <v>13.878175687610412</v>
      </c>
      <c r="W807" s="8">
        <v>216.327409053813</v>
      </c>
      <c r="X807" s="9">
        <f t="shared" si="64"/>
        <v>216.33</v>
      </c>
      <c r="Y807" s="27"/>
    </row>
    <row r="808" spans="1:25" x14ac:dyDescent="0.25">
      <c r="A808" s="2" t="s">
        <v>1048</v>
      </c>
      <c r="B808" s="2" t="s">
        <v>0</v>
      </c>
      <c r="C808" s="2">
        <v>90</v>
      </c>
      <c r="D808" s="2" t="s">
        <v>63</v>
      </c>
      <c r="E808" s="2" t="s">
        <v>57</v>
      </c>
      <c r="F808" s="2" t="s">
        <v>41</v>
      </c>
      <c r="G808" s="39" t="s">
        <v>1560</v>
      </c>
      <c r="H808" s="29">
        <v>92.226801329153304</v>
      </c>
      <c r="I808" s="29">
        <v>57.0560544668161</v>
      </c>
      <c r="J808" s="8">
        <v>1.6725182260451099</v>
      </c>
      <c r="K808" s="32">
        <v>0</v>
      </c>
      <c r="L808" s="28">
        <v>0.99800742577676305</v>
      </c>
      <c r="M808" s="8">
        <v>249.18079461580999</v>
      </c>
      <c r="N808" s="9">
        <f t="shared" si="60"/>
        <v>249.18</v>
      </c>
      <c r="O808" s="6">
        <f t="shared" si="61"/>
        <v>250.2024358737348</v>
      </c>
      <c r="P808" s="6">
        <f t="shared" si="62"/>
        <v>254.08057362977772</v>
      </c>
      <c r="Q808" s="13">
        <f>P808*Index!$D$16</f>
        <v>288.26970834004447</v>
      </c>
      <c r="S808" s="8">
        <v>14.4886078224052</v>
      </c>
      <c r="T808" s="6">
        <f t="shared" si="63"/>
        <v>14.713181243652482</v>
      </c>
      <c r="U808" s="6">
        <f>T808*Index!$H$19</f>
        <v>15.458036044112388</v>
      </c>
      <c r="W808" s="8">
        <v>303.72774438415598</v>
      </c>
      <c r="X808" s="9">
        <f t="shared" si="64"/>
        <v>303.73</v>
      </c>
      <c r="Y808" s="27"/>
    </row>
    <row r="809" spans="1:25" x14ac:dyDescent="0.25">
      <c r="A809" s="2" t="s">
        <v>1049</v>
      </c>
      <c r="B809" s="2" t="s">
        <v>0</v>
      </c>
      <c r="C809" s="2">
        <v>90</v>
      </c>
      <c r="D809" s="2" t="s">
        <v>64</v>
      </c>
      <c r="E809" s="2" t="s">
        <v>57</v>
      </c>
      <c r="F809" s="2" t="s">
        <v>41</v>
      </c>
      <c r="G809" s="39" t="s">
        <v>1560</v>
      </c>
      <c r="H809" s="29">
        <v>92.226801329153304</v>
      </c>
      <c r="I809" s="29">
        <v>74.8356637045177</v>
      </c>
      <c r="J809" s="8">
        <v>1.7229947067696101</v>
      </c>
      <c r="K809" s="32">
        <v>0</v>
      </c>
      <c r="L809" s="28">
        <v>1.0054870921976999</v>
      </c>
      <c r="M809" s="8">
        <v>289.42719005738098</v>
      </c>
      <c r="N809" s="9">
        <f t="shared" si="60"/>
        <v>289.43</v>
      </c>
      <c r="O809" s="6">
        <f t="shared" si="61"/>
        <v>290.61384153661623</v>
      </c>
      <c r="P809" s="6">
        <f t="shared" si="62"/>
        <v>295.11835608043378</v>
      </c>
      <c r="Q809" s="13">
        <f>P809*Index!$D$16</f>
        <v>334.82954331275005</v>
      </c>
      <c r="S809" s="8">
        <v>16.261216594649198</v>
      </c>
      <c r="T809" s="6">
        <f t="shared" si="63"/>
        <v>16.51326545186626</v>
      </c>
      <c r="U809" s="6">
        <f>T809*Index!$H$19</f>
        <v>17.349249515366989</v>
      </c>
      <c r="W809" s="8">
        <v>352.17879282811703</v>
      </c>
      <c r="X809" s="9">
        <f t="shared" si="64"/>
        <v>352.18</v>
      </c>
      <c r="Y809" s="27"/>
    </row>
    <row r="810" spans="1:25" x14ac:dyDescent="0.25">
      <c r="A810" s="2" t="s">
        <v>1050</v>
      </c>
      <c r="B810" s="2" t="s">
        <v>0</v>
      </c>
      <c r="C810" s="2">
        <v>90</v>
      </c>
      <c r="D810" s="2" t="s">
        <v>65</v>
      </c>
      <c r="E810" s="2" t="s">
        <v>57</v>
      </c>
      <c r="F810" s="2" t="s">
        <v>41</v>
      </c>
      <c r="G810" s="39" t="s">
        <v>1560</v>
      </c>
      <c r="H810" s="29">
        <v>92.226801329153304</v>
      </c>
      <c r="I810" s="29">
        <v>103.073824124024</v>
      </c>
      <c r="J810" s="8">
        <v>1.70655210336444</v>
      </c>
      <c r="K810" s="32">
        <v>0</v>
      </c>
      <c r="L810" s="28">
        <v>0.95097075256727603</v>
      </c>
      <c r="M810" s="8">
        <v>316.949701293766</v>
      </c>
      <c r="N810" s="9">
        <f t="shared" si="60"/>
        <v>316.95</v>
      </c>
      <c r="O810" s="6">
        <f t="shared" si="61"/>
        <v>318.24919506907042</v>
      </c>
      <c r="P810" s="6">
        <f t="shared" si="62"/>
        <v>323.18205759264106</v>
      </c>
      <c r="Q810" s="13">
        <f>P810*Index!$D$16</f>
        <v>366.66950232376013</v>
      </c>
      <c r="S810" s="8">
        <v>15.6241224065678</v>
      </c>
      <c r="T810" s="6">
        <f t="shared" si="63"/>
        <v>15.866296303869602</v>
      </c>
      <c r="U810" s="6">
        <f>T810*Index!$H$19</f>
        <v>16.669527554252998</v>
      </c>
      <c r="W810" s="8">
        <v>383.33902987801298</v>
      </c>
      <c r="X810" s="9">
        <f t="shared" si="64"/>
        <v>383.34</v>
      </c>
      <c r="Y810" s="27"/>
    </row>
    <row r="811" spans="1:25" x14ac:dyDescent="0.25">
      <c r="A811" s="2" t="s">
        <v>1051</v>
      </c>
      <c r="B811" s="2" t="s">
        <v>0</v>
      </c>
      <c r="C811" s="2">
        <v>90</v>
      </c>
      <c r="D811" s="2" t="s">
        <v>42</v>
      </c>
      <c r="E811" s="2" t="s">
        <v>57</v>
      </c>
      <c r="F811" s="2" t="s">
        <v>41</v>
      </c>
      <c r="G811" s="39" t="s">
        <v>1560</v>
      </c>
      <c r="H811" s="29">
        <v>92.226801329153304</v>
      </c>
      <c r="I811" s="29">
        <v>106.070294662956</v>
      </c>
      <c r="J811" s="8">
        <v>1.7119047080093801</v>
      </c>
      <c r="K811" s="32">
        <v>0</v>
      </c>
      <c r="L811" s="28">
        <v>1.0182692143102301</v>
      </c>
      <c r="M811" s="8">
        <v>345.66750442626898</v>
      </c>
      <c r="N811" s="9">
        <f t="shared" si="60"/>
        <v>345.67</v>
      </c>
      <c r="O811" s="6">
        <f t="shared" si="61"/>
        <v>347.08474119441667</v>
      </c>
      <c r="P811" s="6">
        <f t="shared" si="62"/>
        <v>352.46455468293016</v>
      </c>
      <c r="Q811" s="13">
        <f>P811*Index!$D$16</f>
        <v>399.89225829874323</v>
      </c>
      <c r="S811" s="8">
        <v>16.285689956201701</v>
      </c>
      <c r="T811" s="6">
        <f t="shared" si="63"/>
        <v>16.538118150522827</v>
      </c>
      <c r="U811" s="6">
        <f>T811*Index!$H$19</f>
        <v>17.375360381893042</v>
      </c>
      <c r="W811" s="8">
        <v>417.26761868063699</v>
      </c>
      <c r="X811" s="9">
        <f t="shared" si="64"/>
        <v>417.27</v>
      </c>
      <c r="Y811" s="27"/>
    </row>
    <row r="812" spans="1:25" x14ac:dyDescent="0.25">
      <c r="A812" s="2" t="s">
        <v>1052</v>
      </c>
      <c r="B812" s="2" t="s">
        <v>0</v>
      </c>
      <c r="C812" s="2">
        <v>90</v>
      </c>
      <c r="D812" s="2" t="s">
        <v>66</v>
      </c>
      <c r="E812" s="2" t="s">
        <v>57</v>
      </c>
      <c r="F812" s="2" t="s">
        <v>222</v>
      </c>
      <c r="G812" s="39" t="s">
        <v>1560</v>
      </c>
      <c r="H812" s="29">
        <v>92.226801329153304</v>
      </c>
      <c r="I812" s="29">
        <v>137.95188433671601</v>
      </c>
      <c r="J812" s="8">
        <v>1.56006330420729</v>
      </c>
      <c r="K812" s="32">
        <v>0</v>
      </c>
      <c r="L812" s="28">
        <v>1.0027028992917899</v>
      </c>
      <c r="M812" s="8">
        <v>360.06391400078002</v>
      </c>
      <c r="N812" s="9">
        <f t="shared" si="60"/>
        <v>360.06</v>
      </c>
      <c r="O812" s="6">
        <f t="shared" si="61"/>
        <v>361.54017604818318</v>
      </c>
      <c r="P812" s="6">
        <f t="shared" si="62"/>
        <v>367.14404877693005</v>
      </c>
      <c r="Q812" s="13">
        <f>P812*Index!$D$16</f>
        <v>416.54702816408025</v>
      </c>
      <c r="S812" s="8">
        <v>21.5240238639994</v>
      </c>
      <c r="T812" s="6">
        <f t="shared" si="63"/>
        <v>21.857646233891391</v>
      </c>
      <c r="U812" s="6">
        <f>T812*Index!$H$19</f>
        <v>22.964189574482141</v>
      </c>
      <c r="W812" s="8">
        <v>439.511217738563</v>
      </c>
      <c r="X812" s="9">
        <f t="shared" si="64"/>
        <v>439.51</v>
      </c>
      <c r="Y812" s="27"/>
    </row>
    <row r="813" spans="1:25" x14ac:dyDescent="0.25">
      <c r="A813" s="2" t="s">
        <v>1053</v>
      </c>
      <c r="B813" s="2" t="s">
        <v>0</v>
      </c>
      <c r="C813" s="2">
        <v>90</v>
      </c>
      <c r="D813" s="2" t="s">
        <v>1563</v>
      </c>
      <c r="E813" s="2" t="s">
        <v>57</v>
      </c>
      <c r="F813" s="2" t="s">
        <v>222</v>
      </c>
      <c r="G813" s="39" t="s">
        <v>1560</v>
      </c>
      <c r="H813" s="29">
        <v>92.226801329153304</v>
      </c>
      <c r="I813" s="29">
        <v>116.49725261783701</v>
      </c>
      <c r="J813" s="8">
        <v>1.6200564135378299</v>
      </c>
      <c r="K813" s="32">
        <v>0</v>
      </c>
      <c r="L813" s="28">
        <v>0.96611839600642502</v>
      </c>
      <c r="M813" s="8">
        <v>326.68785600679598</v>
      </c>
      <c r="N813" s="9">
        <f t="shared" si="60"/>
        <v>326.69</v>
      </c>
      <c r="O813" s="6">
        <f t="shared" si="61"/>
        <v>328.02727621642384</v>
      </c>
      <c r="P813" s="6">
        <f t="shared" si="62"/>
        <v>333.11169899777843</v>
      </c>
      <c r="Q813" s="13">
        <f>P813*Index!$D$16</f>
        <v>377.93527833680952</v>
      </c>
      <c r="S813" s="8">
        <v>17.223976678397801</v>
      </c>
      <c r="T813" s="6">
        <f t="shared" si="63"/>
        <v>17.490948316912966</v>
      </c>
      <c r="U813" s="6">
        <f>T813*Index!$H$19</f>
        <v>18.376427575456685</v>
      </c>
      <c r="W813" s="8">
        <v>396.31170591226601</v>
      </c>
      <c r="X813" s="9">
        <f t="shared" si="64"/>
        <v>396.31</v>
      </c>
      <c r="Y813" s="27"/>
    </row>
    <row r="814" spans="1:25" x14ac:dyDescent="0.25">
      <c r="A814" s="2" t="s">
        <v>1054</v>
      </c>
      <c r="B814" s="2" t="s">
        <v>0</v>
      </c>
      <c r="C814" s="2">
        <v>90</v>
      </c>
      <c r="D814" s="2" t="s">
        <v>229</v>
      </c>
      <c r="E814" s="2" t="s">
        <v>57</v>
      </c>
      <c r="F814" s="2" t="s">
        <v>41</v>
      </c>
      <c r="G814" s="39" t="s">
        <v>1560</v>
      </c>
      <c r="H814" s="29">
        <v>92.226801329153304</v>
      </c>
      <c r="I814" s="29">
        <v>80.451591545695393</v>
      </c>
      <c r="J814" s="8">
        <v>1.99133800671578</v>
      </c>
      <c r="K814" s="32">
        <v>1</v>
      </c>
      <c r="L814" s="28">
        <v>1.01907354926203</v>
      </c>
      <c r="M814" s="8">
        <v>350.41969728324398</v>
      </c>
      <c r="N814" s="9">
        <f t="shared" si="60"/>
        <v>350.42</v>
      </c>
      <c r="O814" s="6">
        <f t="shared" si="61"/>
        <v>351.85641804210525</v>
      </c>
      <c r="P814" s="6">
        <f t="shared" si="62"/>
        <v>357.31019252175793</v>
      </c>
      <c r="Q814" s="13">
        <f>P814*Index!$D$16</f>
        <v>405.38992617065117</v>
      </c>
      <c r="S814" s="8">
        <v>16.101409912320399</v>
      </c>
      <c r="T814" s="6">
        <f t="shared" si="63"/>
        <v>16.350981765961368</v>
      </c>
      <c r="U814" s="6">
        <f>T814*Index!$H$19</f>
        <v>17.178750217863161</v>
      </c>
      <c r="W814" s="8">
        <v>422.56867638851497</v>
      </c>
      <c r="X814" s="9">
        <f t="shared" si="64"/>
        <v>422.57</v>
      </c>
      <c r="Y814" s="27"/>
    </row>
    <row r="815" spans="1:25" x14ac:dyDescent="0.25">
      <c r="A815" s="2" t="s">
        <v>1055</v>
      </c>
      <c r="B815" s="2" t="s">
        <v>0</v>
      </c>
      <c r="C815" s="2">
        <v>90</v>
      </c>
      <c r="D815" s="2" t="s">
        <v>62</v>
      </c>
      <c r="E815" s="2" t="s">
        <v>58</v>
      </c>
      <c r="F815" s="2" t="s">
        <v>41</v>
      </c>
      <c r="G815" s="39" t="s">
        <v>1560</v>
      </c>
      <c r="H815" s="29">
        <v>92.226801329153304</v>
      </c>
      <c r="I815" s="29">
        <v>47.051339359021902</v>
      </c>
      <c r="J815" s="8">
        <v>1.3927786463101099</v>
      </c>
      <c r="K815" s="32">
        <v>1</v>
      </c>
      <c r="L815" s="28">
        <v>0.99991607194830501</v>
      </c>
      <c r="M815" s="8">
        <v>193.967339580957</v>
      </c>
      <c r="N815" s="9">
        <f t="shared" si="60"/>
        <v>193.97</v>
      </c>
      <c r="O815" s="6">
        <f t="shared" si="61"/>
        <v>194.76260567323894</v>
      </c>
      <c r="P815" s="6">
        <f t="shared" si="62"/>
        <v>197.78142606117416</v>
      </c>
      <c r="Q815" s="13">
        <f>P815*Index!$D$16</f>
        <v>224.39493579233155</v>
      </c>
      <c r="S815" s="8">
        <v>13.8176703882203</v>
      </c>
      <c r="T815" s="6">
        <f t="shared" si="63"/>
        <v>14.031844279237715</v>
      </c>
      <c r="U815" s="6">
        <f>T815*Index!$H$19</f>
        <v>14.742206395874124</v>
      </c>
      <c r="W815" s="8">
        <v>239.13714218820601</v>
      </c>
      <c r="X815" s="9">
        <f t="shared" si="64"/>
        <v>239.14</v>
      </c>
      <c r="Y815" s="27"/>
    </row>
    <row r="816" spans="1:25" x14ac:dyDescent="0.25">
      <c r="A816" s="2" t="s">
        <v>1056</v>
      </c>
      <c r="B816" s="2" t="s">
        <v>0</v>
      </c>
      <c r="C816" s="2">
        <v>90</v>
      </c>
      <c r="D816" s="2" t="s">
        <v>63</v>
      </c>
      <c r="E816" s="2" t="s">
        <v>58</v>
      </c>
      <c r="F816" s="2" t="s">
        <v>41</v>
      </c>
      <c r="G816" s="39" t="s">
        <v>1560</v>
      </c>
      <c r="H816" s="29">
        <v>92.226801329153304</v>
      </c>
      <c r="I816" s="29">
        <v>73.286034785740895</v>
      </c>
      <c r="J816" s="8">
        <v>1.6765999412671699</v>
      </c>
      <c r="K816" s="32">
        <v>0</v>
      </c>
      <c r="L816" s="28">
        <v>0.99800742577676305</v>
      </c>
      <c r="M816" s="8">
        <v>276.94587433080102</v>
      </c>
      <c r="N816" s="9">
        <f t="shared" si="60"/>
        <v>276.95</v>
      </c>
      <c r="O816" s="6">
        <f t="shared" si="61"/>
        <v>278.08135241555732</v>
      </c>
      <c r="P816" s="6">
        <f t="shared" si="62"/>
        <v>282.39161337799845</v>
      </c>
      <c r="Q816" s="13">
        <f>P816*Index!$D$16</f>
        <v>320.39028747142959</v>
      </c>
      <c r="S816" s="8">
        <v>16.837537393438399</v>
      </c>
      <c r="T816" s="6">
        <f t="shared" si="63"/>
        <v>17.098519223036696</v>
      </c>
      <c r="U816" s="6">
        <f>T816*Index!$H$19</f>
        <v>17.964131758702926</v>
      </c>
      <c r="W816" s="8">
        <v>338.35441923013298</v>
      </c>
      <c r="X816" s="9">
        <f t="shared" si="64"/>
        <v>338.35</v>
      </c>
      <c r="Y816" s="27"/>
    </row>
    <row r="817" spans="1:25" x14ac:dyDescent="0.25">
      <c r="A817" s="2" t="s">
        <v>1057</v>
      </c>
      <c r="B817" s="2" t="s">
        <v>0</v>
      </c>
      <c r="C817" s="2">
        <v>90</v>
      </c>
      <c r="D817" s="2" t="s">
        <v>64</v>
      </c>
      <c r="E817" s="2" t="s">
        <v>58</v>
      </c>
      <c r="F817" s="2" t="s">
        <v>41</v>
      </c>
      <c r="G817" s="39" t="s">
        <v>1560</v>
      </c>
      <c r="H817" s="29">
        <v>92.226801329153304</v>
      </c>
      <c r="I817" s="29">
        <v>96.119909750535399</v>
      </c>
      <c r="J817" s="8">
        <v>1.7690786992351599</v>
      </c>
      <c r="K817" s="32">
        <v>0</v>
      </c>
      <c r="L817" s="28">
        <v>1.0054870921976999</v>
      </c>
      <c r="M817" s="8">
        <v>335.02845461088498</v>
      </c>
      <c r="N817" s="9">
        <f t="shared" si="60"/>
        <v>335.03</v>
      </c>
      <c r="O817" s="6">
        <f t="shared" si="61"/>
        <v>336.40207127478959</v>
      </c>
      <c r="P817" s="6">
        <f t="shared" si="62"/>
        <v>341.61630337954887</v>
      </c>
      <c r="Q817" s="13">
        <f>P817*Index!$D$16</f>
        <v>387.58426404892737</v>
      </c>
      <c r="S817" s="8">
        <v>20.828233752089702</v>
      </c>
      <c r="T817" s="6">
        <f t="shared" si="63"/>
        <v>21.151071375247092</v>
      </c>
      <c r="U817" s="6">
        <f>T817*Index!$H$19</f>
        <v>22.221844363618974</v>
      </c>
      <c r="W817" s="8">
        <v>409.806108412546</v>
      </c>
      <c r="X817" s="9">
        <f t="shared" si="64"/>
        <v>409.81</v>
      </c>
      <c r="Y817" s="27"/>
    </row>
    <row r="818" spans="1:25" x14ac:dyDescent="0.25">
      <c r="A818" s="2" t="s">
        <v>1058</v>
      </c>
      <c r="B818" s="2" t="s">
        <v>0</v>
      </c>
      <c r="C818" s="2">
        <v>90</v>
      </c>
      <c r="D818" s="2" t="s">
        <v>65</v>
      </c>
      <c r="E818" s="2" t="s">
        <v>58</v>
      </c>
      <c r="F818" s="2" t="s">
        <v>41</v>
      </c>
      <c r="G818" s="39" t="s">
        <v>1560</v>
      </c>
      <c r="H818" s="29">
        <v>92.226801329153304</v>
      </c>
      <c r="I818" s="29">
        <v>132.38486450913399</v>
      </c>
      <c r="J818" s="8">
        <v>1.7742413901752401</v>
      </c>
      <c r="K818" s="32">
        <v>0</v>
      </c>
      <c r="L818" s="28">
        <v>0.95097075256727603</v>
      </c>
      <c r="M818" s="8">
        <v>378.97640829857897</v>
      </c>
      <c r="N818" s="9">
        <f t="shared" si="60"/>
        <v>378.98</v>
      </c>
      <c r="O818" s="6">
        <f t="shared" si="61"/>
        <v>380.53021157260315</v>
      </c>
      <c r="P818" s="6">
        <f t="shared" si="62"/>
        <v>386.42842985197854</v>
      </c>
      <c r="Q818" s="13">
        <f>P818*Index!$D$16</f>
        <v>438.42631955816648</v>
      </c>
      <c r="S818" s="8">
        <v>19.4846423793181</v>
      </c>
      <c r="T818" s="6">
        <f t="shared" si="63"/>
        <v>19.786654336197532</v>
      </c>
      <c r="U818" s="6">
        <f>T818*Index!$H$19</f>
        <v>20.788353711967531</v>
      </c>
      <c r="W818" s="8">
        <v>459.21467327013403</v>
      </c>
      <c r="X818" s="9">
        <f t="shared" si="64"/>
        <v>459.21</v>
      </c>
      <c r="Y818" s="27"/>
    </row>
    <row r="819" spans="1:25" x14ac:dyDescent="0.25">
      <c r="A819" s="2" t="s">
        <v>1059</v>
      </c>
      <c r="B819" s="2" t="s">
        <v>0</v>
      </c>
      <c r="C819" s="2">
        <v>90</v>
      </c>
      <c r="D819" s="2" t="s">
        <v>42</v>
      </c>
      <c r="E819" s="2" t="s">
        <v>58</v>
      </c>
      <c r="F819" s="2" t="s">
        <v>41</v>
      </c>
      <c r="G819" s="39" t="s">
        <v>1560</v>
      </c>
      <c r="H819" s="29">
        <v>92.226801329153304</v>
      </c>
      <c r="I819" s="29">
        <v>136.23074750694499</v>
      </c>
      <c r="J819" s="8">
        <v>1.7355508106057</v>
      </c>
      <c r="K819" s="32">
        <v>0</v>
      </c>
      <c r="L819" s="28">
        <v>1.0182692143102301</v>
      </c>
      <c r="M819" s="8">
        <v>403.74342177372301</v>
      </c>
      <c r="N819" s="9">
        <f t="shared" si="60"/>
        <v>403.74</v>
      </c>
      <c r="O819" s="6">
        <f t="shared" si="61"/>
        <v>405.39876980299528</v>
      </c>
      <c r="P819" s="6">
        <f t="shared" si="62"/>
        <v>411.68245073494171</v>
      </c>
      <c r="Q819" s="13">
        <f>P819*Index!$D$16</f>
        <v>467.07852673144248</v>
      </c>
      <c r="S819" s="8">
        <v>20.672394319708001</v>
      </c>
      <c r="T819" s="6">
        <f t="shared" si="63"/>
        <v>20.992816431663478</v>
      </c>
      <c r="U819" s="6">
        <f>T819*Index!$H$19</f>
        <v>22.055577763516439</v>
      </c>
      <c r="W819" s="8">
        <v>489.13410449495899</v>
      </c>
      <c r="X819" s="9">
        <f t="shared" si="64"/>
        <v>489.13</v>
      </c>
      <c r="Y819" s="27"/>
    </row>
    <row r="820" spans="1:25" x14ac:dyDescent="0.25">
      <c r="A820" s="2" t="s">
        <v>1060</v>
      </c>
      <c r="B820" s="2" t="s">
        <v>0</v>
      </c>
      <c r="C820" s="2">
        <v>90</v>
      </c>
      <c r="D820" s="2" t="s">
        <v>66</v>
      </c>
      <c r="E820" s="2" t="s">
        <v>58</v>
      </c>
      <c r="F820" s="2" t="s">
        <v>222</v>
      </c>
      <c r="G820" s="39" t="s">
        <v>1560</v>
      </c>
      <c r="H820" s="29">
        <v>92.226801329153304</v>
      </c>
      <c r="I820" s="29">
        <v>177.19381996328201</v>
      </c>
      <c r="J820" s="8">
        <v>2.1210623525146102</v>
      </c>
      <c r="K820" s="32">
        <v>0</v>
      </c>
      <c r="L820" s="28">
        <v>1.0027028992917899</v>
      </c>
      <c r="M820" s="8">
        <v>573.00253006718197</v>
      </c>
      <c r="N820" s="9">
        <f t="shared" si="60"/>
        <v>573</v>
      </c>
      <c r="O820" s="6">
        <f t="shared" si="61"/>
        <v>575.35184044045741</v>
      </c>
      <c r="P820" s="6">
        <f t="shared" si="62"/>
        <v>584.2697939672845</v>
      </c>
      <c r="Q820" s="13">
        <f>P820*Index!$D$16</f>
        <v>662.88925868163119</v>
      </c>
      <c r="S820" s="8">
        <v>27.330388062065101</v>
      </c>
      <c r="T820" s="6">
        <f t="shared" si="63"/>
        <v>27.75400907702711</v>
      </c>
      <c r="U820" s="6">
        <f>T820*Index!$H$19</f>
        <v>29.159055786551605</v>
      </c>
      <c r="W820" s="8">
        <v>692.04831446818298</v>
      </c>
      <c r="X820" s="9">
        <f t="shared" si="64"/>
        <v>692.05</v>
      </c>
      <c r="Y820" s="27"/>
    </row>
    <row r="821" spans="1:25" x14ac:dyDescent="0.25">
      <c r="A821" s="2" t="s">
        <v>1061</v>
      </c>
      <c r="B821" s="2" t="s">
        <v>0</v>
      </c>
      <c r="C821" s="2">
        <v>90</v>
      </c>
      <c r="D821" s="2" t="s">
        <v>1563</v>
      </c>
      <c r="E821" s="2" t="s">
        <v>58</v>
      </c>
      <c r="F821" s="2" t="s">
        <v>222</v>
      </c>
      <c r="G821" s="39" t="s">
        <v>1560</v>
      </c>
      <c r="H821" s="29">
        <v>92.226801329153304</v>
      </c>
      <c r="I821" s="29">
        <v>149.63421146731699</v>
      </c>
      <c r="J821" s="8">
        <v>2.1014544104446902</v>
      </c>
      <c r="K821" s="32">
        <v>0</v>
      </c>
      <c r="L821" s="28">
        <v>0.96611839600642502</v>
      </c>
      <c r="M821" s="8">
        <v>491.03923166731101</v>
      </c>
      <c r="N821" s="9">
        <f t="shared" si="60"/>
        <v>491.04</v>
      </c>
      <c r="O821" s="6">
        <f t="shared" si="61"/>
        <v>493.05249251714696</v>
      </c>
      <c r="P821" s="6">
        <f t="shared" si="62"/>
        <v>500.69480615116277</v>
      </c>
      <c r="Q821" s="13">
        <f>P821*Index!$D$16</f>
        <v>568.06840316285798</v>
      </c>
      <c r="S821" s="8">
        <v>24.391727075635</v>
      </c>
      <c r="T821" s="6">
        <f t="shared" si="63"/>
        <v>24.769798845307346</v>
      </c>
      <c r="U821" s="6">
        <f>T821*Index!$H$19</f>
        <v>26.023769911851026</v>
      </c>
      <c r="W821" s="8">
        <v>594.09217307470897</v>
      </c>
      <c r="X821" s="9">
        <f t="shared" si="64"/>
        <v>594.09</v>
      </c>
      <c r="Y821" s="27"/>
    </row>
    <row r="822" spans="1:25" x14ac:dyDescent="0.25">
      <c r="A822" s="2" t="s">
        <v>1062</v>
      </c>
      <c r="B822" s="2" t="s">
        <v>0</v>
      </c>
      <c r="C822" s="2">
        <v>90</v>
      </c>
      <c r="D822" s="2" t="s">
        <v>229</v>
      </c>
      <c r="E822" s="2" t="s">
        <v>58</v>
      </c>
      <c r="F822" s="2" t="s">
        <v>41</v>
      </c>
      <c r="G822" s="39" t="s">
        <v>1560</v>
      </c>
      <c r="H822" s="29">
        <v>92.226801329153304</v>
      </c>
      <c r="I822" s="29">
        <v>103.343462203234</v>
      </c>
      <c r="J822" s="8">
        <v>2.0259275116015898</v>
      </c>
      <c r="K822" s="32">
        <v>1</v>
      </c>
      <c r="L822" s="28">
        <v>1.01907354926203</v>
      </c>
      <c r="M822" s="8">
        <v>403.768330750622</v>
      </c>
      <c r="N822" s="9">
        <f t="shared" si="60"/>
        <v>403.77</v>
      </c>
      <c r="O822" s="6">
        <f t="shared" si="61"/>
        <v>405.42378090669956</v>
      </c>
      <c r="P822" s="6">
        <f t="shared" si="62"/>
        <v>411.70784951075342</v>
      </c>
      <c r="Q822" s="13">
        <f>P822*Index!$D$16</f>
        <v>467.10734317179771</v>
      </c>
      <c r="S822" s="8">
        <v>17.643522596532499</v>
      </c>
      <c r="T822" s="6">
        <f t="shared" si="63"/>
        <v>17.916997196778755</v>
      </c>
      <c r="U822" s="6">
        <f>T822*Index!$H$19</f>
        <v>18.824045179865678</v>
      </c>
      <c r="W822" s="8">
        <v>485.931388351664</v>
      </c>
      <c r="X822" s="9">
        <f t="shared" si="64"/>
        <v>485.93</v>
      </c>
      <c r="Y822" s="27"/>
    </row>
    <row r="823" spans="1:25" x14ac:dyDescent="0.25">
      <c r="A823" s="2" t="s">
        <v>1063</v>
      </c>
      <c r="B823" s="2" t="s">
        <v>0</v>
      </c>
      <c r="C823" s="2">
        <v>90</v>
      </c>
      <c r="D823" s="2" t="s">
        <v>62</v>
      </c>
      <c r="E823" s="2" t="s">
        <v>59</v>
      </c>
      <c r="F823" s="2" t="s">
        <v>41</v>
      </c>
      <c r="G823" s="39" t="s">
        <v>1560</v>
      </c>
      <c r="H823" s="29">
        <v>92.226801329153304</v>
      </c>
      <c r="I823" s="29">
        <v>38.5668414078756</v>
      </c>
      <c r="J823" s="8">
        <v>1.48559801368311</v>
      </c>
      <c r="K823" s="32">
        <v>0</v>
      </c>
      <c r="L823" s="28">
        <v>0.99991607194830501</v>
      </c>
      <c r="M823" s="8">
        <v>194.29046806337999</v>
      </c>
      <c r="N823" s="9">
        <f t="shared" si="60"/>
        <v>194.29</v>
      </c>
      <c r="O823" s="6">
        <f t="shared" si="61"/>
        <v>195.08705898243986</v>
      </c>
      <c r="P823" s="6">
        <f t="shared" si="62"/>
        <v>198.1109083966677</v>
      </c>
      <c r="Q823" s="13">
        <f>P823*Index!$D$16</f>
        <v>224.7687533392579</v>
      </c>
      <c r="S823" s="8">
        <v>12.9956817343444</v>
      </c>
      <c r="T823" s="6">
        <f t="shared" si="63"/>
        <v>13.197114801226739</v>
      </c>
      <c r="U823" s="6">
        <f>T823*Index!$H$19</f>
        <v>13.865218738038841</v>
      </c>
      <c r="W823" s="8">
        <v>238.63397207729599</v>
      </c>
      <c r="X823" s="9">
        <f t="shared" si="64"/>
        <v>238.63</v>
      </c>
      <c r="Y823" s="27"/>
    </row>
    <row r="824" spans="1:25" x14ac:dyDescent="0.25">
      <c r="A824" s="2" t="s">
        <v>1064</v>
      </c>
      <c r="B824" s="2" t="s">
        <v>0</v>
      </c>
      <c r="C824" s="2">
        <v>90</v>
      </c>
      <c r="D824" s="2" t="s">
        <v>63</v>
      </c>
      <c r="E824" s="2" t="s">
        <v>59</v>
      </c>
      <c r="F824" s="2" t="s">
        <v>41</v>
      </c>
      <c r="G824" s="39" t="s">
        <v>1560</v>
      </c>
      <c r="H824" s="29">
        <v>92.226801329153304</v>
      </c>
      <c r="I824" s="29">
        <v>60.033987344392898</v>
      </c>
      <c r="J824" s="8">
        <v>1.7709843626166499</v>
      </c>
      <c r="K824" s="32">
        <v>0</v>
      </c>
      <c r="L824" s="28">
        <v>0.99800742577676305</v>
      </c>
      <c r="M824" s="8">
        <v>269.11417520062997</v>
      </c>
      <c r="N824" s="9">
        <f t="shared" si="60"/>
        <v>269.11</v>
      </c>
      <c r="O824" s="6">
        <f t="shared" si="61"/>
        <v>270.21754331895255</v>
      </c>
      <c r="P824" s="6">
        <f t="shared" si="62"/>
        <v>274.40591524039633</v>
      </c>
      <c r="Q824" s="13">
        <f>P824*Index!$D$16</f>
        <v>311.33003213537029</v>
      </c>
      <c r="S824" s="8">
        <v>14.5372603489947</v>
      </c>
      <c r="T824" s="6">
        <f t="shared" si="63"/>
        <v>14.762587884404118</v>
      </c>
      <c r="U824" s="6">
        <f>T824*Index!$H$19</f>
        <v>15.509943896052075</v>
      </c>
      <c r="W824" s="8">
        <v>326.83997603142302</v>
      </c>
      <c r="X824" s="9">
        <f t="shared" si="64"/>
        <v>326.83999999999997</v>
      </c>
      <c r="Y824" s="27"/>
    </row>
    <row r="825" spans="1:25" x14ac:dyDescent="0.25">
      <c r="A825" s="2" t="s">
        <v>1065</v>
      </c>
      <c r="B825" s="2" t="s">
        <v>0</v>
      </c>
      <c r="C825" s="2">
        <v>90</v>
      </c>
      <c r="D825" s="2" t="s">
        <v>64</v>
      </c>
      <c r="E825" s="2" t="s">
        <v>59</v>
      </c>
      <c r="F825" s="2" t="s">
        <v>41</v>
      </c>
      <c r="G825" s="39" t="s">
        <v>1560</v>
      </c>
      <c r="H825" s="29">
        <v>92.226801329153304</v>
      </c>
      <c r="I825" s="29">
        <v>78.686881709495907</v>
      </c>
      <c r="J825" s="8">
        <v>1.8399128800986899</v>
      </c>
      <c r="K825" s="32">
        <v>0</v>
      </c>
      <c r="L825" s="28">
        <v>1.0054870921976999</v>
      </c>
      <c r="M825" s="8">
        <v>316.1917923167</v>
      </c>
      <c r="N825" s="9">
        <f t="shared" si="60"/>
        <v>316.19</v>
      </c>
      <c r="O825" s="6">
        <f t="shared" si="61"/>
        <v>317.48817866519846</v>
      </c>
      <c r="P825" s="6">
        <f t="shared" si="62"/>
        <v>322.40924543450905</v>
      </c>
      <c r="Q825" s="13">
        <f>P825*Index!$D$16</f>
        <v>365.79270040126852</v>
      </c>
      <c r="S825" s="8">
        <v>15.325342380403001</v>
      </c>
      <c r="T825" s="6">
        <f t="shared" si="63"/>
        <v>15.562885187299248</v>
      </c>
      <c r="U825" s="6">
        <f>T825*Index!$H$19</f>
        <v>16.350756249906272</v>
      </c>
      <c r="W825" s="8">
        <v>382.14345665117497</v>
      </c>
      <c r="X825" s="9">
        <f t="shared" si="64"/>
        <v>382.14</v>
      </c>
      <c r="Y825" s="27"/>
    </row>
    <row r="826" spans="1:25" x14ac:dyDescent="0.25">
      <c r="A826" s="2" t="s">
        <v>1066</v>
      </c>
      <c r="B826" s="2" t="s">
        <v>0</v>
      </c>
      <c r="C826" s="2">
        <v>90</v>
      </c>
      <c r="D826" s="2" t="s">
        <v>65</v>
      </c>
      <c r="E826" s="2" t="s">
        <v>59</v>
      </c>
      <c r="F826" s="2" t="s">
        <v>41</v>
      </c>
      <c r="G826" s="39" t="s">
        <v>1560</v>
      </c>
      <c r="H826" s="29">
        <v>92.226801329153304</v>
      </c>
      <c r="I826" s="29">
        <v>108.302793960885</v>
      </c>
      <c r="J826" s="8">
        <v>1.83070828910626</v>
      </c>
      <c r="K826" s="32">
        <v>0</v>
      </c>
      <c r="L826" s="28">
        <v>0.95097075256727603</v>
      </c>
      <c r="M826" s="8">
        <v>349.11200682557501</v>
      </c>
      <c r="N826" s="9">
        <f t="shared" si="60"/>
        <v>349.11</v>
      </c>
      <c r="O826" s="6">
        <f t="shared" si="61"/>
        <v>350.54336605355985</v>
      </c>
      <c r="P826" s="6">
        <f t="shared" si="62"/>
        <v>355.97678822739005</v>
      </c>
      <c r="Q826" s="13">
        <f>P826*Index!$D$16</f>
        <v>403.87709871774689</v>
      </c>
      <c r="S826" s="8">
        <v>15.460979703231599</v>
      </c>
      <c r="T826" s="6">
        <f t="shared" si="63"/>
        <v>15.70062488863169</v>
      </c>
      <c r="U826" s="6">
        <f>T826*Index!$H$19</f>
        <v>16.495469023618668</v>
      </c>
      <c r="W826" s="8">
        <v>420.37256774136603</v>
      </c>
      <c r="X826" s="9">
        <f t="shared" si="64"/>
        <v>420.37</v>
      </c>
      <c r="Y826" s="27"/>
    </row>
    <row r="827" spans="1:25" x14ac:dyDescent="0.25">
      <c r="A827" s="2" t="s">
        <v>1067</v>
      </c>
      <c r="B827" s="2" t="s">
        <v>0</v>
      </c>
      <c r="C827" s="2">
        <v>90</v>
      </c>
      <c r="D827" s="2" t="s">
        <v>42</v>
      </c>
      <c r="E827" s="2" t="s">
        <v>59</v>
      </c>
      <c r="F827" s="2" t="s">
        <v>41</v>
      </c>
      <c r="G827" s="39" t="s">
        <v>1560</v>
      </c>
      <c r="H827" s="29">
        <v>92.226801329153304</v>
      </c>
      <c r="I827" s="29">
        <v>111.406282393474</v>
      </c>
      <c r="J827" s="8">
        <v>1.84981867699285</v>
      </c>
      <c r="K827" s="32">
        <v>0</v>
      </c>
      <c r="L827" s="28">
        <v>1.0182692143102301</v>
      </c>
      <c r="M827" s="8">
        <v>383.56600739022002</v>
      </c>
      <c r="N827" s="9">
        <f t="shared" si="60"/>
        <v>383.57</v>
      </c>
      <c r="O827" s="6">
        <f t="shared" si="61"/>
        <v>385.13862802051995</v>
      </c>
      <c r="P827" s="6">
        <f t="shared" si="62"/>
        <v>391.10827675483802</v>
      </c>
      <c r="Q827" s="13">
        <f>P827*Index!$D$16</f>
        <v>443.73588763136001</v>
      </c>
      <c r="S827" s="8">
        <v>16.5162623179599</v>
      </c>
      <c r="T827" s="6">
        <f t="shared" si="63"/>
        <v>16.772264383888277</v>
      </c>
      <c r="U827" s="6">
        <f>T827*Index!$H$19</f>
        <v>17.621360268322618</v>
      </c>
      <c r="W827" s="8">
        <v>461.35724789968202</v>
      </c>
      <c r="X827" s="9">
        <f t="shared" si="64"/>
        <v>461.36</v>
      </c>
      <c r="Y827" s="27"/>
    </row>
    <row r="828" spans="1:25" x14ac:dyDescent="0.25">
      <c r="A828" s="2" t="s">
        <v>1068</v>
      </c>
      <c r="B828" s="2" t="s">
        <v>0</v>
      </c>
      <c r="C828" s="2">
        <v>90</v>
      </c>
      <c r="D828" s="2" t="s">
        <v>66</v>
      </c>
      <c r="E828" s="2" t="s">
        <v>59</v>
      </c>
      <c r="F828" s="2" t="s">
        <v>222</v>
      </c>
      <c r="G828" s="39" t="s">
        <v>1560</v>
      </c>
      <c r="H828" s="29">
        <v>92.226801329153304</v>
      </c>
      <c r="I828" s="29">
        <v>145.16190956977999</v>
      </c>
      <c r="J828" s="8">
        <v>1.85727732829262</v>
      </c>
      <c r="K828" s="32">
        <v>0</v>
      </c>
      <c r="L828" s="28">
        <v>1.0027028992917899</v>
      </c>
      <c r="M828" s="8">
        <v>442.08837004430802</v>
      </c>
      <c r="N828" s="9">
        <f t="shared" si="60"/>
        <v>442.09</v>
      </c>
      <c r="O828" s="6">
        <f t="shared" si="61"/>
        <v>443.90093236148971</v>
      </c>
      <c r="P828" s="6">
        <f t="shared" si="62"/>
        <v>450.78139681309284</v>
      </c>
      <c r="Q828" s="13">
        <f>P828*Index!$D$16</f>
        <v>511.43863510704324</v>
      </c>
      <c r="S828" s="8">
        <v>18.978627054071701</v>
      </c>
      <c r="T828" s="6">
        <f t="shared" si="63"/>
        <v>19.272795773409815</v>
      </c>
      <c r="U828" s="6">
        <f>T828*Index!$H$19</f>
        <v>20.248481059438685</v>
      </c>
      <c r="W828" s="8">
        <v>531.68711616648204</v>
      </c>
      <c r="X828" s="9">
        <f t="shared" si="64"/>
        <v>531.69000000000005</v>
      </c>
      <c r="Y828" s="27"/>
    </row>
    <row r="829" spans="1:25" x14ac:dyDescent="0.25">
      <c r="A829" s="2" t="s">
        <v>1069</v>
      </c>
      <c r="B829" s="2" t="s">
        <v>0</v>
      </c>
      <c r="C829" s="2">
        <v>90</v>
      </c>
      <c r="D829" s="2" t="s">
        <v>1563</v>
      </c>
      <c r="E829" s="2" t="s">
        <v>59</v>
      </c>
      <c r="F829" s="2" t="s">
        <v>222</v>
      </c>
      <c r="G829" s="39" t="s">
        <v>1560</v>
      </c>
      <c r="H829" s="29">
        <v>92.226801329153304</v>
      </c>
      <c r="I829" s="29">
        <v>122.55293333900499</v>
      </c>
      <c r="J829" s="8">
        <v>1.7613989791887501</v>
      </c>
      <c r="K829" s="32">
        <v>0</v>
      </c>
      <c r="L829" s="28">
        <v>0.96611839600642502</v>
      </c>
      <c r="M829" s="8">
        <v>365.49496073683599</v>
      </c>
      <c r="N829" s="9">
        <f t="shared" si="60"/>
        <v>365.49</v>
      </c>
      <c r="O829" s="6">
        <f t="shared" si="61"/>
        <v>366.99349007585704</v>
      </c>
      <c r="P829" s="6">
        <f t="shared" si="62"/>
        <v>372.68188917203287</v>
      </c>
      <c r="Q829" s="13">
        <f>P829*Index!$D$16</f>
        <v>422.83004151187009</v>
      </c>
      <c r="S829" s="8">
        <v>18.732432207439601</v>
      </c>
      <c r="T829" s="6">
        <f t="shared" si="63"/>
        <v>19.022784906654916</v>
      </c>
      <c r="U829" s="6">
        <f>T829*Index!$H$19</f>
        <v>19.98581339255432</v>
      </c>
      <c r="W829" s="8">
        <v>442.81585490442501</v>
      </c>
      <c r="X829" s="9">
        <f t="shared" si="64"/>
        <v>442.82</v>
      </c>
      <c r="Y829" s="27"/>
    </row>
    <row r="830" spans="1:25" x14ac:dyDescent="0.25">
      <c r="A830" s="2" t="s">
        <v>1070</v>
      </c>
      <c r="B830" s="2" t="s">
        <v>0</v>
      </c>
      <c r="C830" s="2">
        <v>90</v>
      </c>
      <c r="D830" s="2" t="s">
        <v>229</v>
      </c>
      <c r="E830" s="2" t="s">
        <v>59</v>
      </c>
      <c r="F830" s="2" t="s">
        <v>41</v>
      </c>
      <c r="G830" s="39" t="s">
        <v>1560</v>
      </c>
      <c r="H830" s="29">
        <v>92.226801329153304</v>
      </c>
      <c r="I830" s="29">
        <v>84.765959943162699</v>
      </c>
      <c r="J830" s="8">
        <v>2.0761598666162202</v>
      </c>
      <c r="K830" s="32">
        <v>1</v>
      </c>
      <c r="L830" s="28">
        <v>1.01907354926203</v>
      </c>
      <c r="M830" s="8">
        <v>374.47413451949001</v>
      </c>
      <c r="N830" s="9">
        <f t="shared" si="60"/>
        <v>374.47</v>
      </c>
      <c r="O830" s="6">
        <f t="shared" si="61"/>
        <v>376.00947847101992</v>
      </c>
      <c r="P830" s="6">
        <f t="shared" si="62"/>
        <v>381.83762538732077</v>
      </c>
      <c r="Q830" s="13">
        <f>P830*Index!$D$16</f>
        <v>433.21777549213573</v>
      </c>
      <c r="S830" s="8">
        <v>17.517792773681599</v>
      </c>
      <c r="T830" s="6">
        <f t="shared" si="63"/>
        <v>17.789318561673664</v>
      </c>
      <c r="U830" s="6">
        <f>T830*Index!$H$19</f>
        <v>18.689902813858392</v>
      </c>
      <c r="W830" s="8">
        <v>451.90767830599498</v>
      </c>
      <c r="X830" s="9">
        <f t="shared" si="64"/>
        <v>451.91</v>
      </c>
      <c r="Y830" s="27"/>
    </row>
    <row r="831" spans="1:25" x14ac:dyDescent="0.25">
      <c r="A831" s="2" t="s">
        <v>1071</v>
      </c>
      <c r="B831" s="2" t="s">
        <v>0</v>
      </c>
      <c r="C831" s="2">
        <v>90</v>
      </c>
      <c r="D831" s="2" t="s">
        <v>62</v>
      </c>
      <c r="E831" s="2" t="s">
        <v>60</v>
      </c>
      <c r="F831" s="2" t="s">
        <v>41</v>
      </c>
      <c r="G831" s="39" t="s">
        <v>1560</v>
      </c>
      <c r="H831" s="29">
        <v>92.226801329153304</v>
      </c>
      <c r="I831" s="29">
        <v>35.981881785657102</v>
      </c>
      <c r="J831" s="8">
        <v>1.75553943463849</v>
      </c>
      <c r="K831" s="32">
        <v>0</v>
      </c>
      <c r="L831" s="28">
        <v>0.99991607194830501</v>
      </c>
      <c r="M831" s="8">
        <v>225.05650893139099</v>
      </c>
      <c r="N831" s="9">
        <f t="shared" si="60"/>
        <v>225.06</v>
      </c>
      <c r="O831" s="6">
        <f t="shared" si="61"/>
        <v>225.9792406180097</v>
      </c>
      <c r="P831" s="6">
        <f t="shared" si="62"/>
        <v>229.48191884758887</v>
      </c>
      <c r="Q831" s="13">
        <f>P831*Index!$D$16</f>
        <v>260.36105346605387</v>
      </c>
      <c r="S831" s="8">
        <v>13.3810006915669</v>
      </c>
      <c r="T831" s="6">
        <f t="shared" si="63"/>
        <v>13.588406202286189</v>
      </c>
      <c r="U831" s="6">
        <f>T831*Index!$H$19</f>
        <v>14.276319266276927</v>
      </c>
      <c r="W831" s="8">
        <v>274.63737273233102</v>
      </c>
      <c r="X831" s="9">
        <f t="shared" si="64"/>
        <v>274.64</v>
      </c>
      <c r="Y831" s="27"/>
    </row>
    <row r="832" spans="1:25" x14ac:dyDescent="0.25">
      <c r="A832" s="2" t="s">
        <v>1072</v>
      </c>
      <c r="B832" s="2" t="s">
        <v>0</v>
      </c>
      <c r="C832" s="2">
        <v>90</v>
      </c>
      <c r="D832" s="2" t="s">
        <v>63</v>
      </c>
      <c r="E832" s="2" t="s">
        <v>60</v>
      </c>
      <c r="F832" s="2" t="s">
        <v>41</v>
      </c>
      <c r="G832" s="39" t="s">
        <v>1560</v>
      </c>
      <c r="H832" s="29">
        <v>92.226801329153304</v>
      </c>
      <c r="I832" s="29">
        <v>55.969312377697001</v>
      </c>
      <c r="J832" s="8">
        <v>2.0868393004615902</v>
      </c>
      <c r="K832" s="32">
        <v>0</v>
      </c>
      <c r="L832" s="28">
        <v>0.99800742577676305</v>
      </c>
      <c r="M832" s="8">
        <v>308.64524781728102</v>
      </c>
      <c r="N832" s="9">
        <f t="shared" si="60"/>
        <v>308.64999999999998</v>
      </c>
      <c r="O832" s="6">
        <f t="shared" si="61"/>
        <v>309.91069333333189</v>
      </c>
      <c r="P832" s="6">
        <f t="shared" si="62"/>
        <v>314.71430907999854</v>
      </c>
      <c r="Q832" s="13">
        <f>P832*Index!$D$16</f>
        <v>357.06233181416781</v>
      </c>
      <c r="S832" s="8">
        <v>14.1411766363138</v>
      </c>
      <c r="T832" s="6">
        <f t="shared" si="63"/>
        <v>14.360364874176664</v>
      </c>
      <c r="U832" s="6">
        <f>T832*Index!$H$19</f>
        <v>15.087358345931857</v>
      </c>
      <c r="W832" s="8">
        <v>372.14969016010002</v>
      </c>
      <c r="X832" s="9">
        <f t="shared" si="64"/>
        <v>372.15</v>
      </c>
      <c r="Y832" s="27"/>
    </row>
    <row r="833" spans="1:25" x14ac:dyDescent="0.25">
      <c r="A833" s="2" t="s">
        <v>1073</v>
      </c>
      <c r="B833" s="2" t="s">
        <v>0</v>
      </c>
      <c r="C833" s="2">
        <v>90</v>
      </c>
      <c r="D833" s="2" t="s">
        <v>64</v>
      </c>
      <c r="E833" s="2" t="s">
        <v>60</v>
      </c>
      <c r="F833" s="2" t="s">
        <v>41</v>
      </c>
      <c r="G833" s="39" t="s">
        <v>1560</v>
      </c>
      <c r="H833" s="29">
        <v>92.226801329153304</v>
      </c>
      <c r="I833" s="29">
        <v>73.301644097021907</v>
      </c>
      <c r="J833" s="8">
        <v>2.0729016768489701</v>
      </c>
      <c r="K833" s="32">
        <v>0</v>
      </c>
      <c r="L833" s="28">
        <v>1.0054870921976999</v>
      </c>
      <c r="M833" s="8">
        <v>345.00694616738298</v>
      </c>
      <c r="N833" s="9">
        <f t="shared" si="60"/>
        <v>345.01</v>
      </c>
      <c r="O833" s="6">
        <f t="shared" si="61"/>
        <v>346.42147464666925</v>
      </c>
      <c r="P833" s="6">
        <f t="shared" si="62"/>
        <v>351.79100750369264</v>
      </c>
      <c r="Q833" s="13">
        <f>P833*Index!$D$16</f>
        <v>399.12807847130404</v>
      </c>
      <c r="S833" s="8">
        <v>14.903384101974</v>
      </c>
      <c r="T833" s="6">
        <f t="shared" si="63"/>
        <v>15.134386555554597</v>
      </c>
      <c r="U833" s="6">
        <f>T833*Index!$H$19</f>
        <v>15.900564874929547</v>
      </c>
      <c r="W833" s="8">
        <v>415.02864334623303</v>
      </c>
      <c r="X833" s="9">
        <f t="shared" si="64"/>
        <v>415.03</v>
      </c>
      <c r="Y833" s="27"/>
    </row>
    <row r="834" spans="1:25" x14ac:dyDescent="0.25">
      <c r="A834" s="2" t="s">
        <v>1074</v>
      </c>
      <c r="B834" s="2" t="s">
        <v>0</v>
      </c>
      <c r="C834" s="2">
        <v>90</v>
      </c>
      <c r="D834" s="2" t="s">
        <v>65</v>
      </c>
      <c r="E834" s="2" t="s">
        <v>60</v>
      </c>
      <c r="F834" s="2" t="s">
        <v>41</v>
      </c>
      <c r="G834" s="39" t="s">
        <v>1560</v>
      </c>
      <c r="H834" s="29">
        <v>92.226801329153304</v>
      </c>
      <c r="I834" s="29">
        <v>100.811328255595</v>
      </c>
      <c r="J834" s="8">
        <v>1.99552825961406</v>
      </c>
      <c r="K834" s="32">
        <v>0</v>
      </c>
      <c r="L834" s="28">
        <v>0.95097075256727603</v>
      </c>
      <c r="M834" s="8">
        <v>366.32633718115198</v>
      </c>
      <c r="N834" s="9">
        <f t="shared" si="60"/>
        <v>366.33</v>
      </c>
      <c r="O834" s="6">
        <f t="shared" si="61"/>
        <v>367.8282751635947</v>
      </c>
      <c r="P834" s="6">
        <f t="shared" si="62"/>
        <v>373.52961342863046</v>
      </c>
      <c r="Q834" s="13">
        <f>P834*Index!$D$16</f>
        <v>423.79183572034134</v>
      </c>
      <c r="S834" s="8">
        <v>14.8672952517359</v>
      </c>
      <c r="T834" s="6">
        <f t="shared" si="63"/>
        <v>15.097738328137808</v>
      </c>
      <c r="U834" s="6">
        <f>T834*Index!$H$19</f>
        <v>15.862061330999783</v>
      </c>
      <c r="W834" s="8">
        <v>439.65389705134203</v>
      </c>
      <c r="X834" s="9">
        <f t="shared" si="64"/>
        <v>439.65</v>
      </c>
      <c r="Y834" s="27"/>
    </row>
    <row r="835" spans="1:25" x14ac:dyDescent="0.25">
      <c r="A835" s="2" t="s">
        <v>1075</v>
      </c>
      <c r="B835" s="2" t="s">
        <v>0</v>
      </c>
      <c r="C835" s="2">
        <v>90</v>
      </c>
      <c r="D835" s="2" t="s">
        <v>42</v>
      </c>
      <c r="E835" s="2" t="s">
        <v>60</v>
      </c>
      <c r="F835" s="2" t="s">
        <v>41</v>
      </c>
      <c r="G835" s="39" t="s">
        <v>1560</v>
      </c>
      <c r="H835" s="29">
        <v>92.226801329153304</v>
      </c>
      <c r="I835" s="29">
        <v>103.652901761064</v>
      </c>
      <c r="J835" s="8">
        <v>2.0034102058051202</v>
      </c>
      <c r="K835" s="32">
        <v>0</v>
      </c>
      <c r="L835" s="28">
        <v>1.0182692143102301</v>
      </c>
      <c r="M835" s="8">
        <v>399.596736484882</v>
      </c>
      <c r="N835" s="9">
        <f t="shared" ref="N835:N898" si="65">ROUND(J835*SUM(H835:I835)*L835,2)</f>
        <v>399.6</v>
      </c>
      <c r="O835" s="6">
        <f t="shared" ref="O835:O898" si="66">M835*(1.0041)</f>
        <v>401.23508310446999</v>
      </c>
      <c r="P835" s="6">
        <f t="shared" ref="P835:P898" si="67">O835*(1.0155)</f>
        <v>407.4542268925893</v>
      </c>
      <c r="Q835" s="13">
        <f>P835*Index!$D$16</f>
        <v>462.28135221149125</v>
      </c>
      <c r="S835" s="8">
        <v>16.255596970562301</v>
      </c>
      <c r="T835" s="6">
        <f t="shared" ref="T835:T898" si="68">S835*(1.0155)</f>
        <v>16.507558723606017</v>
      </c>
      <c r="U835" s="6">
        <f>T835*Index!$H$19</f>
        <v>17.34325388398857</v>
      </c>
      <c r="W835" s="8">
        <v>479.62460609547998</v>
      </c>
      <c r="X835" s="9">
        <f t="shared" ref="X835:X898" si="69">ROUND(Q835+U835,2)</f>
        <v>479.62</v>
      </c>
      <c r="Y835" s="27"/>
    </row>
    <row r="836" spans="1:25" x14ac:dyDescent="0.25">
      <c r="A836" s="2" t="s">
        <v>1076</v>
      </c>
      <c r="B836" s="2" t="s">
        <v>0</v>
      </c>
      <c r="C836" s="2">
        <v>90</v>
      </c>
      <c r="D836" s="2" t="s">
        <v>66</v>
      </c>
      <c r="E836" s="2" t="s">
        <v>60</v>
      </c>
      <c r="F836" s="2" t="s">
        <v>222</v>
      </c>
      <c r="G836" s="39" t="s">
        <v>1560</v>
      </c>
      <c r="H836" s="29">
        <v>92.226801329153304</v>
      </c>
      <c r="I836" s="29">
        <v>135.34398306036601</v>
      </c>
      <c r="J836" s="8">
        <v>2.1057845375761901</v>
      </c>
      <c r="K836" s="32">
        <v>0</v>
      </c>
      <c r="L836" s="28">
        <v>1.0027028992917899</v>
      </c>
      <c r="M836" s="8">
        <v>480.51030896098399</v>
      </c>
      <c r="N836" s="9">
        <f t="shared" si="65"/>
        <v>480.51</v>
      </c>
      <c r="O836" s="6">
        <f t="shared" si="66"/>
        <v>482.48040122772403</v>
      </c>
      <c r="P836" s="6">
        <f t="shared" si="67"/>
        <v>489.95884744675379</v>
      </c>
      <c r="Q836" s="13">
        <f>P836*Index!$D$16</f>
        <v>555.88781162743317</v>
      </c>
      <c r="S836" s="8">
        <v>30.023637022761999</v>
      </c>
      <c r="T836" s="6">
        <f t="shared" si="68"/>
        <v>30.489003396614812</v>
      </c>
      <c r="U836" s="6">
        <f>T836*Index!$H$19</f>
        <v>32.032509193568437</v>
      </c>
      <c r="W836" s="8">
        <v>587.92032082100104</v>
      </c>
      <c r="X836" s="9">
        <f t="shared" si="69"/>
        <v>587.91999999999996</v>
      </c>
      <c r="Y836" s="27"/>
    </row>
    <row r="837" spans="1:25" x14ac:dyDescent="0.25">
      <c r="A837" s="2" t="s">
        <v>1077</v>
      </c>
      <c r="B837" s="2" t="s">
        <v>0</v>
      </c>
      <c r="C837" s="2">
        <v>90</v>
      </c>
      <c r="D837" s="2" t="s">
        <v>1563</v>
      </c>
      <c r="E837" s="2" t="s">
        <v>60</v>
      </c>
      <c r="F837" s="2" t="s">
        <v>222</v>
      </c>
      <c r="G837" s="39" t="s">
        <v>1560</v>
      </c>
      <c r="H837" s="29">
        <v>92.226801329153304</v>
      </c>
      <c r="I837" s="29">
        <v>114.229301436174</v>
      </c>
      <c r="J837" s="8">
        <v>2.2513947823820701</v>
      </c>
      <c r="K837" s="32">
        <v>0</v>
      </c>
      <c r="L837" s="28">
        <v>0.96611839600642502</v>
      </c>
      <c r="M837" s="8">
        <v>449.06554215399098</v>
      </c>
      <c r="N837" s="9">
        <f t="shared" si="65"/>
        <v>449.07</v>
      </c>
      <c r="O837" s="6">
        <f t="shared" si="66"/>
        <v>450.90671087682233</v>
      </c>
      <c r="P837" s="6">
        <f t="shared" si="67"/>
        <v>457.89576489541309</v>
      </c>
      <c r="Q837" s="13">
        <f>P837*Index!$D$16</f>
        <v>519.51031403477771</v>
      </c>
      <c r="S837" s="8">
        <v>18.425213986860399</v>
      </c>
      <c r="T837" s="6">
        <f t="shared" si="68"/>
        <v>18.710804803656735</v>
      </c>
      <c r="U837" s="6">
        <f>T837*Index!$H$19</f>
        <v>19.658039296841856</v>
      </c>
      <c r="W837" s="8">
        <v>539.16835333161998</v>
      </c>
      <c r="X837" s="9">
        <f t="shared" si="69"/>
        <v>539.16999999999996</v>
      </c>
      <c r="Y837" s="27"/>
    </row>
    <row r="838" spans="1:25" x14ac:dyDescent="0.25">
      <c r="A838" s="2" t="s">
        <v>1078</v>
      </c>
      <c r="B838" s="2" t="s">
        <v>0</v>
      </c>
      <c r="C838" s="2">
        <v>90</v>
      </c>
      <c r="D838" s="2" t="s">
        <v>229</v>
      </c>
      <c r="E838" s="2" t="s">
        <v>60</v>
      </c>
      <c r="F838" s="2" t="s">
        <v>41</v>
      </c>
      <c r="G838" s="39" t="s">
        <v>1560</v>
      </c>
      <c r="H838" s="29">
        <v>92.226801329153304</v>
      </c>
      <c r="I838" s="29">
        <v>79.148898710644303</v>
      </c>
      <c r="J838" s="8">
        <v>2.36002207093525</v>
      </c>
      <c r="K838" s="32">
        <v>1</v>
      </c>
      <c r="L838" s="28">
        <v>1.01907354926203</v>
      </c>
      <c r="M838" s="8">
        <v>412.16473980268802</v>
      </c>
      <c r="N838" s="9">
        <f t="shared" si="65"/>
        <v>412.16</v>
      </c>
      <c r="O838" s="6">
        <f t="shared" si="66"/>
        <v>413.85461523587901</v>
      </c>
      <c r="P838" s="6">
        <f t="shared" si="67"/>
        <v>420.26936177203515</v>
      </c>
      <c r="Q838" s="13">
        <f>P838*Index!$D$16</f>
        <v>476.82089429950247</v>
      </c>
      <c r="S838" s="8">
        <v>16.824295301344801</v>
      </c>
      <c r="T838" s="6">
        <f t="shared" si="68"/>
        <v>17.085071878515645</v>
      </c>
      <c r="U838" s="6">
        <f>T838*Index!$H$19</f>
        <v>17.950003642365498</v>
      </c>
      <c r="W838" s="8">
        <v>494.77089794186799</v>
      </c>
      <c r="X838" s="9">
        <f t="shared" si="69"/>
        <v>494.77</v>
      </c>
      <c r="Y838" s="27"/>
    </row>
    <row r="839" spans="1:25" x14ac:dyDescent="0.25">
      <c r="A839" s="2" t="s">
        <v>1079</v>
      </c>
      <c r="B839" s="2" t="s">
        <v>0</v>
      </c>
      <c r="C839" s="2">
        <v>90</v>
      </c>
      <c r="D839" s="2" t="s">
        <v>62</v>
      </c>
      <c r="E839" s="2" t="s">
        <v>61</v>
      </c>
      <c r="F839" s="2" t="s">
        <v>41</v>
      </c>
      <c r="G839" s="39" t="s">
        <v>1560</v>
      </c>
      <c r="H839" s="29">
        <v>92.226801329153304</v>
      </c>
      <c r="I839" s="29">
        <v>37.581403623352003</v>
      </c>
      <c r="J839" s="8">
        <v>1.26528181782531</v>
      </c>
      <c r="K839" s="32">
        <v>1</v>
      </c>
      <c r="L839" s="28">
        <v>0.99991607194830501</v>
      </c>
      <c r="M839" s="8">
        <v>164.23017685525201</v>
      </c>
      <c r="N839" s="9">
        <f t="shared" si="65"/>
        <v>164.23</v>
      </c>
      <c r="O839" s="6">
        <f t="shared" si="66"/>
        <v>164.90352058035853</v>
      </c>
      <c r="P839" s="6">
        <f t="shared" si="67"/>
        <v>167.45952514935411</v>
      </c>
      <c r="Q839" s="13">
        <f>P839*Index!$D$16</f>
        <v>189.99291360191219</v>
      </c>
      <c r="S839" s="8">
        <v>13.551280229271599</v>
      </c>
      <c r="T839" s="6">
        <f t="shared" si="68"/>
        <v>13.76132507282531</v>
      </c>
      <c r="U839" s="6">
        <f>T839*Index!$H$19</f>
        <v>14.45799215463709</v>
      </c>
      <c r="W839" s="8">
        <v>204.45090575654999</v>
      </c>
      <c r="X839" s="9">
        <f t="shared" si="69"/>
        <v>204.45</v>
      </c>
      <c r="Y839" s="27"/>
    </row>
    <row r="840" spans="1:25" x14ac:dyDescent="0.25">
      <c r="A840" s="2" t="s">
        <v>1080</v>
      </c>
      <c r="B840" s="2" t="s">
        <v>0</v>
      </c>
      <c r="C840" s="2">
        <v>90</v>
      </c>
      <c r="D840" s="2" t="s">
        <v>63</v>
      </c>
      <c r="E840" s="2" t="s">
        <v>61</v>
      </c>
      <c r="F840" s="2" t="s">
        <v>41</v>
      </c>
      <c r="G840" s="39" t="s">
        <v>1560</v>
      </c>
      <c r="H840" s="29">
        <v>92.226801329153304</v>
      </c>
      <c r="I840" s="29">
        <v>58.489248614792203</v>
      </c>
      <c r="J840" s="8">
        <v>1.51298337965926</v>
      </c>
      <c r="K840" s="32">
        <v>0</v>
      </c>
      <c r="L840" s="28">
        <v>0.99800742577676305</v>
      </c>
      <c r="M840" s="8">
        <v>227.57651016225799</v>
      </c>
      <c r="N840" s="9">
        <f t="shared" si="65"/>
        <v>227.58</v>
      </c>
      <c r="O840" s="6">
        <f t="shared" si="66"/>
        <v>228.50957385392326</v>
      </c>
      <c r="P840" s="6">
        <f t="shared" si="67"/>
        <v>232.05147224865908</v>
      </c>
      <c r="Q840" s="13">
        <f>P840*Index!$D$16</f>
        <v>263.27636650596378</v>
      </c>
      <c r="S840" s="8">
        <v>15.5007754333301</v>
      </c>
      <c r="T840" s="6">
        <f t="shared" si="68"/>
        <v>15.741037452546717</v>
      </c>
      <c r="U840" s="6">
        <f>T840*Index!$H$19</f>
        <v>16.537927473581892</v>
      </c>
      <c r="W840" s="8">
        <v>279.81429397954599</v>
      </c>
      <c r="X840" s="9">
        <f t="shared" si="69"/>
        <v>279.81</v>
      </c>
      <c r="Y840" s="27"/>
    </row>
    <row r="841" spans="1:25" x14ac:dyDescent="0.25">
      <c r="A841" s="2" t="s">
        <v>1081</v>
      </c>
      <c r="B841" s="2" t="s">
        <v>0</v>
      </c>
      <c r="C841" s="2">
        <v>90</v>
      </c>
      <c r="D841" s="2" t="s">
        <v>64</v>
      </c>
      <c r="E841" s="2" t="s">
        <v>61</v>
      </c>
      <c r="F841" s="2" t="s">
        <v>41</v>
      </c>
      <c r="G841" s="39" t="s">
        <v>1560</v>
      </c>
      <c r="H841" s="29">
        <v>92.226801329153304</v>
      </c>
      <c r="I841" s="29">
        <v>76.646955478998095</v>
      </c>
      <c r="J841" s="8">
        <v>1.6002074704548701</v>
      </c>
      <c r="K841" s="32">
        <v>0</v>
      </c>
      <c r="L841" s="28">
        <v>1.0054870921976999</v>
      </c>
      <c r="M841" s="8">
        <v>271.71584085308001</v>
      </c>
      <c r="N841" s="9">
        <f t="shared" si="65"/>
        <v>271.72000000000003</v>
      </c>
      <c r="O841" s="6">
        <f t="shared" si="66"/>
        <v>272.82987580057761</v>
      </c>
      <c r="P841" s="6">
        <f t="shared" si="67"/>
        <v>277.0587388754866</v>
      </c>
      <c r="Q841" s="13">
        <f>P841*Index!$D$16</f>
        <v>314.33982026926884</v>
      </c>
      <c r="S841" s="8">
        <v>15.4875845822783</v>
      </c>
      <c r="T841" s="6">
        <f t="shared" si="68"/>
        <v>15.727642143303616</v>
      </c>
      <c r="U841" s="6">
        <f>T841*Index!$H$19</f>
        <v>16.523854026808358</v>
      </c>
      <c r="W841" s="8">
        <v>330.86367429607702</v>
      </c>
      <c r="X841" s="9">
        <f t="shared" si="69"/>
        <v>330.86</v>
      </c>
      <c r="Y841" s="27"/>
    </row>
    <row r="842" spans="1:25" x14ac:dyDescent="0.25">
      <c r="A842" s="2" t="s">
        <v>1082</v>
      </c>
      <c r="B842" s="2" t="s">
        <v>0</v>
      </c>
      <c r="C842" s="2">
        <v>90</v>
      </c>
      <c r="D842" s="2" t="s">
        <v>65</v>
      </c>
      <c r="E842" s="2" t="s">
        <v>61</v>
      </c>
      <c r="F842" s="2" t="s">
        <v>41</v>
      </c>
      <c r="G842" s="39" t="s">
        <v>1560</v>
      </c>
      <c r="H842" s="29">
        <v>92.226801329153304</v>
      </c>
      <c r="I842" s="29">
        <v>105.47409992639599</v>
      </c>
      <c r="J842" s="8">
        <v>1.6096378596352401</v>
      </c>
      <c r="K842" s="32">
        <v>0</v>
      </c>
      <c r="L842" s="28">
        <v>0.95097075256727603</v>
      </c>
      <c r="M842" s="8">
        <v>302.62443230469103</v>
      </c>
      <c r="N842" s="9">
        <f t="shared" si="65"/>
        <v>302.62</v>
      </c>
      <c r="O842" s="6">
        <f t="shared" si="66"/>
        <v>303.86519247714028</v>
      </c>
      <c r="P842" s="6">
        <f t="shared" si="67"/>
        <v>308.57510296053596</v>
      </c>
      <c r="Q842" s="13">
        <f>P842*Index!$D$16</f>
        <v>350.09703284536272</v>
      </c>
      <c r="S842" s="8">
        <v>16.478525917126198</v>
      </c>
      <c r="T842" s="6">
        <f t="shared" si="68"/>
        <v>16.733943068841654</v>
      </c>
      <c r="U842" s="6">
        <f>T842*Index!$H$19</f>
        <v>17.58109893670176</v>
      </c>
      <c r="W842" s="8">
        <v>367.67813178206399</v>
      </c>
      <c r="X842" s="9">
        <f t="shared" si="69"/>
        <v>367.68</v>
      </c>
      <c r="Y842" s="27"/>
    </row>
    <row r="843" spans="1:25" x14ac:dyDescent="0.25">
      <c r="A843" s="2" t="s">
        <v>1083</v>
      </c>
      <c r="B843" s="2" t="s">
        <v>0</v>
      </c>
      <c r="C843" s="2">
        <v>90</v>
      </c>
      <c r="D843" s="2" t="s">
        <v>42</v>
      </c>
      <c r="E843" s="2" t="s">
        <v>61</v>
      </c>
      <c r="F843" s="2" t="s">
        <v>41</v>
      </c>
      <c r="G843" s="39" t="s">
        <v>1560</v>
      </c>
      <c r="H843" s="29">
        <v>92.226801329153304</v>
      </c>
      <c r="I843" s="29">
        <v>108.48402375639201</v>
      </c>
      <c r="J843" s="8">
        <v>1.6196494900296601</v>
      </c>
      <c r="K843" s="32">
        <v>0</v>
      </c>
      <c r="L843" s="28">
        <v>1.0182692143102301</v>
      </c>
      <c r="M843" s="8">
        <v>331.02016333923598</v>
      </c>
      <c r="N843" s="9">
        <f t="shared" si="65"/>
        <v>331.02</v>
      </c>
      <c r="O843" s="6">
        <f t="shared" si="66"/>
        <v>332.37734600892685</v>
      </c>
      <c r="P843" s="6">
        <f t="shared" si="67"/>
        <v>337.52919487206526</v>
      </c>
      <c r="Q843" s="13">
        <f>P843*Index!$D$16</f>
        <v>382.94719337258687</v>
      </c>
      <c r="S843" s="8">
        <v>15.6724538064529</v>
      </c>
      <c r="T843" s="6">
        <f t="shared" si="68"/>
        <v>15.915376840452922</v>
      </c>
      <c r="U843" s="6">
        <f>T843*Index!$H$19</f>
        <v>16.721092793000849</v>
      </c>
      <c r="W843" s="8">
        <v>399.66828616558797</v>
      </c>
      <c r="X843" s="9">
        <f t="shared" si="69"/>
        <v>399.67</v>
      </c>
      <c r="Y843" s="27"/>
    </row>
    <row r="844" spans="1:25" x14ac:dyDescent="0.25">
      <c r="A844" s="2" t="s">
        <v>1084</v>
      </c>
      <c r="B844" s="2" t="s">
        <v>0</v>
      </c>
      <c r="C844" s="2">
        <v>90</v>
      </c>
      <c r="D844" s="2" t="s">
        <v>66</v>
      </c>
      <c r="E844" s="2" t="s">
        <v>61</v>
      </c>
      <c r="F844" s="2" t="s">
        <v>222</v>
      </c>
      <c r="G844" s="39" t="s">
        <v>1560</v>
      </c>
      <c r="H844" s="29">
        <v>92.226801329153304</v>
      </c>
      <c r="I844" s="29">
        <v>141.42949431500199</v>
      </c>
      <c r="J844" s="8">
        <v>1.5536127643984099</v>
      </c>
      <c r="K844" s="32">
        <v>0</v>
      </c>
      <c r="L844" s="28">
        <v>1.0027028992917899</v>
      </c>
      <c r="M844" s="8">
        <v>363.99258665995598</v>
      </c>
      <c r="N844" s="9">
        <f t="shared" si="65"/>
        <v>363.99</v>
      </c>
      <c r="O844" s="6">
        <f t="shared" si="66"/>
        <v>365.48495626526181</v>
      </c>
      <c r="P844" s="6">
        <f t="shared" si="67"/>
        <v>371.14997308737338</v>
      </c>
      <c r="Q844" s="13">
        <f>P844*Index!$D$16</f>
        <v>421.09199048098071</v>
      </c>
      <c r="S844" s="8">
        <v>20.448957917030899</v>
      </c>
      <c r="T844" s="6">
        <f t="shared" si="68"/>
        <v>20.76591676474488</v>
      </c>
      <c r="U844" s="6">
        <f>T844*Index!$H$19</f>
        <v>21.817191300960086</v>
      </c>
      <c r="W844" s="8">
        <v>442.90918178194102</v>
      </c>
      <c r="X844" s="9">
        <f t="shared" si="69"/>
        <v>442.91</v>
      </c>
      <c r="Y844" s="27"/>
    </row>
    <row r="845" spans="1:25" x14ac:dyDescent="0.25">
      <c r="A845" s="2" t="s">
        <v>1085</v>
      </c>
      <c r="B845" s="2" t="s">
        <v>0</v>
      </c>
      <c r="C845" s="2">
        <v>90</v>
      </c>
      <c r="D845" s="2" t="s">
        <v>1563</v>
      </c>
      <c r="E845" s="2" t="s">
        <v>61</v>
      </c>
      <c r="F845" s="2" t="s">
        <v>222</v>
      </c>
      <c r="G845" s="39" t="s">
        <v>1560</v>
      </c>
      <c r="H845" s="29">
        <v>92.226801329153304</v>
      </c>
      <c r="I845" s="29">
        <v>119.392640329758</v>
      </c>
      <c r="J845" s="8">
        <v>1.61245480810728</v>
      </c>
      <c r="K845" s="32">
        <v>0</v>
      </c>
      <c r="L845" s="28">
        <v>0.96611839600642502</v>
      </c>
      <c r="M845" s="8">
        <v>329.66547535013501</v>
      </c>
      <c r="N845" s="9">
        <f t="shared" si="65"/>
        <v>329.67</v>
      </c>
      <c r="O845" s="6">
        <f t="shared" si="66"/>
        <v>331.01710379907058</v>
      </c>
      <c r="P845" s="6">
        <f t="shared" si="67"/>
        <v>336.14786890795619</v>
      </c>
      <c r="Q845" s="13">
        <f>P845*Index!$D$16</f>
        <v>381.37999590011708</v>
      </c>
      <c r="S845" s="8">
        <v>18.429136910271001</v>
      </c>
      <c r="T845" s="6">
        <f t="shared" si="68"/>
        <v>18.714788532380204</v>
      </c>
      <c r="U845" s="6">
        <f>T845*Index!$H$19</f>
        <v>19.662224701831949</v>
      </c>
      <c r="W845" s="8">
        <v>401.042220601949</v>
      </c>
      <c r="X845" s="9">
        <f t="shared" si="69"/>
        <v>401.04</v>
      </c>
      <c r="Y845" s="27"/>
    </row>
    <row r="846" spans="1:25" x14ac:dyDescent="0.25">
      <c r="A846" s="2" t="s">
        <v>1086</v>
      </c>
      <c r="B846" s="2" t="s">
        <v>0</v>
      </c>
      <c r="C846" s="2">
        <v>90</v>
      </c>
      <c r="D846" s="2" t="s">
        <v>229</v>
      </c>
      <c r="E846" s="2" t="s">
        <v>61</v>
      </c>
      <c r="F846" s="2" t="s">
        <v>41</v>
      </c>
      <c r="G846" s="39" t="s">
        <v>1560</v>
      </c>
      <c r="H846" s="29">
        <v>92.226801329153304</v>
      </c>
      <c r="I846" s="29">
        <v>82.617046787972797</v>
      </c>
      <c r="J846" s="8">
        <v>1.8984306831167901</v>
      </c>
      <c r="K846" s="32">
        <v>1</v>
      </c>
      <c r="L846" s="28">
        <v>1.01907354926203</v>
      </c>
      <c r="M846" s="8">
        <v>338.25998874169301</v>
      </c>
      <c r="N846" s="9">
        <f t="shared" si="65"/>
        <v>338.26</v>
      </c>
      <c r="O846" s="6">
        <f t="shared" si="66"/>
        <v>339.64685469553393</v>
      </c>
      <c r="P846" s="6">
        <f t="shared" si="67"/>
        <v>344.91138094331473</v>
      </c>
      <c r="Q846" s="13">
        <f>P846*Index!$D$16</f>
        <v>391.32272793341411</v>
      </c>
      <c r="S846" s="8">
        <v>16.1686267615143</v>
      </c>
      <c r="T846" s="6">
        <f t="shared" si="68"/>
        <v>16.419240476317771</v>
      </c>
      <c r="U846" s="6">
        <f>T846*Index!$H$19</f>
        <v>17.250464525431358</v>
      </c>
      <c r="W846" s="8">
        <v>408.57319245884599</v>
      </c>
      <c r="X846" s="9">
        <f t="shared" si="69"/>
        <v>408.57</v>
      </c>
      <c r="Y846" s="27"/>
    </row>
    <row r="847" spans="1:25" x14ac:dyDescent="0.25">
      <c r="A847" s="2" t="s">
        <v>1087</v>
      </c>
      <c r="B847" s="2" t="s">
        <v>53</v>
      </c>
      <c r="C847" s="2">
        <v>90</v>
      </c>
      <c r="D847" s="2" t="s">
        <v>62</v>
      </c>
      <c r="E847" s="2" t="s">
        <v>54</v>
      </c>
      <c r="F847" s="2" t="s">
        <v>41</v>
      </c>
      <c r="G847" s="39" t="s">
        <v>1560</v>
      </c>
      <c r="H847" s="29">
        <v>92.226801329153304</v>
      </c>
      <c r="I847" s="29">
        <v>24.440922527048698</v>
      </c>
      <c r="J847" s="8">
        <v>1.25774349245994</v>
      </c>
      <c r="K847" s="32">
        <v>1</v>
      </c>
      <c r="L847" s="28">
        <v>0.99991607194830501</v>
      </c>
      <c r="M847" s="8">
        <v>146.725755019888</v>
      </c>
      <c r="N847" s="9">
        <f t="shared" si="65"/>
        <v>146.72999999999999</v>
      </c>
      <c r="O847" s="6">
        <f t="shared" si="66"/>
        <v>147.32733061546955</v>
      </c>
      <c r="P847" s="6">
        <f t="shared" si="67"/>
        <v>149.61090424000935</v>
      </c>
      <c r="Q847" s="13">
        <f>P847*Index!$D$16</f>
        <v>169.74257855935218</v>
      </c>
      <c r="S847" s="8">
        <v>12.533026234485099</v>
      </c>
      <c r="T847" s="6">
        <f t="shared" si="68"/>
        <v>12.727288141119619</v>
      </c>
      <c r="U847" s="6">
        <f>T847*Index!$H$19</f>
        <v>13.371607103263798</v>
      </c>
      <c r="W847" s="8">
        <v>183.11418566261599</v>
      </c>
      <c r="X847" s="9">
        <f t="shared" si="69"/>
        <v>183.11</v>
      </c>
      <c r="Y847" s="27"/>
    </row>
    <row r="848" spans="1:25" x14ac:dyDescent="0.25">
      <c r="A848" s="2" t="s">
        <v>1088</v>
      </c>
      <c r="B848" s="2" t="s">
        <v>53</v>
      </c>
      <c r="C848" s="2">
        <v>90</v>
      </c>
      <c r="D848" s="2" t="s">
        <v>63</v>
      </c>
      <c r="E848" s="2" t="s">
        <v>54</v>
      </c>
      <c r="F848" s="2" t="s">
        <v>41</v>
      </c>
      <c r="G848" s="39" t="s">
        <v>1560</v>
      </c>
      <c r="H848" s="29">
        <v>92.226801329153304</v>
      </c>
      <c r="I848" s="29">
        <v>38.048921176388603</v>
      </c>
      <c r="J848" s="8">
        <v>1.53433189369148</v>
      </c>
      <c r="K848" s="32">
        <v>0</v>
      </c>
      <c r="L848" s="28">
        <v>0.99800742577676305</v>
      </c>
      <c r="M848" s="8">
        <v>199.48790793219499</v>
      </c>
      <c r="N848" s="9">
        <f t="shared" si="65"/>
        <v>199.49</v>
      </c>
      <c r="O848" s="6">
        <f t="shared" si="66"/>
        <v>200.30580835471699</v>
      </c>
      <c r="P848" s="6">
        <f t="shared" si="67"/>
        <v>203.4105483842151</v>
      </c>
      <c r="Q848" s="13">
        <f>P848*Index!$D$16</f>
        <v>230.78151398322427</v>
      </c>
      <c r="S848" s="8">
        <v>12.5236842516347</v>
      </c>
      <c r="T848" s="6">
        <f t="shared" si="68"/>
        <v>12.717801357535039</v>
      </c>
      <c r="U848" s="6">
        <f>T848*Index!$H$19</f>
        <v>13.361640051260251</v>
      </c>
      <c r="W848" s="8">
        <v>244.14315403448501</v>
      </c>
      <c r="X848" s="9">
        <f t="shared" si="69"/>
        <v>244.14</v>
      </c>
      <c r="Y848" s="27"/>
    </row>
    <row r="849" spans="1:25" x14ac:dyDescent="0.25">
      <c r="A849" s="2" t="s">
        <v>1089</v>
      </c>
      <c r="B849" s="2" t="s">
        <v>53</v>
      </c>
      <c r="C849" s="2">
        <v>90</v>
      </c>
      <c r="D849" s="2" t="s">
        <v>64</v>
      </c>
      <c r="E849" s="2" t="s">
        <v>54</v>
      </c>
      <c r="F849" s="2" t="s">
        <v>41</v>
      </c>
      <c r="G849" s="39" t="s">
        <v>1560</v>
      </c>
      <c r="H849" s="29">
        <v>92.226801329153304</v>
      </c>
      <c r="I849" s="29">
        <v>49.876086514533696</v>
      </c>
      <c r="J849" s="8">
        <v>1.63951392367451</v>
      </c>
      <c r="K849" s="32">
        <v>0</v>
      </c>
      <c r="L849" s="28">
        <v>1.0054870921976999</v>
      </c>
      <c r="M849" s="8">
        <v>234.25804410632699</v>
      </c>
      <c r="N849" s="9">
        <f t="shared" si="65"/>
        <v>234.26</v>
      </c>
      <c r="O849" s="6">
        <f t="shared" si="66"/>
        <v>235.21850208716293</v>
      </c>
      <c r="P849" s="6">
        <f t="shared" si="67"/>
        <v>238.86438886951399</v>
      </c>
      <c r="Q849" s="13">
        <f>P849*Index!$D$16</f>
        <v>271.00603060102588</v>
      </c>
      <c r="S849" s="8">
        <v>13.4616902012406</v>
      </c>
      <c r="T849" s="6">
        <f t="shared" si="68"/>
        <v>13.670346399359831</v>
      </c>
      <c r="U849" s="6">
        <f>T849*Index!$H$19</f>
        <v>14.362407685827421</v>
      </c>
      <c r="W849" s="8">
        <v>285.36843828685301</v>
      </c>
      <c r="X849" s="9">
        <f t="shared" si="69"/>
        <v>285.37</v>
      </c>
      <c r="Y849" s="27"/>
    </row>
    <row r="850" spans="1:25" x14ac:dyDescent="0.25">
      <c r="A850" s="2" t="s">
        <v>1090</v>
      </c>
      <c r="B850" s="2" t="s">
        <v>53</v>
      </c>
      <c r="C850" s="2">
        <v>90</v>
      </c>
      <c r="D850" s="2" t="s">
        <v>65</v>
      </c>
      <c r="E850" s="2" t="s">
        <v>54</v>
      </c>
      <c r="F850" s="2" t="s">
        <v>41</v>
      </c>
      <c r="G850" s="39" t="s">
        <v>1560</v>
      </c>
      <c r="H850" s="29">
        <v>92.226801329153304</v>
      </c>
      <c r="I850" s="29">
        <v>68.6553920554868</v>
      </c>
      <c r="J850" s="8">
        <v>1.7161292197850699</v>
      </c>
      <c r="K850" s="32">
        <v>0</v>
      </c>
      <c r="L850" s="28">
        <v>0.95097075256727603</v>
      </c>
      <c r="M850" s="8">
        <v>262.55792093377499</v>
      </c>
      <c r="N850" s="9">
        <f t="shared" si="65"/>
        <v>262.56</v>
      </c>
      <c r="O850" s="6">
        <f t="shared" si="66"/>
        <v>263.63440840960345</v>
      </c>
      <c r="P850" s="6">
        <f t="shared" si="67"/>
        <v>267.7207417399523</v>
      </c>
      <c r="Q850" s="13">
        <f>P850*Index!$D$16</f>
        <v>303.74530030150868</v>
      </c>
      <c r="S850" s="8">
        <v>13.0790054705055</v>
      </c>
      <c r="T850" s="6">
        <f t="shared" si="68"/>
        <v>13.281730055298336</v>
      </c>
      <c r="U850" s="6">
        <f>T850*Index!$H$19</f>
        <v>13.954117639347814</v>
      </c>
      <c r="W850" s="8">
        <v>317.69941794085702</v>
      </c>
      <c r="X850" s="9">
        <f t="shared" si="69"/>
        <v>317.7</v>
      </c>
      <c r="Y850" s="27"/>
    </row>
    <row r="851" spans="1:25" x14ac:dyDescent="0.25">
      <c r="A851" s="2" t="s">
        <v>1091</v>
      </c>
      <c r="B851" s="2" t="s">
        <v>53</v>
      </c>
      <c r="C851" s="2">
        <v>90</v>
      </c>
      <c r="D851" s="2" t="s">
        <v>42</v>
      </c>
      <c r="E851" s="2" t="s">
        <v>54</v>
      </c>
      <c r="F851" s="2" t="s">
        <v>41</v>
      </c>
      <c r="G851" s="39" t="s">
        <v>1560</v>
      </c>
      <c r="H851" s="29">
        <v>92.226801329153304</v>
      </c>
      <c r="I851" s="29">
        <v>70.626994804812</v>
      </c>
      <c r="J851" s="8">
        <v>1.72056859027514</v>
      </c>
      <c r="K851" s="32">
        <v>0</v>
      </c>
      <c r="L851" s="28">
        <v>1.0182692143102301</v>
      </c>
      <c r="M851" s="8">
        <v>285.32018086398398</v>
      </c>
      <c r="N851" s="9">
        <f t="shared" si="65"/>
        <v>285.32</v>
      </c>
      <c r="O851" s="6">
        <f t="shared" si="66"/>
        <v>286.48999360552631</v>
      </c>
      <c r="P851" s="6">
        <f t="shared" si="67"/>
        <v>290.93058850641199</v>
      </c>
      <c r="Q851" s="13">
        <f>P851*Index!$D$16</f>
        <v>330.07826886499083</v>
      </c>
      <c r="S851" s="8">
        <v>14.312477150405201</v>
      </c>
      <c r="T851" s="6">
        <f t="shared" si="68"/>
        <v>14.534320546236483</v>
      </c>
      <c r="U851" s="6">
        <f>T851*Index!$H$19</f>
        <v>15.270120523889704</v>
      </c>
      <c r="W851" s="8">
        <v>345.348389388881</v>
      </c>
      <c r="X851" s="9">
        <f t="shared" si="69"/>
        <v>345.35</v>
      </c>
      <c r="Y851" s="27"/>
    </row>
    <row r="852" spans="1:25" x14ac:dyDescent="0.25">
      <c r="A852" s="2" t="s">
        <v>1092</v>
      </c>
      <c r="B852" s="2" t="s">
        <v>53</v>
      </c>
      <c r="C852" s="2">
        <v>90</v>
      </c>
      <c r="D852" s="2" t="s">
        <v>66</v>
      </c>
      <c r="E852" s="2" t="s">
        <v>54</v>
      </c>
      <c r="F852" s="2" t="s">
        <v>222</v>
      </c>
      <c r="G852" s="39" t="s">
        <v>1560</v>
      </c>
      <c r="H852" s="29">
        <v>92.226801329153304</v>
      </c>
      <c r="I852" s="29">
        <v>92.001186768832497</v>
      </c>
      <c r="J852" s="8">
        <v>1.7255378965547099</v>
      </c>
      <c r="K852" s="32">
        <v>0</v>
      </c>
      <c r="L852" s="28">
        <v>1.0027028992917899</v>
      </c>
      <c r="M852" s="8">
        <v>318.75160614454302</v>
      </c>
      <c r="N852" s="9">
        <f t="shared" si="65"/>
        <v>318.75</v>
      </c>
      <c r="O852" s="6">
        <f t="shared" si="66"/>
        <v>320.05848772973565</v>
      </c>
      <c r="P852" s="6">
        <f t="shared" si="67"/>
        <v>325.0193942895466</v>
      </c>
      <c r="Q852" s="13">
        <f>P852*Index!$D$16</f>
        <v>368.75407142785531</v>
      </c>
      <c r="S852" s="8">
        <v>16.1864074277279</v>
      </c>
      <c r="T852" s="6">
        <f t="shared" si="68"/>
        <v>16.437296742857683</v>
      </c>
      <c r="U852" s="6">
        <f>T852*Index!$H$19</f>
        <v>17.269434890464851</v>
      </c>
      <c r="W852" s="8">
        <v>386.02350631832002</v>
      </c>
      <c r="X852" s="9">
        <f t="shared" si="69"/>
        <v>386.02</v>
      </c>
      <c r="Y852" s="27"/>
    </row>
    <row r="853" spans="1:25" x14ac:dyDescent="0.25">
      <c r="A853" s="2" t="s">
        <v>1093</v>
      </c>
      <c r="B853" s="2" t="s">
        <v>53</v>
      </c>
      <c r="C853" s="2">
        <v>90</v>
      </c>
      <c r="D853" s="2" t="s">
        <v>1563</v>
      </c>
      <c r="E853" s="2" t="s">
        <v>54</v>
      </c>
      <c r="F853" s="2" t="s">
        <v>222</v>
      </c>
      <c r="G853" s="39" t="s">
        <v>1560</v>
      </c>
      <c r="H853" s="29">
        <v>92.226801329153304</v>
      </c>
      <c r="I853" s="29">
        <v>77.675109531804395</v>
      </c>
      <c r="J853" s="8">
        <v>1.7481377294181899</v>
      </c>
      <c r="K853" s="32">
        <v>0</v>
      </c>
      <c r="L853" s="28">
        <v>0.96611839600642502</v>
      </c>
      <c r="M853" s="8">
        <v>286.94869972092999</v>
      </c>
      <c r="N853" s="9">
        <f t="shared" si="65"/>
        <v>286.95</v>
      </c>
      <c r="O853" s="6">
        <f t="shared" si="66"/>
        <v>288.12518938978582</v>
      </c>
      <c r="P853" s="6">
        <f t="shared" si="67"/>
        <v>292.59112982532753</v>
      </c>
      <c r="Q853" s="13">
        <f>P853*Index!$D$16</f>
        <v>331.96225296834803</v>
      </c>
      <c r="S853" s="8">
        <v>15.0046993876963</v>
      </c>
      <c r="T853" s="6">
        <f t="shared" si="68"/>
        <v>15.237272228205594</v>
      </c>
      <c r="U853" s="6">
        <f>T853*Index!$H$19</f>
        <v>16.008659134758499</v>
      </c>
      <c r="W853" s="8">
        <v>347.970912103106</v>
      </c>
      <c r="X853" s="9">
        <f t="shared" si="69"/>
        <v>347.97</v>
      </c>
      <c r="Y853" s="27"/>
    </row>
    <row r="854" spans="1:25" x14ac:dyDescent="0.25">
      <c r="A854" s="2" t="s">
        <v>1094</v>
      </c>
      <c r="B854" s="2" t="s">
        <v>53</v>
      </c>
      <c r="C854" s="2">
        <v>90</v>
      </c>
      <c r="D854" s="2" t="s">
        <v>229</v>
      </c>
      <c r="E854" s="2" t="s">
        <v>54</v>
      </c>
      <c r="F854" s="2" t="s">
        <v>41</v>
      </c>
      <c r="G854" s="39" t="s">
        <v>1560</v>
      </c>
      <c r="H854" s="29">
        <v>92.226801329153304</v>
      </c>
      <c r="I854" s="29">
        <v>53.712900949350903</v>
      </c>
      <c r="J854" s="8">
        <v>1.8908923577514101</v>
      </c>
      <c r="K854" s="32">
        <v>1</v>
      </c>
      <c r="L854" s="28">
        <v>1.01907354926203</v>
      </c>
      <c r="M854" s="8">
        <v>281.21973319767102</v>
      </c>
      <c r="N854" s="9">
        <f t="shared" si="65"/>
        <v>281.22000000000003</v>
      </c>
      <c r="O854" s="6">
        <f t="shared" si="66"/>
        <v>282.37273410378145</v>
      </c>
      <c r="P854" s="6">
        <f t="shared" si="67"/>
        <v>286.74951148239006</v>
      </c>
      <c r="Q854" s="13">
        <f>P854*Index!$D$16</f>
        <v>325.33458524902784</v>
      </c>
      <c r="S854" s="8">
        <v>14.495785153670999</v>
      </c>
      <c r="T854" s="6">
        <f t="shared" si="68"/>
        <v>14.7204698235529</v>
      </c>
      <c r="U854" s="6">
        <f>T854*Index!$H$19</f>
        <v>15.465693608370264</v>
      </c>
      <c r="W854" s="8">
        <v>340.80027885739901</v>
      </c>
      <c r="X854" s="9">
        <f t="shared" si="69"/>
        <v>340.8</v>
      </c>
      <c r="Y854" s="27"/>
    </row>
    <row r="855" spans="1:25" x14ac:dyDescent="0.25">
      <c r="A855" s="2" t="s">
        <v>1095</v>
      </c>
      <c r="B855" s="2" t="s">
        <v>53</v>
      </c>
      <c r="C855" s="2">
        <v>90</v>
      </c>
      <c r="D855" s="2" t="s">
        <v>62</v>
      </c>
      <c r="E855" s="2" t="s">
        <v>55</v>
      </c>
      <c r="F855" s="2" t="s">
        <v>41</v>
      </c>
      <c r="G855" s="39" t="s">
        <v>1561</v>
      </c>
      <c r="H855" s="29">
        <v>92.226801329153304</v>
      </c>
      <c r="I855" s="29">
        <v>25.1764909732238</v>
      </c>
      <c r="J855" s="8">
        <v>2.4867478176086402</v>
      </c>
      <c r="K855" s="32">
        <v>0</v>
      </c>
      <c r="L855" s="28">
        <v>0.99991607194830501</v>
      </c>
      <c r="M855" s="8">
        <v>291.92787791848798</v>
      </c>
      <c r="N855" s="9">
        <f t="shared" si="65"/>
        <v>291.93</v>
      </c>
      <c r="O855" s="6">
        <f t="shared" si="66"/>
        <v>293.12478221795379</v>
      </c>
      <c r="P855" s="6">
        <f t="shared" si="67"/>
        <v>297.66821634233207</v>
      </c>
      <c r="Q855" s="13">
        <f>P855*Index!$D$16</f>
        <v>337.72251330059464</v>
      </c>
      <c r="S855" s="8">
        <v>14.295610232756299</v>
      </c>
      <c r="T855" s="6">
        <f t="shared" si="68"/>
        <v>14.517192191364023</v>
      </c>
      <c r="U855" s="6">
        <f>T855*Index!$H$19</f>
        <v>15.252125046051825</v>
      </c>
      <c r="W855" s="8">
        <v>352.97463834664597</v>
      </c>
      <c r="X855" s="9">
        <f t="shared" si="69"/>
        <v>352.97</v>
      </c>
      <c r="Y855" s="27"/>
    </row>
    <row r="856" spans="1:25" x14ac:dyDescent="0.25">
      <c r="A856" s="2" t="s">
        <v>1096</v>
      </c>
      <c r="B856" s="2" t="s">
        <v>53</v>
      </c>
      <c r="C856" s="2">
        <v>90</v>
      </c>
      <c r="D856" s="2" t="s">
        <v>62</v>
      </c>
      <c r="E856" s="2" t="s">
        <v>55</v>
      </c>
      <c r="F856" s="2" t="s">
        <v>41</v>
      </c>
      <c r="G856" s="39" t="s">
        <v>1562</v>
      </c>
      <c r="H856" s="29"/>
      <c r="I856" s="29"/>
      <c r="J856" s="8"/>
      <c r="K856" s="32">
        <v>0</v>
      </c>
      <c r="L856" s="28"/>
      <c r="M856" s="8"/>
      <c r="N856" s="9">
        <f t="shared" si="65"/>
        <v>0</v>
      </c>
      <c r="O856" s="6">
        <f t="shared" si="66"/>
        <v>0</v>
      </c>
      <c r="P856" s="6">
        <f t="shared" si="67"/>
        <v>0</v>
      </c>
      <c r="Q856" s="13">
        <f>P856*Index!$D$16</f>
        <v>0</v>
      </c>
      <c r="S856" s="8"/>
      <c r="T856" s="6">
        <f t="shared" si="68"/>
        <v>0</v>
      </c>
      <c r="U856" s="6">
        <f>T856*Index!$H$19</f>
        <v>0</v>
      </c>
      <c r="W856" s="8"/>
      <c r="X856" s="9">
        <f t="shared" si="69"/>
        <v>0</v>
      </c>
      <c r="Y856" s="27"/>
    </row>
    <row r="857" spans="1:25" x14ac:dyDescent="0.25">
      <c r="A857" s="2" t="s">
        <v>1097</v>
      </c>
      <c r="B857" s="2" t="s">
        <v>53</v>
      </c>
      <c r="C857" s="2">
        <v>90</v>
      </c>
      <c r="D857" s="2" t="s">
        <v>63</v>
      </c>
      <c r="E857" s="2" t="s">
        <v>55</v>
      </c>
      <c r="F857" s="2" t="s">
        <v>41</v>
      </c>
      <c r="G857" s="39" t="s">
        <v>1560</v>
      </c>
      <c r="H857" s="29">
        <v>92.226801329153304</v>
      </c>
      <c r="I857" s="29">
        <v>39.215570217412001</v>
      </c>
      <c r="J857" s="8">
        <v>2.8369755634428002</v>
      </c>
      <c r="K857" s="32">
        <v>0</v>
      </c>
      <c r="L857" s="28">
        <v>0.99800742577676305</v>
      </c>
      <c r="M857" s="8">
        <v>372.15576754963303</v>
      </c>
      <c r="N857" s="9">
        <f t="shared" si="65"/>
        <v>372.16</v>
      </c>
      <c r="O857" s="6">
        <f t="shared" si="66"/>
        <v>373.68160619658653</v>
      </c>
      <c r="P857" s="6">
        <f t="shared" si="67"/>
        <v>379.47367109263365</v>
      </c>
      <c r="Q857" s="13">
        <f>P857*Index!$D$16</f>
        <v>430.53572701702643</v>
      </c>
      <c r="S857" s="8">
        <v>14.708315115407901</v>
      </c>
      <c r="T857" s="6">
        <f t="shared" si="68"/>
        <v>14.936293999696725</v>
      </c>
      <c r="U857" s="6">
        <f>T857*Index!$H$19</f>
        <v>15.69244388343137</v>
      </c>
      <c r="W857" s="8">
        <v>446.228170900458</v>
      </c>
      <c r="X857" s="9">
        <f t="shared" si="69"/>
        <v>446.23</v>
      </c>
      <c r="Y857" s="27"/>
    </row>
    <row r="858" spans="1:25" x14ac:dyDescent="0.25">
      <c r="A858" s="2" t="s">
        <v>1098</v>
      </c>
      <c r="B858" s="2" t="s">
        <v>53</v>
      </c>
      <c r="C858" s="2">
        <v>90</v>
      </c>
      <c r="D858" s="2" t="s">
        <v>64</v>
      </c>
      <c r="E858" s="2" t="s">
        <v>55</v>
      </c>
      <c r="F858" s="2" t="s">
        <v>41</v>
      </c>
      <c r="G858" s="39" t="s">
        <v>1560</v>
      </c>
      <c r="H858" s="29">
        <v>92.226801329153304</v>
      </c>
      <c r="I858" s="29">
        <v>51.435845289647503</v>
      </c>
      <c r="J858" s="8">
        <v>2.8926858618655</v>
      </c>
      <c r="K858" s="32">
        <v>0</v>
      </c>
      <c r="L858" s="28">
        <v>1.0054870921976999</v>
      </c>
      <c r="M858" s="8">
        <v>417.85118263241799</v>
      </c>
      <c r="N858" s="9">
        <f t="shared" si="65"/>
        <v>417.85</v>
      </c>
      <c r="O858" s="6">
        <f t="shared" si="66"/>
        <v>419.56437248121091</v>
      </c>
      <c r="P858" s="6">
        <f t="shared" si="67"/>
        <v>426.06762025466969</v>
      </c>
      <c r="Q858" s="13">
        <f>P858*Index!$D$16</f>
        <v>483.39936764672007</v>
      </c>
      <c r="S858" s="8">
        <v>17.018720448782599</v>
      </c>
      <c r="T858" s="6">
        <f t="shared" si="68"/>
        <v>17.28251061573873</v>
      </c>
      <c r="U858" s="6">
        <f>T858*Index!$H$19</f>
        <v>18.157437715660503</v>
      </c>
      <c r="W858" s="8">
        <v>501.55680536237998</v>
      </c>
      <c r="X858" s="9">
        <f t="shared" si="69"/>
        <v>501.56</v>
      </c>
      <c r="Y858" s="27"/>
    </row>
    <row r="859" spans="1:25" x14ac:dyDescent="0.25">
      <c r="A859" s="2" t="s">
        <v>1099</v>
      </c>
      <c r="B859" s="2" t="s">
        <v>53</v>
      </c>
      <c r="C859" s="2">
        <v>90</v>
      </c>
      <c r="D859" s="2" t="s">
        <v>65</v>
      </c>
      <c r="E859" s="2" t="s">
        <v>55</v>
      </c>
      <c r="F859" s="2" t="s">
        <v>41</v>
      </c>
      <c r="G859" s="39" t="s">
        <v>1560</v>
      </c>
      <c r="H859" s="29">
        <v>92.226801329153304</v>
      </c>
      <c r="I859" s="29">
        <v>70.844497729925095</v>
      </c>
      <c r="J859" s="8">
        <v>2.8026776005111702</v>
      </c>
      <c r="K859" s="32">
        <v>0</v>
      </c>
      <c r="L859" s="28">
        <v>0.95097075256727603</v>
      </c>
      <c r="M859" s="8">
        <v>434.62813244057202</v>
      </c>
      <c r="N859" s="9">
        <f t="shared" si="65"/>
        <v>434.63</v>
      </c>
      <c r="O859" s="6">
        <f t="shared" si="66"/>
        <v>436.41010778357838</v>
      </c>
      <c r="P859" s="6">
        <f t="shared" si="67"/>
        <v>443.17446445422388</v>
      </c>
      <c r="Q859" s="13">
        <f>P859*Index!$D$16</f>
        <v>502.80811235149872</v>
      </c>
      <c r="S859" s="8">
        <v>15.1578943087878</v>
      </c>
      <c r="T859" s="6">
        <f t="shared" si="68"/>
        <v>15.392841670574011</v>
      </c>
      <c r="U859" s="6">
        <f>T859*Index!$H$19</f>
        <v>16.172104280146819</v>
      </c>
      <c r="W859" s="8">
        <v>518.98021663164502</v>
      </c>
      <c r="X859" s="9">
        <f t="shared" si="69"/>
        <v>518.98</v>
      </c>
      <c r="Y859" s="27"/>
    </row>
    <row r="860" spans="1:25" x14ac:dyDescent="0.25">
      <c r="A860" s="2" t="s">
        <v>1100</v>
      </c>
      <c r="B860" s="2" t="s">
        <v>53</v>
      </c>
      <c r="C860" s="2">
        <v>90</v>
      </c>
      <c r="D860" s="2" t="s">
        <v>42</v>
      </c>
      <c r="E860" s="2" t="s">
        <v>55</v>
      </c>
      <c r="F860" s="2" t="s">
        <v>41</v>
      </c>
      <c r="G860" s="39" t="s">
        <v>1560</v>
      </c>
      <c r="H860" s="29">
        <v>92.226801329153304</v>
      </c>
      <c r="I860" s="29">
        <v>72.904071719308206</v>
      </c>
      <c r="J860" s="8">
        <v>2.8874570457503701</v>
      </c>
      <c r="K860" s="32">
        <v>0</v>
      </c>
      <c r="L860" s="28">
        <v>1.0182692143102301</v>
      </c>
      <c r="M860" s="8">
        <v>485.51921592444</v>
      </c>
      <c r="N860" s="9">
        <f t="shared" si="65"/>
        <v>485.52</v>
      </c>
      <c r="O860" s="6">
        <f t="shared" si="66"/>
        <v>487.5098447097302</v>
      </c>
      <c r="P860" s="6">
        <f t="shared" si="67"/>
        <v>495.06624730273103</v>
      </c>
      <c r="Q860" s="13">
        <f>P860*Index!$D$16</f>
        <v>561.6824642678348</v>
      </c>
      <c r="S860" s="8">
        <v>14.1905914669202</v>
      </c>
      <c r="T860" s="6">
        <f t="shared" si="68"/>
        <v>14.410545634657463</v>
      </c>
      <c r="U860" s="6">
        <f>T860*Index!$H$19</f>
        <v>15.140079507411997</v>
      </c>
      <c r="W860" s="8">
        <v>576.82254377524703</v>
      </c>
      <c r="X860" s="9">
        <f t="shared" si="69"/>
        <v>576.82000000000005</v>
      </c>
      <c r="Y860" s="27"/>
    </row>
    <row r="861" spans="1:25" x14ac:dyDescent="0.25">
      <c r="A861" s="2" t="s">
        <v>1101</v>
      </c>
      <c r="B861" s="2" t="s">
        <v>53</v>
      </c>
      <c r="C861" s="2">
        <v>90</v>
      </c>
      <c r="D861" s="2" t="s">
        <v>66</v>
      </c>
      <c r="E861" s="2" t="s">
        <v>55</v>
      </c>
      <c r="F861" s="2" t="s">
        <v>222</v>
      </c>
      <c r="G861" s="39" t="s">
        <v>1560</v>
      </c>
      <c r="H861" s="29">
        <v>92.226801329153304</v>
      </c>
      <c r="I861" s="29">
        <v>94.816602470749601</v>
      </c>
      <c r="J861" s="8">
        <v>3.20885257591492</v>
      </c>
      <c r="K861" s="32">
        <v>0</v>
      </c>
      <c r="L861" s="28">
        <v>1.0027028992917899</v>
      </c>
      <c r="M861" s="8">
        <v>601.816973942647</v>
      </c>
      <c r="N861" s="9">
        <f t="shared" si="65"/>
        <v>601.82000000000005</v>
      </c>
      <c r="O861" s="6">
        <f t="shared" si="66"/>
        <v>604.28442353581181</v>
      </c>
      <c r="P861" s="6">
        <f t="shared" si="67"/>
        <v>613.65083210061698</v>
      </c>
      <c r="Q861" s="13">
        <f>P861*Index!$D$16</f>
        <v>696.22381540285721</v>
      </c>
      <c r="S861" s="8">
        <v>17.220882254590801</v>
      </c>
      <c r="T861" s="6">
        <f t="shared" si="68"/>
        <v>17.487805929536961</v>
      </c>
      <c r="U861" s="6">
        <f>T861*Index!$H$19</f>
        <v>18.37312610471977</v>
      </c>
      <c r="W861" s="8">
        <v>714.59694150757696</v>
      </c>
      <c r="X861" s="9">
        <f t="shared" si="69"/>
        <v>714.6</v>
      </c>
      <c r="Y861" s="27"/>
    </row>
    <row r="862" spans="1:25" x14ac:dyDescent="0.25">
      <c r="A862" s="2" t="s">
        <v>1102</v>
      </c>
      <c r="B862" s="2" t="s">
        <v>53</v>
      </c>
      <c r="C862" s="2">
        <v>90</v>
      </c>
      <c r="D862" s="2" t="s">
        <v>1563</v>
      </c>
      <c r="E862" s="2" t="s">
        <v>55</v>
      </c>
      <c r="F862" s="2" t="s">
        <v>222</v>
      </c>
      <c r="G862" s="39" t="s">
        <v>1560</v>
      </c>
      <c r="H862" s="29">
        <v>92.226801329153304</v>
      </c>
      <c r="I862" s="29">
        <v>80.070514170029895</v>
      </c>
      <c r="J862" s="8">
        <v>3.3758526834712099</v>
      </c>
      <c r="K862" s="32">
        <v>0</v>
      </c>
      <c r="L862" s="28">
        <v>0.96611839600642502</v>
      </c>
      <c r="M862" s="8">
        <v>561.94310789594203</v>
      </c>
      <c r="N862" s="9">
        <f t="shared" si="65"/>
        <v>561.94000000000005</v>
      </c>
      <c r="O862" s="6">
        <f t="shared" si="66"/>
        <v>564.24707463831544</v>
      </c>
      <c r="P862" s="6">
        <f t="shared" si="67"/>
        <v>572.99290429520931</v>
      </c>
      <c r="Q862" s="13">
        <f>P862*Index!$D$16</f>
        <v>650.09494839528588</v>
      </c>
      <c r="S862" s="8">
        <v>16.8742035062144</v>
      </c>
      <c r="T862" s="6">
        <f t="shared" si="68"/>
        <v>17.135753660560724</v>
      </c>
      <c r="U862" s="6">
        <f>T862*Index!$H$19</f>
        <v>18.00325118962661</v>
      </c>
      <c r="W862" s="8">
        <v>668.098199584913</v>
      </c>
      <c r="X862" s="9">
        <f t="shared" si="69"/>
        <v>668.1</v>
      </c>
      <c r="Y862" s="27"/>
    </row>
    <row r="863" spans="1:25" x14ac:dyDescent="0.25">
      <c r="A863" s="2" t="s">
        <v>1103</v>
      </c>
      <c r="B863" s="2" t="s">
        <v>53</v>
      </c>
      <c r="C863" s="2">
        <v>90</v>
      </c>
      <c r="D863" s="2" t="s">
        <v>229</v>
      </c>
      <c r="E863" s="2" t="s">
        <v>55</v>
      </c>
      <c r="F863" s="2" t="s">
        <v>41</v>
      </c>
      <c r="G863" s="39" t="s">
        <v>1560</v>
      </c>
      <c r="H863" s="29">
        <v>92.226801329153304</v>
      </c>
      <c r="I863" s="29">
        <v>55.2955931416396</v>
      </c>
      <c r="J863" s="8">
        <v>3.1825026112555901</v>
      </c>
      <c r="K863" s="32">
        <v>1</v>
      </c>
      <c r="L863" s="28">
        <v>1.01907354926203</v>
      </c>
      <c r="M863" s="8">
        <v>478.44525400165497</v>
      </c>
      <c r="N863" s="9">
        <f t="shared" si="65"/>
        <v>478.45</v>
      </c>
      <c r="O863" s="6">
        <f t="shared" si="66"/>
        <v>480.40687954306173</v>
      </c>
      <c r="P863" s="6">
        <f t="shared" si="67"/>
        <v>487.8531861759792</v>
      </c>
      <c r="Q863" s="13">
        <f>P863*Index!$D$16</f>
        <v>553.49881213913079</v>
      </c>
      <c r="S863" s="8">
        <v>13.695257496286899</v>
      </c>
      <c r="T863" s="6">
        <f t="shared" si="68"/>
        <v>13.907533987479347</v>
      </c>
      <c r="U863" s="6">
        <f>T863*Index!$H$19</f>
        <v>14.611602895595487</v>
      </c>
      <c r="W863" s="8">
        <v>568.110415034727</v>
      </c>
      <c r="X863" s="9">
        <f t="shared" si="69"/>
        <v>568.11</v>
      </c>
      <c r="Y863" s="27"/>
    </row>
    <row r="864" spans="1:25" x14ac:dyDescent="0.25">
      <c r="A864" s="2" t="s">
        <v>1104</v>
      </c>
      <c r="B864" s="2" t="s">
        <v>53</v>
      </c>
      <c r="C864" s="2">
        <v>90</v>
      </c>
      <c r="D864" s="2" t="s">
        <v>62</v>
      </c>
      <c r="E864" s="2" t="s">
        <v>56</v>
      </c>
      <c r="F864" s="2" t="s">
        <v>41</v>
      </c>
      <c r="G864" s="39" t="s">
        <v>1560</v>
      </c>
      <c r="H864" s="29">
        <v>92.226801329153304</v>
      </c>
      <c r="I864" s="29">
        <v>25.485127752834</v>
      </c>
      <c r="J864" s="8">
        <v>1.94333232318183</v>
      </c>
      <c r="K864" s="32">
        <v>0</v>
      </c>
      <c r="L864" s="28">
        <v>0.99991607194830501</v>
      </c>
      <c r="M864" s="8">
        <v>228.734197782217</v>
      </c>
      <c r="N864" s="9">
        <f t="shared" si="65"/>
        <v>228.73</v>
      </c>
      <c r="O864" s="6">
        <f t="shared" si="66"/>
        <v>229.67200799312408</v>
      </c>
      <c r="P864" s="6">
        <f t="shared" si="67"/>
        <v>233.23192411701751</v>
      </c>
      <c r="Q864" s="13">
        <f>P864*Index!$D$16</f>
        <v>264.61566022267658</v>
      </c>
      <c r="S864" s="8">
        <v>12.1999484480429</v>
      </c>
      <c r="T864" s="6">
        <f t="shared" si="68"/>
        <v>12.389047648987566</v>
      </c>
      <c r="U864" s="6">
        <f>T864*Index!$H$19</f>
        <v>13.01624318621756</v>
      </c>
      <c r="W864" s="8">
        <v>277.63190340889503</v>
      </c>
      <c r="X864" s="9">
        <f t="shared" si="69"/>
        <v>277.63</v>
      </c>
      <c r="Y864" s="27"/>
    </row>
    <row r="865" spans="1:25" x14ac:dyDescent="0.25">
      <c r="A865" s="2" t="s">
        <v>1105</v>
      </c>
      <c r="B865" s="2" t="s">
        <v>53</v>
      </c>
      <c r="C865" s="2">
        <v>90</v>
      </c>
      <c r="D865" s="2" t="s">
        <v>63</v>
      </c>
      <c r="E865" s="2" t="s">
        <v>56</v>
      </c>
      <c r="F865" s="2" t="s">
        <v>41</v>
      </c>
      <c r="G865" s="39" t="s">
        <v>1560</v>
      </c>
      <c r="H865" s="29">
        <v>92.226801329153304</v>
      </c>
      <c r="I865" s="29">
        <v>39.658554391454103</v>
      </c>
      <c r="J865" s="8">
        <v>2.2168202332554601</v>
      </c>
      <c r="K865" s="32">
        <v>0</v>
      </c>
      <c r="L865" s="28">
        <v>0.99800742577676305</v>
      </c>
      <c r="M865" s="8">
        <v>291.78356382705101</v>
      </c>
      <c r="N865" s="9">
        <f t="shared" si="65"/>
        <v>291.77999999999997</v>
      </c>
      <c r="O865" s="6">
        <f t="shared" si="66"/>
        <v>292.97987643874194</v>
      </c>
      <c r="P865" s="6">
        <f t="shared" si="67"/>
        <v>297.52106452354246</v>
      </c>
      <c r="Q865" s="13">
        <f>P865*Index!$D$16</f>
        <v>337.55556070253414</v>
      </c>
      <c r="S865" s="8">
        <v>12.2370516407831</v>
      </c>
      <c r="T865" s="6">
        <f t="shared" si="68"/>
        <v>12.42672594121524</v>
      </c>
      <c r="U865" s="6">
        <f>T865*Index!$H$19</f>
        <v>13.05582894198926</v>
      </c>
      <c r="W865" s="8">
        <v>350.611389644523</v>
      </c>
      <c r="X865" s="9">
        <f t="shared" si="69"/>
        <v>350.61</v>
      </c>
      <c r="Y865" s="27"/>
    </row>
    <row r="866" spans="1:25" x14ac:dyDescent="0.25">
      <c r="A866" s="2" t="s">
        <v>1106</v>
      </c>
      <c r="B866" s="2" t="s">
        <v>53</v>
      </c>
      <c r="C866" s="2">
        <v>90</v>
      </c>
      <c r="D866" s="2" t="s">
        <v>64</v>
      </c>
      <c r="E866" s="2" t="s">
        <v>56</v>
      </c>
      <c r="F866" s="2" t="s">
        <v>41</v>
      </c>
      <c r="G866" s="39" t="s">
        <v>1560</v>
      </c>
      <c r="H866" s="29">
        <v>92.226801329153304</v>
      </c>
      <c r="I866" s="29">
        <v>51.963533563176803</v>
      </c>
      <c r="J866" s="8">
        <v>2.2563908629939702</v>
      </c>
      <c r="K866" s="32">
        <v>0</v>
      </c>
      <c r="L866" s="28">
        <v>1.0054870921976999</v>
      </c>
      <c r="M866" s="8">
        <v>327.13497828079699</v>
      </c>
      <c r="N866" s="9">
        <f t="shared" si="65"/>
        <v>327.13</v>
      </c>
      <c r="O866" s="6">
        <f t="shared" si="66"/>
        <v>328.47623169174824</v>
      </c>
      <c r="P866" s="6">
        <f t="shared" si="67"/>
        <v>333.56761328297034</v>
      </c>
      <c r="Q866" s="13">
        <f>P866*Index!$D$16</f>
        <v>378.45254054282071</v>
      </c>
      <c r="S866" s="8">
        <v>12.5284896562714</v>
      </c>
      <c r="T866" s="6">
        <f t="shared" si="68"/>
        <v>12.722681245943608</v>
      </c>
      <c r="U866" s="6">
        <f>T866*Index!$H$19</f>
        <v>13.366766984019502</v>
      </c>
      <c r="W866" s="8">
        <v>391.81930752684002</v>
      </c>
      <c r="X866" s="9">
        <f t="shared" si="69"/>
        <v>391.82</v>
      </c>
      <c r="Y866" s="27"/>
    </row>
    <row r="867" spans="1:25" x14ac:dyDescent="0.25">
      <c r="A867" s="2" t="s">
        <v>1107</v>
      </c>
      <c r="B867" s="2" t="s">
        <v>53</v>
      </c>
      <c r="C867" s="2">
        <v>90</v>
      </c>
      <c r="D867" s="2" t="s">
        <v>65</v>
      </c>
      <c r="E867" s="2" t="s">
        <v>56</v>
      </c>
      <c r="F867" s="2" t="s">
        <v>41</v>
      </c>
      <c r="G867" s="39" t="s">
        <v>1560</v>
      </c>
      <c r="H867" s="29">
        <v>92.226801329153304</v>
      </c>
      <c r="I867" s="29">
        <v>71.497763889156005</v>
      </c>
      <c r="J867" s="8">
        <v>2.2765614842370598</v>
      </c>
      <c r="K867" s="32">
        <v>0</v>
      </c>
      <c r="L867" s="28">
        <v>0.95097075256727603</v>
      </c>
      <c r="M867" s="8">
        <v>354.45441491118999</v>
      </c>
      <c r="N867" s="9">
        <f t="shared" si="65"/>
        <v>354.45</v>
      </c>
      <c r="O867" s="6">
        <f t="shared" si="66"/>
        <v>355.90767801232585</v>
      </c>
      <c r="P867" s="6">
        <f t="shared" si="67"/>
        <v>361.42424702151692</v>
      </c>
      <c r="Q867" s="13">
        <f>P867*Index!$D$16</f>
        <v>410.05756869757903</v>
      </c>
      <c r="S867" s="8">
        <v>12.062868340665</v>
      </c>
      <c r="T867" s="6">
        <f t="shared" si="68"/>
        <v>12.249842799945309</v>
      </c>
      <c r="U867" s="6">
        <f>T867*Index!$H$19</f>
        <v>12.86999109169254</v>
      </c>
      <c r="W867" s="8">
        <v>422.92755978927198</v>
      </c>
      <c r="X867" s="9">
        <f t="shared" si="69"/>
        <v>422.93</v>
      </c>
      <c r="Y867" s="27"/>
    </row>
    <row r="868" spans="1:25" x14ac:dyDescent="0.25">
      <c r="A868" s="2" t="s">
        <v>1108</v>
      </c>
      <c r="B868" s="2" t="s">
        <v>53</v>
      </c>
      <c r="C868" s="2">
        <v>90</v>
      </c>
      <c r="D868" s="2" t="s">
        <v>42</v>
      </c>
      <c r="E868" s="2" t="s">
        <v>56</v>
      </c>
      <c r="F868" s="2" t="s">
        <v>41</v>
      </c>
      <c r="G868" s="39" t="s">
        <v>1560</v>
      </c>
      <c r="H868" s="29">
        <v>92.226801329153304</v>
      </c>
      <c r="I868" s="29">
        <v>73.532498098364201</v>
      </c>
      <c r="J868" s="8">
        <v>2.3680020248226299</v>
      </c>
      <c r="K868" s="32">
        <v>0</v>
      </c>
      <c r="L868" s="28">
        <v>1.0182692143102301</v>
      </c>
      <c r="M868" s="8">
        <v>399.689358656384</v>
      </c>
      <c r="N868" s="9">
        <f t="shared" si="65"/>
        <v>399.69</v>
      </c>
      <c r="O868" s="6">
        <f t="shared" si="66"/>
        <v>401.32808502687516</v>
      </c>
      <c r="P868" s="6">
        <f t="shared" si="67"/>
        <v>407.54867034479173</v>
      </c>
      <c r="Q868" s="13">
        <f>P868*Index!$D$16</f>
        <v>462.38850399421943</v>
      </c>
      <c r="S868" s="8">
        <v>13.2403965064297</v>
      </c>
      <c r="T868" s="6">
        <f t="shared" si="68"/>
        <v>13.445622652279361</v>
      </c>
      <c r="U868" s="6">
        <f>T868*Index!$H$19</f>
        <v>14.126307299051003</v>
      </c>
      <c r="W868" s="8">
        <v>476.51481129327101</v>
      </c>
      <c r="X868" s="9">
        <f t="shared" si="69"/>
        <v>476.51</v>
      </c>
      <c r="Y868" s="27"/>
    </row>
    <row r="869" spans="1:25" x14ac:dyDescent="0.25">
      <c r="A869" s="2" t="s">
        <v>1109</v>
      </c>
      <c r="B869" s="2" t="s">
        <v>53</v>
      </c>
      <c r="C869" s="2">
        <v>90</v>
      </c>
      <c r="D869" s="2" t="s">
        <v>66</v>
      </c>
      <c r="E869" s="2" t="s">
        <v>56</v>
      </c>
      <c r="F869" s="2" t="s">
        <v>222</v>
      </c>
      <c r="G869" s="39" t="s">
        <v>1560</v>
      </c>
      <c r="H869" s="29">
        <v>92.226801329153304</v>
      </c>
      <c r="I869" s="29">
        <v>95.897309967584306</v>
      </c>
      <c r="J869" s="8">
        <v>2.30554937382206</v>
      </c>
      <c r="K869" s="32">
        <v>0</v>
      </c>
      <c r="L869" s="28">
        <v>1.0027028992917899</v>
      </c>
      <c r="M869" s="8">
        <v>434.90175396209298</v>
      </c>
      <c r="N869" s="9">
        <f t="shared" si="65"/>
        <v>434.9</v>
      </c>
      <c r="O869" s="6">
        <f t="shared" si="66"/>
        <v>436.68485115333755</v>
      </c>
      <c r="P869" s="6">
        <f t="shared" si="67"/>
        <v>443.45346634621433</v>
      </c>
      <c r="Q869" s="13">
        <f>P869*Index!$D$16</f>
        <v>503.12465679596932</v>
      </c>
      <c r="S869" s="8">
        <v>15.3094601245635</v>
      </c>
      <c r="T869" s="6">
        <f t="shared" si="68"/>
        <v>15.546756756494236</v>
      </c>
      <c r="U869" s="6">
        <f>T869*Index!$H$19</f>
        <v>16.333811317291755</v>
      </c>
      <c r="W869" s="8">
        <v>519.45846811326101</v>
      </c>
      <c r="X869" s="9">
        <f t="shared" si="69"/>
        <v>519.46</v>
      </c>
      <c r="Y869" s="27"/>
    </row>
    <row r="870" spans="1:25" x14ac:dyDescent="0.25">
      <c r="A870" s="2" t="s">
        <v>1110</v>
      </c>
      <c r="B870" s="2" t="s">
        <v>53</v>
      </c>
      <c r="C870" s="2">
        <v>90</v>
      </c>
      <c r="D870" s="2" t="s">
        <v>1563</v>
      </c>
      <c r="E870" s="2" t="s">
        <v>56</v>
      </c>
      <c r="F870" s="2" t="s">
        <v>222</v>
      </c>
      <c r="G870" s="39" t="s">
        <v>1560</v>
      </c>
      <c r="H870" s="29">
        <v>92.226801329153304</v>
      </c>
      <c r="I870" s="29">
        <v>80.950931552958295</v>
      </c>
      <c r="J870" s="8">
        <v>2.4780980218630502</v>
      </c>
      <c r="K870" s="32">
        <v>0</v>
      </c>
      <c r="L870" s="28">
        <v>0.96611839600642502</v>
      </c>
      <c r="M870" s="8">
        <v>414.61105958975901</v>
      </c>
      <c r="N870" s="9">
        <f t="shared" si="65"/>
        <v>414.61</v>
      </c>
      <c r="O870" s="6">
        <f t="shared" si="66"/>
        <v>416.31096493407699</v>
      </c>
      <c r="P870" s="6">
        <f t="shared" si="67"/>
        <v>422.7637848905552</v>
      </c>
      <c r="Q870" s="13">
        <f>P870*Index!$D$16</f>
        <v>479.65096751045246</v>
      </c>
      <c r="S870" s="8">
        <v>14.331951393544999</v>
      </c>
      <c r="T870" s="6">
        <f t="shared" si="68"/>
        <v>14.554096640144948</v>
      </c>
      <c r="U870" s="6">
        <f>T870*Index!$H$19</f>
        <v>15.290897782552285</v>
      </c>
      <c r="W870" s="8">
        <v>494.94186529300498</v>
      </c>
      <c r="X870" s="9">
        <f t="shared" si="69"/>
        <v>494.94</v>
      </c>
      <c r="Y870" s="27"/>
    </row>
    <row r="871" spans="1:25" x14ac:dyDescent="0.25">
      <c r="A871" s="2" t="s">
        <v>1111</v>
      </c>
      <c r="B871" s="2" t="s">
        <v>53</v>
      </c>
      <c r="C871" s="2">
        <v>90</v>
      </c>
      <c r="D871" s="2" t="s">
        <v>229</v>
      </c>
      <c r="E871" s="2" t="s">
        <v>56</v>
      </c>
      <c r="F871" s="2" t="s">
        <v>41</v>
      </c>
      <c r="G871" s="39" t="s">
        <v>1560</v>
      </c>
      <c r="H871" s="29">
        <v>92.226801329153304</v>
      </c>
      <c r="I871" s="29">
        <v>56.032830784751198</v>
      </c>
      <c r="J871" s="8">
        <v>2.58266753031468</v>
      </c>
      <c r="K871" s="32">
        <v>1</v>
      </c>
      <c r="L871" s="28">
        <v>1.01907354926203</v>
      </c>
      <c r="M871" s="8">
        <v>390.20870174243299</v>
      </c>
      <c r="N871" s="9">
        <f t="shared" si="65"/>
        <v>390.21</v>
      </c>
      <c r="O871" s="6">
        <f t="shared" si="66"/>
        <v>391.80855741957697</v>
      </c>
      <c r="P871" s="6">
        <f t="shared" si="67"/>
        <v>397.88159005958045</v>
      </c>
      <c r="Q871" s="13">
        <f>P871*Index!$D$16</f>
        <v>451.42061937987575</v>
      </c>
      <c r="S871" s="8">
        <v>16.5803295916979</v>
      </c>
      <c r="T871" s="6">
        <f t="shared" si="68"/>
        <v>16.837324700369219</v>
      </c>
      <c r="U871" s="6">
        <f>T871*Index!$H$19</f>
        <v>17.68971426332541</v>
      </c>
      <c r="W871" s="8">
        <v>469.11033364320099</v>
      </c>
      <c r="X871" s="9">
        <f t="shared" si="69"/>
        <v>469.11</v>
      </c>
      <c r="Y871" s="27"/>
    </row>
    <row r="872" spans="1:25" x14ac:dyDescent="0.25">
      <c r="A872" s="2" t="s">
        <v>1112</v>
      </c>
      <c r="B872" s="2" t="s">
        <v>53</v>
      </c>
      <c r="C872" s="2">
        <v>90</v>
      </c>
      <c r="D872" s="2" t="s">
        <v>62</v>
      </c>
      <c r="E872" s="2" t="s">
        <v>57</v>
      </c>
      <c r="F872" s="2" t="s">
        <v>41</v>
      </c>
      <c r="G872" s="39" t="s">
        <v>1560</v>
      </c>
      <c r="H872" s="29">
        <v>92.226801329153304</v>
      </c>
      <c r="I872" s="29">
        <v>22.421650900753001</v>
      </c>
      <c r="J872" s="8">
        <v>1.3581891414243099</v>
      </c>
      <c r="K872" s="32">
        <v>1</v>
      </c>
      <c r="L872" s="28">
        <v>0.99991607194830501</v>
      </c>
      <c r="M872" s="8">
        <v>155.701214103377</v>
      </c>
      <c r="N872" s="9">
        <f t="shared" si="65"/>
        <v>155.69999999999999</v>
      </c>
      <c r="O872" s="6">
        <f t="shared" si="66"/>
        <v>156.33958908120084</v>
      </c>
      <c r="P872" s="6">
        <f t="shared" si="67"/>
        <v>158.76285271195945</v>
      </c>
      <c r="Q872" s="13">
        <f>P872*Index!$D$16</f>
        <v>180.12601511675052</v>
      </c>
      <c r="S872" s="8">
        <v>11.573508297122901</v>
      </c>
      <c r="T872" s="6">
        <f t="shared" si="68"/>
        <v>11.752897675728306</v>
      </c>
      <c r="U872" s="6">
        <f>T872*Index!$H$19</f>
        <v>12.34788812056205</v>
      </c>
      <c r="W872" s="8">
        <v>192.47390323731301</v>
      </c>
      <c r="X872" s="9">
        <f t="shared" si="69"/>
        <v>192.47</v>
      </c>
      <c r="Y872" s="27"/>
    </row>
    <row r="873" spans="1:25" x14ac:dyDescent="0.25">
      <c r="A873" s="2" t="s">
        <v>1113</v>
      </c>
      <c r="B873" s="2" t="s">
        <v>53</v>
      </c>
      <c r="C873" s="2">
        <v>90</v>
      </c>
      <c r="D873" s="2" t="s">
        <v>63</v>
      </c>
      <c r="E873" s="2" t="s">
        <v>57</v>
      </c>
      <c r="F873" s="2" t="s">
        <v>41</v>
      </c>
      <c r="G873" s="39" t="s">
        <v>1560</v>
      </c>
      <c r="H873" s="29">
        <v>92.226801329153304</v>
      </c>
      <c r="I873" s="29">
        <v>34.924768205448999</v>
      </c>
      <c r="J873" s="8">
        <v>1.6725182260451099</v>
      </c>
      <c r="K873" s="32">
        <v>0</v>
      </c>
      <c r="L873" s="28">
        <v>0.99800742577676305</v>
      </c>
      <c r="M873" s="8">
        <v>212.23957007215199</v>
      </c>
      <c r="N873" s="9">
        <f t="shared" si="65"/>
        <v>212.24</v>
      </c>
      <c r="O873" s="6">
        <f t="shared" si="66"/>
        <v>213.1097523094478</v>
      </c>
      <c r="P873" s="6">
        <f t="shared" si="67"/>
        <v>216.41295347024425</v>
      </c>
      <c r="Q873" s="13">
        <f>P873*Index!$D$16</f>
        <v>245.53352539567587</v>
      </c>
      <c r="S873" s="8">
        <v>12.3406617268095</v>
      </c>
      <c r="T873" s="6">
        <f t="shared" si="68"/>
        <v>12.531941983575049</v>
      </c>
      <c r="U873" s="6">
        <f>T873*Index!$H$19</f>
        <v>13.166371546493535</v>
      </c>
      <c r="W873" s="8">
        <v>258.699896942169</v>
      </c>
      <c r="X873" s="9">
        <f t="shared" si="69"/>
        <v>258.7</v>
      </c>
      <c r="Y873" s="27"/>
    </row>
    <row r="874" spans="1:25" x14ac:dyDescent="0.25">
      <c r="A874" s="2" t="s">
        <v>1114</v>
      </c>
      <c r="B874" s="2" t="s">
        <v>53</v>
      </c>
      <c r="C874" s="2">
        <v>90</v>
      </c>
      <c r="D874" s="2" t="s">
        <v>64</v>
      </c>
      <c r="E874" s="2" t="s">
        <v>57</v>
      </c>
      <c r="F874" s="2" t="s">
        <v>41</v>
      </c>
      <c r="G874" s="39" t="s">
        <v>1560</v>
      </c>
      <c r="H874" s="29">
        <v>92.226801329153304</v>
      </c>
      <c r="I874" s="29">
        <v>45.808249610451497</v>
      </c>
      <c r="J874" s="8">
        <v>1.7229947067696101</v>
      </c>
      <c r="K874" s="32">
        <v>0</v>
      </c>
      <c r="L874" s="28">
        <v>1.0054870921976999</v>
      </c>
      <c r="M874" s="8">
        <v>239.138677349369</v>
      </c>
      <c r="N874" s="9">
        <f t="shared" si="65"/>
        <v>239.14</v>
      </c>
      <c r="O874" s="6">
        <f t="shared" si="66"/>
        <v>240.1191459265014</v>
      </c>
      <c r="P874" s="6">
        <f t="shared" si="67"/>
        <v>243.84099268836218</v>
      </c>
      <c r="Q874" s="13">
        <f>P874*Index!$D$16</f>
        <v>276.65228726240173</v>
      </c>
      <c r="S874" s="8">
        <v>13.435799959793201</v>
      </c>
      <c r="T874" s="6">
        <f t="shared" si="68"/>
        <v>13.644054859169996</v>
      </c>
      <c r="U874" s="6">
        <f>T874*Index!$H$19</f>
        <v>14.334785136415476</v>
      </c>
      <c r="W874" s="8">
        <v>290.98707239881702</v>
      </c>
      <c r="X874" s="9">
        <f t="shared" si="69"/>
        <v>290.99</v>
      </c>
      <c r="Y874" s="27"/>
    </row>
    <row r="875" spans="1:25" x14ac:dyDescent="0.25">
      <c r="A875" s="2" t="s">
        <v>1115</v>
      </c>
      <c r="B875" s="2" t="s">
        <v>53</v>
      </c>
      <c r="C875" s="2">
        <v>90</v>
      </c>
      <c r="D875" s="2" t="s">
        <v>65</v>
      </c>
      <c r="E875" s="2" t="s">
        <v>57</v>
      </c>
      <c r="F875" s="2" t="s">
        <v>41</v>
      </c>
      <c r="G875" s="39" t="s">
        <v>1560</v>
      </c>
      <c r="H875" s="29">
        <v>92.226801329153304</v>
      </c>
      <c r="I875" s="29">
        <v>63.093812055298599</v>
      </c>
      <c r="J875" s="8">
        <v>1.70655210336444</v>
      </c>
      <c r="K875" s="32">
        <v>0</v>
      </c>
      <c r="L875" s="28">
        <v>0.95097075256727603</v>
      </c>
      <c r="M875" s="8">
        <v>252.06689380914901</v>
      </c>
      <c r="N875" s="9">
        <f t="shared" si="65"/>
        <v>252.07</v>
      </c>
      <c r="O875" s="6">
        <f t="shared" si="66"/>
        <v>253.1003680737665</v>
      </c>
      <c r="P875" s="6">
        <f t="shared" si="67"/>
        <v>257.02342377890989</v>
      </c>
      <c r="Q875" s="13">
        <f>P875*Index!$D$16</f>
        <v>291.60854901589596</v>
      </c>
      <c r="S875" s="8">
        <v>12.425706626135099</v>
      </c>
      <c r="T875" s="6">
        <f t="shared" si="68"/>
        <v>12.618305078840194</v>
      </c>
      <c r="U875" s="6">
        <f>T875*Index!$H$19</f>
        <v>13.257106773456478</v>
      </c>
      <c r="W875" s="8">
        <v>304.86565578935301</v>
      </c>
      <c r="X875" s="9">
        <f t="shared" si="69"/>
        <v>304.87</v>
      </c>
      <c r="Y875" s="27"/>
    </row>
    <row r="876" spans="1:25" x14ac:dyDescent="0.25">
      <c r="A876" s="2" t="s">
        <v>1116</v>
      </c>
      <c r="B876" s="2" t="s">
        <v>53</v>
      </c>
      <c r="C876" s="2">
        <v>90</v>
      </c>
      <c r="D876" s="2" t="s">
        <v>42</v>
      </c>
      <c r="E876" s="2" t="s">
        <v>57</v>
      </c>
      <c r="F876" s="2" t="s">
        <v>41</v>
      </c>
      <c r="G876" s="39" t="s">
        <v>1560</v>
      </c>
      <c r="H876" s="29">
        <v>92.226801329153304</v>
      </c>
      <c r="I876" s="29">
        <v>64.928305135287204</v>
      </c>
      <c r="J876" s="8">
        <v>1.7119047080093801</v>
      </c>
      <c r="K876" s="32">
        <v>0</v>
      </c>
      <c r="L876" s="28">
        <v>1.0182692143102301</v>
      </c>
      <c r="M876" s="8">
        <v>273.94961679907499</v>
      </c>
      <c r="N876" s="9">
        <f t="shared" si="65"/>
        <v>273.95</v>
      </c>
      <c r="O876" s="6">
        <f t="shared" si="66"/>
        <v>275.07281022795121</v>
      </c>
      <c r="P876" s="6">
        <f t="shared" si="67"/>
        <v>279.33643878648445</v>
      </c>
      <c r="Q876" s="13">
        <f>P876*Index!$D$16</f>
        <v>316.92400795292161</v>
      </c>
      <c r="S876" s="8">
        <v>12.906791832269599</v>
      </c>
      <c r="T876" s="6">
        <f t="shared" si="68"/>
        <v>13.106847105669779</v>
      </c>
      <c r="U876" s="6">
        <f>T876*Index!$H$19</f>
        <v>13.770381240394311</v>
      </c>
      <c r="W876" s="8">
        <v>330.694389193316</v>
      </c>
      <c r="X876" s="9">
        <f t="shared" si="69"/>
        <v>330.69</v>
      </c>
      <c r="Y876" s="27"/>
    </row>
    <row r="877" spans="1:25" x14ac:dyDescent="0.25">
      <c r="A877" s="2" t="s">
        <v>1117</v>
      </c>
      <c r="B877" s="2" t="s">
        <v>53</v>
      </c>
      <c r="C877" s="2">
        <v>90</v>
      </c>
      <c r="D877" s="2" t="s">
        <v>66</v>
      </c>
      <c r="E877" s="2" t="s">
        <v>57</v>
      </c>
      <c r="F877" s="2" t="s">
        <v>222</v>
      </c>
      <c r="G877" s="39" t="s">
        <v>1560</v>
      </c>
      <c r="H877" s="29">
        <v>92.226801329153304</v>
      </c>
      <c r="I877" s="29">
        <v>84.442116725469305</v>
      </c>
      <c r="J877" s="8">
        <v>1.56006330420729</v>
      </c>
      <c r="K877" s="32">
        <v>0</v>
      </c>
      <c r="L877" s="28">
        <v>1.0027028992917899</v>
      </c>
      <c r="M877" s="8">
        <v>276.359654817783</v>
      </c>
      <c r="N877" s="9">
        <f t="shared" si="65"/>
        <v>276.36</v>
      </c>
      <c r="O877" s="6">
        <f t="shared" si="66"/>
        <v>277.49272940253593</v>
      </c>
      <c r="P877" s="6">
        <f t="shared" si="67"/>
        <v>281.79386670827523</v>
      </c>
      <c r="Q877" s="13">
        <f>P877*Index!$D$16</f>
        <v>319.71210788579378</v>
      </c>
      <c r="S877" s="8">
        <v>16.520322015195699</v>
      </c>
      <c r="T877" s="6">
        <f t="shared" si="68"/>
        <v>16.776387006431232</v>
      </c>
      <c r="U877" s="6">
        <f>T877*Index!$H$19</f>
        <v>17.625691598631811</v>
      </c>
      <c r="W877" s="8">
        <v>337.337799484426</v>
      </c>
      <c r="X877" s="9">
        <f t="shared" si="69"/>
        <v>337.34</v>
      </c>
      <c r="Y877" s="27"/>
    </row>
    <row r="878" spans="1:25" x14ac:dyDescent="0.25">
      <c r="A878" s="2" t="s">
        <v>1118</v>
      </c>
      <c r="B878" s="2" t="s">
        <v>53</v>
      </c>
      <c r="C878" s="2">
        <v>90</v>
      </c>
      <c r="D878" s="2" t="s">
        <v>1563</v>
      </c>
      <c r="E878" s="2" t="s">
        <v>57</v>
      </c>
      <c r="F878" s="2" t="s">
        <v>222</v>
      </c>
      <c r="G878" s="39" t="s">
        <v>1560</v>
      </c>
      <c r="H878" s="29">
        <v>92.226801329153304</v>
      </c>
      <c r="I878" s="29">
        <v>71.309670817242704</v>
      </c>
      <c r="J878" s="8">
        <v>1.6200564135378299</v>
      </c>
      <c r="K878" s="32">
        <v>0</v>
      </c>
      <c r="L878" s="28">
        <v>0.96611839600642502</v>
      </c>
      <c r="M878" s="8">
        <v>255.96177562740101</v>
      </c>
      <c r="N878" s="9">
        <f t="shared" si="65"/>
        <v>255.96</v>
      </c>
      <c r="O878" s="6">
        <f t="shared" si="66"/>
        <v>257.01121890747334</v>
      </c>
      <c r="P878" s="6">
        <f t="shared" si="67"/>
        <v>260.99489280053916</v>
      </c>
      <c r="Q878" s="13">
        <f>P878*Index!$D$16</f>
        <v>296.11441973316994</v>
      </c>
      <c r="S878" s="8">
        <v>13.4950827614355</v>
      </c>
      <c r="T878" s="6">
        <f t="shared" si="68"/>
        <v>13.704256544237751</v>
      </c>
      <c r="U878" s="6">
        <f>T878*Index!$H$19</f>
        <v>14.398034531789786</v>
      </c>
      <c r="W878" s="8">
        <v>310.51245426496001</v>
      </c>
      <c r="X878" s="9">
        <f t="shared" si="69"/>
        <v>310.51</v>
      </c>
      <c r="Y878" s="27"/>
    </row>
    <row r="879" spans="1:25" x14ac:dyDescent="0.25">
      <c r="A879" s="2" t="s">
        <v>1119</v>
      </c>
      <c r="B879" s="2" t="s">
        <v>53</v>
      </c>
      <c r="C879" s="2">
        <v>90</v>
      </c>
      <c r="D879" s="2" t="s">
        <v>229</v>
      </c>
      <c r="E879" s="2" t="s">
        <v>57</v>
      </c>
      <c r="F879" s="2" t="s">
        <v>41</v>
      </c>
      <c r="G879" s="39" t="s">
        <v>1560</v>
      </c>
      <c r="H879" s="29">
        <v>92.226801329153304</v>
      </c>
      <c r="I879" s="29">
        <v>49.244757392947903</v>
      </c>
      <c r="J879" s="8">
        <v>1.99133800671578</v>
      </c>
      <c r="K879" s="32">
        <v>1</v>
      </c>
      <c r="L879" s="28">
        <v>1.01907354926203</v>
      </c>
      <c r="M879" s="8">
        <v>287.09104802427299</v>
      </c>
      <c r="N879" s="9">
        <f t="shared" si="65"/>
        <v>287.08999999999997</v>
      </c>
      <c r="O879" s="6">
        <f t="shared" si="66"/>
        <v>288.26812132117249</v>
      </c>
      <c r="P879" s="6">
        <f t="shared" si="67"/>
        <v>292.73627720165069</v>
      </c>
      <c r="Q879" s="13">
        <f>P879*Index!$D$16</f>
        <v>332.12693140574783</v>
      </c>
      <c r="S879" s="8">
        <v>13.191526281868899</v>
      </c>
      <c r="T879" s="6">
        <f t="shared" si="68"/>
        <v>13.395994939237868</v>
      </c>
      <c r="U879" s="6">
        <f>T879*Index!$H$19</f>
        <v>14.074167183036783</v>
      </c>
      <c r="W879" s="8">
        <v>346.20109858878402</v>
      </c>
      <c r="X879" s="9">
        <f t="shared" si="69"/>
        <v>346.2</v>
      </c>
      <c r="Y879" s="27"/>
    </row>
    <row r="880" spans="1:25" x14ac:dyDescent="0.25">
      <c r="A880" s="2" t="s">
        <v>1120</v>
      </c>
      <c r="B880" s="2" t="s">
        <v>53</v>
      </c>
      <c r="C880" s="2">
        <v>90</v>
      </c>
      <c r="D880" s="2" t="s">
        <v>62</v>
      </c>
      <c r="E880" s="2" t="s">
        <v>58</v>
      </c>
      <c r="F880" s="2" t="s">
        <v>41</v>
      </c>
      <c r="G880" s="39" t="s">
        <v>1560</v>
      </c>
      <c r="H880" s="29">
        <v>92.226801329153304</v>
      </c>
      <c r="I880" s="29">
        <v>28.800579272138901</v>
      </c>
      <c r="J880" s="8">
        <v>1.3927786463101099</v>
      </c>
      <c r="K880" s="32">
        <v>1</v>
      </c>
      <c r="L880" s="28">
        <v>0.99991607194830501</v>
      </c>
      <c r="M880" s="8">
        <v>168.55020404273401</v>
      </c>
      <c r="N880" s="9">
        <f t="shared" si="65"/>
        <v>168.55</v>
      </c>
      <c r="O880" s="6">
        <f t="shared" si="66"/>
        <v>169.24125987930921</v>
      </c>
      <c r="P880" s="6">
        <f t="shared" si="67"/>
        <v>171.86449940743853</v>
      </c>
      <c r="Q880" s="13">
        <f>P880*Index!$D$16</f>
        <v>194.99062211021266</v>
      </c>
      <c r="S880" s="8">
        <v>12.007027411734599</v>
      </c>
      <c r="T880" s="6">
        <f t="shared" si="68"/>
        <v>12.193136336616487</v>
      </c>
      <c r="U880" s="6">
        <f>T880*Index!$H$19</f>
        <v>12.810413863657695</v>
      </c>
      <c r="W880" s="8">
        <v>207.801035973871</v>
      </c>
      <c r="X880" s="9">
        <f t="shared" si="69"/>
        <v>207.8</v>
      </c>
      <c r="Y880" s="27"/>
    </row>
    <row r="881" spans="1:25" x14ac:dyDescent="0.25">
      <c r="A881" s="2" t="s">
        <v>1121</v>
      </c>
      <c r="B881" s="2" t="s">
        <v>53</v>
      </c>
      <c r="C881" s="2">
        <v>90</v>
      </c>
      <c r="D881" s="2" t="s">
        <v>63</v>
      </c>
      <c r="E881" s="2" t="s">
        <v>58</v>
      </c>
      <c r="F881" s="2" t="s">
        <v>41</v>
      </c>
      <c r="G881" s="39" t="s">
        <v>1560</v>
      </c>
      <c r="H881" s="29">
        <v>92.226801329153304</v>
      </c>
      <c r="I881" s="29">
        <v>44.859437596767499</v>
      </c>
      <c r="J881" s="8">
        <v>1.6765999412671699</v>
      </c>
      <c r="K881" s="32">
        <v>0</v>
      </c>
      <c r="L881" s="28">
        <v>0.99800742577676305</v>
      </c>
      <c r="M881" s="8">
        <v>229.38080930294601</v>
      </c>
      <c r="N881" s="9">
        <f t="shared" si="65"/>
        <v>229.38</v>
      </c>
      <c r="O881" s="6">
        <f t="shared" si="66"/>
        <v>230.32127062108808</v>
      </c>
      <c r="P881" s="6">
        <f t="shared" si="67"/>
        <v>233.89125031571496</v>
      </c>
      <c r="Q881" s="13">
        <f>P881*Index!$D$16</f>
        <v>265.3637054914833</v>
      </c>
      <c r="S881" s="8">
        <v>13.945713989450001</v>
      </c>
      <c r="T881" s="6">
        <f t="shared" si="68"/>
        <v>14.161872556286477</v>
      </c>
      <c r="U881" s="6">
        <f>T881*Index!$H$19</f>
        <v>14.878817354448479</v>
      </c>
      <c r="W881" s="8">
        <v>280.242522845932</v>
      </c>
      <c r="X881" s="9">
        <f t="shared" si="69"/>
        <v>280.24</v>
      </c>
      <c r="Y881" s="27"/>
    </row>
    <row r="882" spans="1:25" x14ac:dyDescent="0.25">
      <c r="A882" s="2" t="s">
        <v>1122</v>
      </c>
      <c r="B882" s="2" t="s">
        <v>53</v>
      </c>
      <c r="C882" s="2">
        <v>90</v>
      </c>
      <c r="D882" s="2" t="s">
        <v>64</v>
      </c>
      <c r="E882" s="2" t="s">
        <v>58</v>
      </c>
      <c r="F882" s="2" t="s">
        <v>41</v>
      </c>
      <c r="G882" s="39" t="s">
        <v>1560</v>
      </c>
      <c r="H882" s="29">
        <v>92.226801329153304</v>
      </c>
      <c r="I882" s="29">
        <v>58.8368737369426</v>
      </c>
      <c r="J882" s="8">
        <v>1.7690786992351599</v>
      </c>
      <c r="K882" s="32">
        <v>0</v>
      </c>
      <c r="L882" s="28">
        <v>1.0054870921976999</v>
      </c>
      <c r="M882" s="8">
        <v>268.709919674795</v>
      </c>
      <c r="N882" s="9">
        <f t="shared" si="65"/>
        <v>268.70999999999998</v>
      </c>
      <c r="O882" s="6">
        <f t="shared" si="66"/>
        <v>269.81163034546165</v>
      </c>
      <c r="P882" s="6">
        <f t="shared" si="67"/>
        <v>273.99371061581633</v>
      </c>
      <c r="Q882" s="13">
        <f>P882*Index!$D$16</f>
        <v>310.8623611709728</v>
      </c>
      <c r="S882" s="8">
        <v>16.705306494017499</v>
      </c>
      <c r="T882" s="6">
        <f t="shared" si="68"/>
        <v>16.96423874467477</v>
      </c>
      <c r="U882" s="6">
        <f>T882*Index!$H$19</f>
        <v>17.82305333112393</v>
      </c>
      <c r="W882" s="8">
        <v>328.68541450209699</v>
      </c>
      <c r="X882" s="9">
        <f t="shared" si="69"/>
        <v>328.69</v>
      </c>
      <c r="Y882" s="27"/>
    </row>
    <row r="883" spans="1:25" x14ac:dyDescent="0.25">
      <c r="A883" s="2" t="s">
        <v>1123</v>
      </c>
      <c r="B883" s="2" t="s">
        <v>53</v>
      </c>
      <c r="C883" s="2">
        <v>90</v>
      </c>
      <c r="D883" s="2" t="s">
        <v>65</v>
      </c>
      <c r="E883" s="2" t="s">
        <v>58</v>
      </c>
      <c r="F883" s="2" t="s">
        <v>41</v>
      </c>
      <c r="G883" s="39" t="s">
        <v>1560</v>
      </c>
      <c r="H883" s="29">
        <v>92.226801329153304</v>
      </c>
      <c r="I883" s="29">
        <v>81.036040857089802</v>
      </c>
      <c r="J883" s="8">
        <v>1.7742413901752401</v>
      </c>
      <c r="K883" s="32">
        <v>0</v>
      </c>
      <c r="L883" s="28">
        <v>0.95097075256727603</v>
      </c>
      <c r="M883" s="8">
        <v>292.338019836515</v>
      </c>
      <c r="N883" s="9">
        <f t="shared" si="65"/>
        <v>292.33999999999997</v>
      </c>
      <c r="O883" s="6">
        <f t="shared" si="66"/>
        <v>293.53660571784474</v>
      </c>
      <c r="P883" s="6">
        <f t="shared" si="67"/>
        <v>298.08642310647133</v>
      </c>
      <c r="Q883" s="13">
        <f>P883*Index!$D$16</f>
        <v>338.1969940536959</v>
      </c>
      <c r="S883" s="8">
        <v>15.0302278602651</v>
      </c>
      <c r="T883" s="6">
        <f t="shared" si="68"/>
        <v>15.263196392099211</v>
      </c>
      <c r="U883" s="6">
        <f>T883*Index!$H$19</f>
        <v>16.035895709449232</v>
      </c>
      <c r="W883" s="8">
        <v>354.23288976314501</v>
      </c>
      <c r="X883" s="9">
        <f t="shared" si="69"/>
        <v>354.23</v>
      </c>
      <c r="Y883" s="27"/>
    </row>
    <row r="884" spans="1:25" x14ac:dyDescent="0.25">
      <c r="A884" s="2" t="s">
        <v>1124</v>
      </c>
      <c r="B884" s="2" t="s">
        <v>53</v>
      </c>
      <c r="C884" s="2">
        <v>90</v>
      </c>
      <c r="D884" s="2" t="s">
        <v>42</v>
      </c>
      <c r="E884" s="2" t="s">
        <v>58</v>
      </c>
      <c r="F884" s="2" t="s">
        <v>41</v>
      </c>
      <c r="G884" s="39" t="s">
        <v>1560</v>
      </c>
      <c r="H884" s="29">
        <v>92.226801329153304</v>
      </c>
      <c r="I884" s="29">
        <v>83.390606724468796</v>
      </c>
      <c r="J884" s="8">
        <v>1.7355508106057</v>
      </c>
      <c r="K884" s="32">
        <v>0</v>
      </c>
      <c r="L884" s="28">
        <v>1.0182692143102301</v>
      </c>
      <c r="M884" s="8">
        <v>310.36126235194098</v>
      </c>
      <c r="N884" s="9">
        <f t="shared" si="65"/>
        <v>310.36</v>
      </c>
      <c r="O884" s="6">
        <f t="shared" si="66"/>
        <v>311.63374352758393</v>
      </c>
      <c r="P884" s="6">
        <f t="shared" si="67"/>
        <v>316.4640665522615</v>
      </c>
      <c r="Q884" s="13">
        <f>P884*Index!$D$16</f>
        <v>359.04753701497947</v>
      </c>
      <c r="S884" s="8">
        <v>15.891058654814399</v>
      </c>
      <c r="T884" s="6">
        <f t="shared" si="68"/>
        <v>16.137370063964024</v>
      </c>
      <c r="U884" s="6">
        <f>T884*Index!$H$19</f>
        <v>16.954324423452203</v>
      </c>
      <c r="W884" s="8">
        <v>376.001861438432</v>
      </c>
      <c r="X884" s="9">
        <f t="shared" si="69"/>
        <v>376</v>
      </c>
      <c r="Y884" s="27"/>
    </row>
    <row r="885" spans="1:25" x14ac:dyDescent="0.25">
      <c r="A885" s="2" t="s">
        <v>1125</v>
      </c>
      <c r="B885" s="2" t="s">
        <v>53</v>
      </c>
      <c r="C885" s="2">
        <v>90</v>
      </c>
      <c r="D885" s="2" t="s">
        <v>66</v>
      </c>
      <c r="E885" s="2" t="s">
        <v>58</v>
      </c>
      <c r="F885" s="2" t="s">
        <v>222</v>
      </c>
      <c r="G885" s="39" t="s">
        <v>1560</v>
      </c>
      <c r="H885" s="29">
        <v>92.226801329153304</v>
      </c>
      <c r="I885" s="29">
        <v>108.462800769436</v>
      </c>
      <c r="J885" s="8">
        <v>2.1210623525146102</v>
      </c>
      <c r="K885" s="32">
        <v>0</v>
      </c>
      <c r="L885" s="28">
        <v>1.0027028992917899</v>
      </c>
      <c r="M885" s="8">
        <v>426.82571663973999</v>
      </c>
      <c r="N885" s="9">
        <f t="shared" si="65"/>
        <v>426.83</v>
      </c>
      <c r="O885" s="6">
        <f t="shared" si="66"/>
        <v>428.57570207796294</v>
      </c>
      <c r="P885" s="6">
        <f t="shared" si="67"/>
        <v>435.21862546017138</v>
      </c>
      <c r="Q885" s="13">
        <f>P885*Index!$D$16</f>
        <v>493.78173401154095</v>
      </c>
      <c r="S885" s="8">
        <v>20.358221575854898</v>
      </c>
      <c r="T885" s="6">
        <f t="shared" si="68"/>
        <v>20.673774010280649</v>
      </c>
      <c r="U885" s="6">
        <f>T885*Index!$H$19</f>
        <v>21.720383819551106</v>
      </c>
      <c r="W885" s="8">
        <v>515.50211783109205</v>
      </c>
      <c r="X885" s="9">
        <f t="shared" si="69"/>
        <v>515.5</v>
      </c>
      <c r="Y885" s="27"/>
    </row>
    <row r="886" spans="1:25" x14ac:dyDescent="0.25">
      <c r="A886" s="2" t="s">
        <v>1126</v>
      </c>
      <c r="B886" s="2" t="s">
        <v>53</v>
      </c>
      <c r="C886" s="2">
        <v>90</v>
      </c>
      <c r="D886" s="2" t="s">
        <v>1563</v>
      </c>
      <c r="E886" s="2" t="s">
        <v>58</v>
      </c>
      <c r="F886" s="2" t="s">
        <v>222</v>
      </c>
      <c r="G886" s="39" t="s">
        <v>1560</v>
      </c>
      <c r="H886" s="29">
        <v>92.226801329153304</v>
      </c>
      <c r="I886" s="29">
        <v>91.593478386411604</v>
      </c>
      <c r="J886" s="8">
        <v>2.1014544104446902</v>
      </c>
      <c r="K886" s="32">
        <v>0</v>
      </c>
      <c r="L886" s="28">
        <v>0.96611839600642502</v>
      </c>
      <c r="M886" s="8">
        <v>373.201814847104</v>
      </c>
      <c r="N886" s="9">
        <f t="shared" si="65"/>
        <v>373.2</v>
      </c>
      <c r="O886" s="6">
        <f t="shared" si="66"/>
        <v>374.73194228797712</v>
      </c>
      <c r="P886" s="6">
        <f t="shared" si="67"/>
        <v>380.54028739344079</v>
      </c>
      <c r="Q886" s="13">
        <f>P886*Index!$D$16</f>
        <v>431.74586742859691</v>
      </c>
      <c r="S886" s="8">
        <v>18.5383086010726</v>
      </c>
      <c r="T886" s="6">
        <f t="shared" si="68"/>
        <v>18.825652384389226</v>
      </c>
      <c r="U886" s="6">
        <f>T886*Index!$H$19</f>
        <v>19.778701036348931</v>
      </c>
      <c r="W886" s="8">
        <v>451.52456846494499</v>
      </c>
      <c r="X886" s="9">
        <f t="shared" si="69"/>
        <v>451.52</v>
      </c>
      <c r="Y886" s="27"/>
    </row>
    <row r="887" spans="1:25" x14ac:dyDescent="0.25">
      <c r="A887" s="2" t="s">
        <v>1127</v>
      </c>
      <c r="B887" s="2" t="s">
        <v>53</v>
      </c>
      <c r="C887" s="2">
        <v>90</v>
      </c>
      <c r="D887" s="2" t="s">
        <v>229</v>
      </c>
      <c r="E887" s="2" t="s">
        <v>58</v>
      </c>
      <c r="F887" s="2" t="s">
        <v>41</v>
      </c>
      <c r="G887" s="39" t="s">
        <v>1560</v>
      </c>
      <c r="H887" s="29">
        <v>92.226801329153304</v>
      </c>
      <c r="I887" s="29">
        <v>63.256985381356799</v>
      </c>
      <c r="J887" s="8">
        <v>2.0259275116015898</v>
      </c>
      <c r="K887" s="32">
        <v>1</v>
      </c>
      <c r="L887" s="28">
        <v>1.01907354926203</v>
      </c>
      <c r="M887" s="8">
        <v>321.00702778105102</v>
      </c>
      <c r="N887" s="9">
        <f t="shared" si="65"/>
        <v>321.01</v>
      </c>
      <c r="O887" s="6">
        <f t="shared" si="66"/>
        <v>322.32315659495333</v>
      </c>
      <c r="P887" s="6">
        <f t="shared" si="67"/>
        <v>327.31916552217513</v>
      </c>
      <c r="Q887" s="13">
        <f>P887*Index!$D$16</f>
        <v>371.36330035475726</v>
      </c>
      <c r="S887" s="8">
        <v>14.0270900834934</v>
      </c>
      <c r="T887" s="6">
        <f t="shared" si="68"/>
        <v>14.244509979787548</v>
      </c>
      <c r="U887" s="6">
        <f>T887*Index!$H$19</f>
        <v>14.965638297514291</v>
      </c>
      <c r="W887" s="8">
        <v>386.32893865227197</v>
      </c>
      <c r="X887" s="9">
        <f t="shared" si="69"/>
        <v>386.33</v>
      </c>
      <c r="Y887" s="27"/>
    </row>
    <row r="888" spans="1:25" x14ac:dyDescent="0.25">
      <c r="A888" s="2" t="s">
        <v>1128</v>
      </c>
      <c r="B888" s="2" t="s">
        <v>53</v>
      </c>
      <c r="C888" s="2">
        <v>90</v>
      </c>
      <c r="D888" s="2" t="s">
        <v>62</v>
      </c>
      <c r="E888" s="2" t="s">
        <v>59</v>
      </c>
      <c r="F888" s="2" t="s">
        <v>41</v>
      </c>
      <c r="G888" s="39" t="s">
        <v>1560</v>
      </c>
      <c r="H888" s="29">
        <v>92.226801329153304</v>
      </c>
      <c r="I888" s="29">
        <v>23.6076455142165</v>
      </c>
      <c r="J888" s="8">
        <v>1.48559801368311</v>
      </c>
      <c r="K888" s="32">
        <v>0</v>
      </c>
      <c r="L888" s="28">
        <v>0.99991607194830501</v>
      </c>
      <c r="M888" s="8">
        <v>172.068981520074</v>
      </c>
      <c r="N888" s="9">
        <f t="shared" si="65"/>
        <v>172.07</v>
      </c>
      <c r="O888" s="6">
        <f t="shared" si="66"/>
        <v>172.7744643443063</v>
      </c>
      <c r="P888" s="6">
        <f t="shared" si="67"/>
        <v>175.45246854164304</v>
      </c>
      <c r="Q888" s="13">
        <f>P888*Index!$D$16</f>
        <v>199.06138911563238</v>
      </c>
      <c r="S888" s="8">
        <v>11.5093331262047</v>
      </c>
      <c r="T888" s="6">
        <f t="shared" si="68"/>
        <v>11.687727789660874</v>
      </c>
      <c r="U888" s="6">
        <f>T888*Index!$H$19</f>
        <v>12.279419009012456</v>
      </c>
      <c r="W888" s="8">
        <v>211.34080812464501</v>
      </c>
      <c r="X888" s="9">
        <f t="shared" si="69"/>
        <v>211.34</v>
      </c>
      <c r="Y888" s="27"/>
    </row>
    <row r="889" spans="1:25" x14ac:dyDescent="0.25">
      <c r="A889" s="2" t="s">
        <v>1129</v>
      </c>
      <c r="B889" s="2" t="s">
        <v>53</v>
      </c>
      <c r="C889" s="2">
        <v>90</v>
      </c>
      <c r="D889" s="2" t="s">
        <v>63</v>
      </c>
      <c r="E889" s="2" t="s">
        <v>59</v>
      </c>
      <c r="F889" s="2" t="s">
        <v>41</v>
      </c>
      <c r="G889" s="39" t="s">
        <v>1560</v>
      </c>
      <c r="H889" s="29">
        <v>92.226801329153304</v>
      </c>
      <c r="I889" s="29">
        <v>36.748992425542497</v>
      </c>
      <c r="J889" s="8">
        <v>1.7709843626166499</v>
      </c>
      <c r="K889" s="32">
        <v>0</v>
      </c>
      <c r="L889" s="28">
        <v>0.99800742577676305</v>
      </c>
      <c r="M889" s="8">
        <v>227.958981820064</v>
      </c>
      <c r="N889" s="9">
        <f t="shared" si="65"/>
        <v>227.96</v>
      </c>
      <c r="O889" s="6">
        <f t="shared" si="66"/>
        <v>228.89361364552624</v>
      </c>
      <c r="P889" s="6">
        <f t="shared" si="67"/>
        <v>232.44146465703193</v>
      </c>
      <c r="Q889" s="13">
        <f>P889*Index!$D$16</f>
        <v>263.71883637373213</v>
      </c>
      <c r="S889" s="8">
        <v>12.3141007534793</v>
      </c>
      <c r="T889" s="6">
        <f t="shared" si="68"/>
        <v>12.504969315158229</v>
      </c>
      <c r="U889" s="6">
        <f>T889*Index!$H$19</f>
        <v>13.138033386738114</v>
      </c>
      <c r="W889" s="8">
        <v>276.856869760471</v>
      </c>
      <c r="X889" s="9">
        <f t="shared" si="69"/>
        <v>276.86</v>
      </c>
      <c r="Y889" s="27"/>
    </row>
    <row r="890" spans="1:25" x14ac:dyDescent="0.25">
      <c r="A890" s="2" t="s">
        <v>1130</v>
      </c>
      <c r="B890" s="2" t="s">
        <v>53</v>
      </c>
      <c r="C890" s="2">
        <v>90</v>
      </c>
      <c r="D890" s="2" t="s">
        <v>64</v>
      </c>
      <c r="E890" s="2" t="s">
        <v>59</v>
      </c>
      <c r="F890" s="2" t="s">
        <v>41</v>
      </c>
      <c r="G890" s="39" t="s">
        <v>1560</v>
      </c>
      <c r="H890" s="29">
        <v>92.226801329153304</v>
      </c>
      <c r="I890" s="29">
        <v>48.168261861141801</v>
      </c>
      <c r="J890" s="8">
        <v>1.8399128800986899</v>
      </c>
      <c r="K890" s="32">
        <v>0</v>
      </c>
      <c r="L890" s="28">
        <v>1.0054870921976999</v>
      </c>
      <c r="M890" s="8">
        <v>259.73208155907099</v>
      </c>
      <c r="N890" s="9">
        <f t="shared" si="65"/>
        <v>259.73</v>
      </c>
      <c r="O890" s="6">
        <f t="shared" si="66"/>
        <v>260.79698309346315</v>
      </c>
      <c r="P890" s="6">
        <f t="shared" si="67"/>
        <v>264.83933633141186</v>
      </c>
      <c r="Q890" s="13">
        <f>P890*Index!$D$16</f>
        <v>300.47617238329292</v>
      </c>
      <c r="S890" s="8">
        <v>12.588824801248</v>
      </c>
      <c r="T890" s="6">
        <f t="shared" si="68"/>
        <v>12.783951585667346</v>
      </c>
      <c r="U890" s="6">
        <f>T890*Index!$H$19</f>
        <v>13.431139134691755</v>
      </c>
      <c r="W890" s="8">
        <v>313.90731151798502</v>
      </c>
      <c r="X890" s="9">
        <f t="shared" si="69"/>
        <v>313.91000000000003</v>
      </c>
      <c r="Y890" s="27"/>
    </row>
    <row r="891" spans="1:25" x14ac:dyDescent="0.25">
      <c r="A891" s="2" t="s">
        <v>1131</v>
      </c>
      <c r="B891" s="2" t="s">
        <v>53</v>
      </c>
      <c r="C891" s="2">
        <v>90</v>
      </c>
      <c r="D891" s="2" t="s">
        <v>65</v>
      </c>
      <c r="E891" s="2" t="s">
        <v>59</v>
      </c>
      <c r="F891" s="2" t="s">
        <v>41</v>
      </c>
      <c r="G891" s="39" t="s">
        <v>1560</v>
      </c>
      <c r="H891" s="29">
        <v>92.226801329153304</v>
      </c>
      <c r="I891" s="29">
        <v>66.299264700390296</v>
      </c>
      <c r="J891" s="8">
        <v>1.83070828910626</v>
      </c>
      <c r="K891" s="32">
        <v>0</v>
      </c>
      <c r="L891" s="28">
        <v>0.95097075256727603</v>
      </c>
      <c r="M891" s="8">
        <v>275.98596090363202</v>
      </c>
      <c r="N891" s="9">
        <f t="shared" si="65"/>
        <v>275.99</v>
      </c>
      <c r="O891" s="6">
        <f t="shared" si="66"/>
        <v>277.11750334333692</v>
      </c>
      <c r="P891" s="6">
        <f t="shared" si="67"/>
        <v>281.41282464515865</v>
      </c>
      <c r="Q891" s="13">
        <f>P891*Index!$D$16</f>
        <v>319.27979272359659</v>
      </c>
      <c r="S891" s="8">
        <v>12.2224766163366</v>
      </c>
      <c r="T891" s="6">
        <f t="shared" si="68"/>
        <v>12.411925003889818</v>
      </c>
      <c r="U891" s="6">
        <f>T891*Index!$H$19</f>
        <v>13.040278707211739</v>
      </c>
      <c r="W891" s="8">
        <v>332.32007143080898</v>
      </c>
      <c r="X891" s="9">
        <f t="shared" si="69"/>
        <v>332.32</v>
      </c>
      <c r="Y891" s="27"/>
    </row>
    <row r="892" spans="1:25" x14ac:dyDescent="0.25">
      <c r="A892" s="2" t="s">
        <v>1132</v>
      </c>
      <c r="B892" s="2" t="s">
        <v>53</v>
      </c>
      <c r="C892" s="2">
        <v>90</v>
      </c>
      <c r="D892" s="2" t="s">
        <v>42</v>
      </c>
      <c r="E892" s="2" t="s">
        <v>59</v>
      </c>
      <c r="F892" s="2" t="s">
        <v>41</v>
      </c>
      <c r="G892" s="39" t="s">
        <v>1560</v>
      </c>
      <c r="H892" s="29">
        <v>92.226801329153304</v>
      </c>
      <c r="I892" s="29">
        <v>68.200061566107195</v>
      </c>
      <c r="J892" s="8">
        <v>1.84981867699285</v>
      </c>
      <c r="K892" s="32">
        <v>0</v>
      </c>
      <c r="L892" s="28">
        <v>1.0182692143102301</v>
      </c>
      <c r="M892" s="8">
        <v>302.182190408167</v>
      </c>
      <c r="N892" s="9">
        <f t="shared" si="65"/>
        <v>302.18</v>
      </c>
      <c r="O892" s="6">
        <f t="shared" si="66"/>
        <v>303.42113738884046</v>
      </c>
      <c r="P892" s="6">
        <f t="shared" si="67"/>
        <v>308.12416501836753</v>
      </c>
      <c r="Q892" s="13">
        <f>P892*Index!$D$16</f>
        <v>349.58541660012486</v>
      </c>
      <c r="S892" s="8">
        <v>13.011894246195499</v>
      </c>
      <c r="T892" s="6">
        <f t="shared" si="68"/>
        <v>13.213578607011531</v>
      </c>
      <c r="U892" s="6">
        <f>T892*Index!$H$19</f>
        <v>13.882516023991489</v>
      </c>
      <c r="W892" s="8">
        <v>363.467932624117</v>
      </c>
      <c r="X892" s="9">
        <f t="shared" si="69"/>
        <v>363.47</v>
      </c>
      <c r="Y892" s="27"/>
    </row>
    <row r="893" spans="1:25" x14ac:dyDescent="0.25">
      <c r="A893" s="2" t="s">
        <v>1133</v>
      </c>
      <c r="B893" s="2" t="s">
        <v>53</v>
      </c>
      <c r="C893" s="2">
        <v>90</v>
      </c>
      <c r="D893" s="2" t="s">
        <v>66</v>
      </c>
      <c r="E893" s="2" t="s">
        <v>59</v>
      </c>
      <c r="F893" s="2" t="s">
        <v>222</v>
      </c>
      <c r="G893" s="39" t="s">
        <v>1560</v>
      </c>
      <c r="H893" s="29">
        <v>92.226801329153304</v>
      </c>
      <c r="I893" s="29">
        <v>88.858688723393399</v>
      </c>
      <c r="J893" s="8">
        <v>1.85727732829262</v>
      </c>
      <c r="K893" s="32">
        <v>0</v>
      </c>
      <c r="L893" s="28">
        <v>1.0027028992917899</v>
      </c>
      <c r="M893" s="8">
        <v>337.23503039741598</v>
      </c>
      <c r="N893" s="9">
        <f t="shared" si="65"/>
        <v>337.24</v>
      </c>
      <c r="O893" s="6">
        <f t="shared" si="66"/>
        <v>338.61769402204538</v>
      </c>
      <c r="P893" s="6">
        <f t="shared" si="67"/>
        <v>343.8662682793871</v>
      </c>
      <c r="Q893" s="13">
        <f>P893*Index!$D$16</f>
        <v>390.13698469256371</v>
      </c>
      <c r="S893" s="8">
        <v>14.4773269444741</v>
      </c>
      <c r="T893" s="6">
        <f t="shared" si="68"/>
        <v>14.70172551211345</v>
      </c>
      <c r="U893" s="6">
        <f>T893*Index!$H$19</f>
        <v>15.446000366164192</v>
      </c>
      <c r="W893" s="8">
        <v>405.58298505872801</v>
      </c>
      <c r="X893" s="9">
        <f t="shared" si="69"/>
        <v>405.58</v>
      </c>
      <c r="Y893" s="27"/>
    </row>
    <row r="894" spans="1:25" x14ac:dyDescent="0.25">
      <c r="A894" s="2" t="s">
        <v>1134</v>
      </c>
      <c r="B894" s="2" t="s">
        <v>53</v>
      </c>
      <c r="C894" s="2">
        <v>90</v>
      </c>
      <c r="D894" s="2" t="s">
        <v>1563</v>
      </c>
      <c r="E894" s="2" t="s">
        <v>59</v>
      </c>
      <c r="F894" s="2" t="s">
        <v>222</v>
      </c>
      <c r="G894" s="39" t="s">
        <v>1560</v>
      </c>
      <c r="H894" s="29">
        <v>92.226801329153304</v>
      </c>
      <c r="I894" s="29">
        <v>75.019638955367398</v>
      </c>
      <c r="J894" s="8">
        <v>1.7613989791887501</v>
      </c>
      <c r="K894" s="32">
        <v>0</v>
      </c>
      <c r="L894" s="28">
        <v>0.96611839600642502</v>
      </c>
      <c r="M894" s="8">
        <v>284.60660508595402</v>
      </c>
      <c r="N894" s="9">
        <f t="shared" si="65"/>
        <v>284.61</v>
      </c>
      <c r="O894" s="6">
        <f t="shared" si="66"/>
        <v>285.77349216680642</v>
      </c>
      <c r="P894" s="6">
        <f t="shared" si="67"/>
        <v>290.20298129539196</v>
      </c>
      <c r="Q894" s="13">
        <f>P894*Index!$D$16</f>
        <v>329.25275467667484</v>
      </c>
      <c r="S894" s="8">
        <v>14.586723507252</v>
      </c>
      <c r="T894" s="6">
        <f t="shared" si="68"/>
        <v>14.812817721614406</v>
      </c>
      <c r="U894" s="6">
        <f>T894*Index!$H$19</f>
        <v>15.562716618771134</v>
      </c>
      <c r="W894" s="8">
        <v>344.815471295446</v>
      </c>
      <c r="X894" s="9">
        <f t="shared" si="69"/>
        <v>344.82</v>
      </c>
      <c r="Y894" s="27"/>
    </row>
    <row r="895" spans="1:25" x14ac:dyDescent="0.25">
      <c r="A895" s="2" t="s">
        <v>1135</v>
      </c>
      <c r="B895" s="2" t="s">
        <v>53</v>
      </c>
      <c r="C895" s="2">
        <v>90</v>
      </c>
      <c r="D895" s="2" t="s">
        <v>229</v>
      </c>
      <c r="E895" s="2" t="s">
        <v>59</v>
      </c>
      <c r="F895" s="2" t="s">
        <v>41</v>
      </c>
      <c r="G895" s="39" t="s">
        <v>1560</v>
      </c>
      <c r="H895" s="29">
        <v>92.226801329153304</v>
      </c>
      <c r="I895" s="29">
        <v>51.885898341221598</v>
      </c>
      <c r="J895" s="8">
        <v>2.0761598666162202</v>
      </c>
      <c r="K895" s="32">
        <v>1</v>
      </c>
      <c r="L895" s="28">
        <v>1.01907354926203</v>
      </c>
      <c r="M895" s="8">
        <v>304.90782840152201</v>
      </c>
      <c r="N895" s="9">
        <f t="shared" si="65"/>
        <v>304.91000000000003</v>
      </c>
      <c r="O895" s="6">
        <f t="shared" si="66"/>
        <v>306.15795049796827</v>
      </c>
      <c r="P895" s="6">
        <f t="shared" si="67"/>
        <v>310.90339873068677</v>
      </c>
      <c r="Q895" s="13">
        <f>P895*Index!$D$16</f>
        <v>352.73862457747487</v>
      </c>
      <c r="S895" s="8">
        <v>14.263500895368599</v>
      </c>
      <c r="T895" s="6">
        <f t="shared" si="68"/>
        <v>14.484585159246814</v>
      </c>
      <c r="U895" s="6">
        <f>T895*Index!$H$19</f>
        <v>15.217867282933684</v>
      </c>
      <c r="W895" s="8">
        <v>367.95649186040902</v>
      </c>
      <c r="X895" s="9">
        <f t="shared" si="69"/>
        <v>367.96</v>
      </c>
      <c r="Y895" s="27"/>
    </row>
    <row r="896" spans="1:25" x14ac:dyDescent="0.25">
      <c r="A896" s="2" t="s">
        <v>1136</v>
      </c>
      <c r="B896" s="2" t="s">
        <v>53</v>
      </c>
      <c r="C896" s="2">
        <v>90</v>
      </c>
      <c r="D896" s="2" t="s">
        <v>62</v>
      </c>
      <c r="E896" s="2" t="s">
        <v>60</v>
      </c>
      <c r="F896" s="2" t="s">
        <v>41</v>
      </c>
      <c r="G896" s="39" t="s">
        <v>1560</v>
      </c>
      <c r="H896" s="29">
        <v>92.226801329153304</v>
      </c>
      <c r="I896" s="29">
        <v>22.025899175397299</v>
      </c>
      <c r="J896" s="8">
        <v>1.75553943463849</v>
      </c>
      <c r="K896" s="32">
        <v>0</v>
      </c>
      <c r="L896" s="28">
        <v>0.99991607194830501</v>
      </c>
      <c r="M896" s="8">
        <v>200.558287370534</v>
      </c>
      <c r="N896" s="9">
        <f t="shared" si="65"/>
        <v>200.56</v>
      </c>
      <c r="O896" s="6">
        <f t="shared" si="66"/>
        <v>201.38057634875318</v>
      </c>
      <c r="P896" s="6">
        <f t="shared" si="67"/>
        <v>204.50197528215887</v>
      </c>
      <c r="Q896" s="13">
        <f>P896*Index!$D$16</f>
        <v>232.0198035110304</v>
      </c>
      <c r="S896" s="8">
        <v>11.9244299787069</v>
      </c>
      <c r="T896" s="6">
        <f t="shared" si="68"/>
        <v>12.109258643376858</v>
      </c>
      <c r="U896" s="6">
        <f>T896*Index!$H$19</f>
        <v>12.72228986219781</v>
      </c>
      <c r="W896" s="8">
        <v>244.74209337322901</v>
      </c>
      <c r="X896" s="9">
        <f t="shared" si="69"/>
        <v>244.74</v>
      </c>
      <c r="Y896" s="27"/>
    </row>
    <row r="897" spans="1:25" x14ac:dyDescent="0.25">
      <c r="A897" s="2" t="s">
        <v>1137</v>
      </c>
      <c r="B897" s="2" t="s">
        <v>53</v>
      </c>
      <c r="C897" s="2">
        <v>90</v>
      </c>
      <c r="D897" s="2" t="s">
        <v>63</v>
      </c>
      <c r="E897" s="2" t="s">
        <v>60</v>
      </c>
      <c r="F897" s="2" t="s">
        <v>41</v>
      </c>
      <c r="G897" s="39" t="s">
        <v>1560</v>
      </c>
      <c r="H897" s="29">
        <v>92.226801329153304</v>
      </c>
      <c r="I897" s="29">
        <v>34.262326238149498</v>
      </c>
      <c r="J897" s="8">
        <v>2.0868393004615902</v>
      </c>
      <c r="K897" s="32">
        <v>0</v>
      </c>
      <c r="L897" s="28">
        <v>0.99800742577676305</v>
      </c>
      <c r="M897" s="8">
        <v>263.43651765003898</v>
      </c>
      <c r="N897" s="9">
        <f t="shared" si="65"/>
        <v>263.44</v>
      </c>
      <c r="O897" s="6">
        <f t="shared" si="66"/>
        <v>264.51660737240411</v>
      </c>
      <c r="P897" s="6">
        <f t="shared" si="67"/>
        <v>268.61661478667639</v>
      </c>
      <c r="Q897" s="13">
        <f>P897*Index!$D$16</f>
        <v>304.76172221129684</v>
      </c>
      <c r="S897" s="8">
        <v>12.0698515687175</v>
      </c>
      <c r="T897" s="6">
        <f t="shared" si="68"/>
        <v>12.256934268032621</v>
      </c>
      <c r="U897" s="6">
        <f>T897*Index!$H$19</f>
        <v>12.877441565351772</v>
      </c>
      <c r="W897" s="8">
        <v>317.63916377664901</v>
      </c>
      <c r="X897" s="9">
        <f t="shared" si="69"/>
        <v>317.64</v>
      </c>
      <c r="Y897" s="27"/>
    </row>
    <row r="898" spans="1:25" x14ac:dyDescent="0.25">
      <c r="A898" s="2" t="s">
        <v>1138</v>
      </c>
      <c r="B898" s="2" t="s">
        <v>53</v>
      </c>
      <c r="C898" s="2">
        <v>90</v>
      </c>
      <c r="D898" s="2" t="s">
        <v>64</v>
      </c>
      <c r="E898" s="2" t="s">
        <v>60</v>
      </c>
      <c r="F898" s="2" t="s">
        <v>41</v>
      </c>
      <c r="G898" s="39" t="s">
        <v>1560</v>
      </c>
      <c r="H898" s="29">
        <v>92.226801329153304</v>
      </c>
      <c r="I898" s="29">
        <v>44.874434896969902</v>
      </c>
      <c r="J898" s="8">
        <v>2.0729016768489701</v>
      </c>
      <c r="K898" s="32">
        <v>0</v>
      </c>
      <c r="L898" s="28">
        <v>1.0054870921976999</v>
      </c>
      <c r="M898" s="8">
        <v>285.75679971116301</v>
      </c>
      <c r="N898" s="9">
        <f t="shared" si="65"/>
        <v>285.76</v>
      </c>
      <c r="O898" s="6">
        <f t="shared" si="66"/>
        <v>286.92840258997876</v>
      </c>
      <c r="P898" s="6">
        <f t="shared" si="67"/>
        <v>291.37579283012343</v>
      </c>
      <c r="Q898" s="13">
        <f>P898*Index!$D$16</f>
        <v>330.5833799748824</v>
      </c>
      <c r="S898" s="8">
        <v>12.3439350806002</v>
      </c>
      <c r="T898" s="6">
        <f t="shared" si="68"/>
        <v>12.535266074349504</v>
      </c>
      <c r="U898" s="6">
        <f>T898*Index!$H$19</f>
        <v>13.169863919363447</v>
      </c>
      <c r="W898" s="8">
        <v>343.753243894246</v>
      </c>
      <c r="X898" s="9">
        <f t="shared" si="69"/>
        <v>343.75</v>
      </c>
      <c r="Y898" s="27"/>
    </row>
    <row r="899" spans="1:25" x14ac:dyDescent="0.25">
      <c r="A899" s="2" t="s">
        <v>1139</v>
      </c>
      <c r="B899" s="2" t="s">
        <v>53</v>
      </c>
      <c r="C899" s="2">
        <v>90</v>
      </c>
      <c r="D899" s="2" t="s">
        <v>65</v>
      </c>
      <c r="E899" s="2" t="s">
        <v>60</v>
      </c>
      <c r="F899" s="2" t="s">
        <v>41</v>
      </c>
      <c r="G899" s="39" t="s">
        <v>1560</v>
      </c>
      <c r="H899" s="29">
        <v>92.226801329153304</v>
      </c>
      <c r="I899" s="29">
        <v>61.718166921896703</v>
      </c>
      <c r="J899" s="8">
        <v>1.99552825961406</v>
      </c>
      <c r="K899" s="32">
        <v>0</v>
      </c>
      <c r="L899" s="28">
        <v>0.95097075256727603</v>
      </c>
      <c r="M899" s="8">
        <v>292.13967452019699</v>
      </c>
      <c r="N899" s="9">
        <f t="shared" ref="N899:N962" si="70">ROUND(J899*SUM(H899:I899)*L899,2)</f>
        <v>292.14</v>
      </c>
      <c r="O899" s="6">
        <f t="shared" ref="O899:O962" si="71">M899*(1.0041)</f>
        <v>293.33744718572979</v>
      </c>
      <c r="P899" s="6">
        <f t="shared" ref="P899:P962" si="72">O899*(1.0155)</f>
        <v>297.88417761710861</v>
      </c>
      <c r="Q899" s="13">
        <f>P899*Index!$D$16</f>
        <v>337.96753436931783</v>
      </c>
      <c r="S899" s="8">
        <v>11.856441524951</v>
      </c>
      <c r="T899" s="6">
        <f t="shared" ref="T899:T962" si="73">S899*(1.0155)</f>
        <v>12.040216368587741</v>
      </c>
      <c r="U899" s="6">
        <f>T899*Index!$H$19</f>
        <v>12.649752322247494</v>
      </c>
      <c r="W899" s="8">
        <v>350.61728669156599</v>
      </c>
      <c r="X899" s="9">
        <f t="shared" ref="X899:X962" si="74">ROUND(Q899+U899,2)</f>
        <v>350.62</v>
      </c>
      <c r="Y899" s="27"/>
    </row>
    <row r="900" spans="1:25" x14ac:dyDescent="0.25">
      <c r="A900" s="2" t="s">
        <v>1140</v>
      </c>
      <c r="B900" s="2" t="s">
        <v>53</v>
      </c>
      <c r="C900" s="2">
        <v>90</v>
      </c>
      <c r="D900" s="2" t="s">
        <v>42</v>
      </c>
      <c r="E900" s="2" t="s">
        <v>60</v>
      </c>
      <c r="F900" s="2" t="s">
        <v>41</v>
      </c>
      <c r="G900" s="39" t="s">
        <v>1560</v>
      </c>
      <c r="H900" s="29">
        <v>92.226801329153304</v>
      </c>
      <c r="I900" s="29">
        <v>63.459376264709199</v>
      </c>
      <c r="J900" s="8">
        <v>2.0034102058051202</v>
      </c>
      <c r="K900" s="32">
        <v>0</v>
      </c>
      <c r="L900" s="28">
        <v>1.0182692143102301</v>
      </c>
      <c r="M900" s="8">
        <v>317.60150490763198</v>
      </c>
      <c r="N900" s="9">
        <f t="shared" si="70"/>
        <v>317.60000000000002</v>
      </c>
      <c r="O900" s="6">
        <f t="shared" si="71"/>
        <v>318.90367107775324</v>
      </c>
      <c r="P900" s="6">
        <f t="shared" si="72"/>
        <v>323.84667797945843</v>
      </c>
      <c r="Q900" s="13">
        <f>P900*Index!$D$16</f>
        <v>367.42355416773881</v>
      </c>
      <c r="S900" s="8">
        <v>12.920030594939201</v>
      </c>
      <c r="T900" s="6">
        <f t="shared" si="73"/>
        <v>13.120291069160759</v>
      </c>
      <c r="U900" s="6">
        <f>T900*Index!$H$19</f>
        <v>13.784505804537021</v>
      </c>
      <c r="W900" s="8">
        <v>381.20805997227598</v>
      </c>
      <c r="X900" s="9">
        <f t="shared" si="74"/>
        <v>381.21</v>
      </c>
      <c r="Y900" s="27"/>
    </row>
    <row r="901" spans="1:25" x14ac:dyDescent="0.25">
      <c r="A901" s="2" t="s">
        <v>1141</v>
      </c>
      <c r="B901" s="2" t="s">
        <v>53</v>
      </c>
      <c r="C901" s="2">
        <v>90</v>
      </c>
      <c r="D901" s="2" t="s">
        <v>66</v>
      </c>
      <c r="E901" s="2" t="s">
        <v>60</v>
      </c>
      <c r="F901" s="2" t="s">
        <v>222</v>
      </c>
      <c r="G901" s="39" t="s">
        <v>1560</v>
      </c>
      <c r="H901" s="29">
        <v>92.226801329153304</v>
      </c>
      <c r="I901" s="29">
        <v>82.852195556331395</v>
      </c>
      <c r="J901" s="8">
        <v>2.1057845375761901</v>
      </c>
      <c r="K901" s="32">
        <v>0</v>
      </c>
      <c r="L901" s="28">
        <v>1.0027028992917899</v>
      </c>
      <c r="M901" s="8">
        <v>369.675145742908</v>
      </c>
      <c r="N901" s="9">
        <f t="shared" si="70"/>
        <v>369.68</v>
      </c>
      <c r="O901" s="6">
        <f t="shared" si="71"/>
        <v>371.19081384045393</v>
      </c>
      <c r="P901" s="6">
        <f t="shared" si="72"/>
        <v>376.94427145498099</v>
      </c>
      <c r="Q901" s="13">
        <f>P901*Index!$D$16</f>
        <v>427.66597083927155</v>
      </c>
      <c r="S901" s="8">
        <v>23.0983439587826</v>
      </c>
      <c r="T901" s="6">
        <f t="shared" si="73"/>
        <v>23.456368290143732</v>
      </c>
      <c r="U901" s="6">
        <f>T901*Index!$H$19</f>
        <v>24.643846934832258</v>
      </c>
      <c r="W901" s="8">
        <v>452.30981777410398</v>
      </c>
      <c r="X901" s="9">
        <f t="shared" si="74"/>
        <v>452.31</v>
      </c>
      <c r="Y901" s="27"/>
    </row>
    <row r="902" spans="1:25" x14ac:dyDescent="0.25">
      <c r="A902" s="2" t="s">
        <v>1142</v>
      </c>
      <c r="B902" s="2" t="s">
        <v>53</v>
      </c>
      <c r="C902" s="2">
        <v>90</v>
      </c>
      <c r="D902" s="2" t="s">
        <v>1563</v>
      </c>
      <c r="E902" s="2" t="s">
        <v>60</v>
      </c>
      <c r="F902" s="2" t="s">
        <v>222</v>
      </c>
      <c r="G902" s="39" t="s">
        <v>1560</v>
      </c>
      <c r="H902" s="29">
        <v>92.226801329153304</v>
      </c>
      <c r="I902" s="29">
        <v>69.927778532788196</v>
      </c>
      <c r="J902" s="8">
        <v>2.2513947823820701</v>
      </c>
      <c r="K902" s="32">
        <v>0</v>
      </c>
      <c r="L902" s="28">
        <v>0.96611839600642502</v>
      </c>
      <c r="M902" s="8">
        <v>352.70468318984803</v>
      </c>
      <c r="N902" s="9">
        <f t="shared" si="70"/>
        <v>352.7</v>
      </c>
      <c r="O902" s="6">
        <f t="shared" si="71"/>
        <v>354.15077239092642</v>
      </c>
      <c r="P902" s="6">
        <f t="shared" si="72"/>
        <v>359.64010936298581</v>
      </c>
      <c r="Q902" s="13">
        <f>P902*Index!$D$16</f>
        <v>408.0333571055009</v>
      </c>
      <c r="S902" s="8">
        <v>14.4715161861879</v>
      </c>
      <c r="T902" s="6">
        <f t="shared" si="73"/>
        <v>14.695824687073813</v>
      </c>
      <c r="U902" s="6">
        <f>T902*Index!$H$19</f>
        <v>15.439800811856923</v>
      </c>
      <c r="W902" s="8">
        <v>423.47315791735798</v>
      </c>
      <c r="X902" s="9">
        <f t="shared" si="74"/>
        <v>423.47</v>
      </c>
      <c r="Y902" s="27"/>
    </row>
    <row r="903" spans="1:25" x14ac:dyDescent="0.25">
      <c r="A903" s="2" t="s">
        <v>1143</v>
      </c>
      <c r="B903" s="2" t="s">
        <v>53</v>
      </c>
      <c r="C903" s="2">
        <v>90</v>
      </c>
      <c r="D903" s="2" t="s">
        <v>229</v>
      </c>
      <c r="E903" s="2" t="s">
        <v>60</v>
      </c>
      <c r="F903" s="2" t="s">
        <v>41</v>
      </c>
      <c r="G903" s="39" t="s">
        <v>1560</v>
      </c>
      <c r="H903" s="29">
        <v>92.226801329153304</v>
      </c>
      <c r="I903" s="29">
        <v>48.4479677041899</v>
      </c>
      <c r="J903" s="8">
        <v>2.36002207093525</v>
      </c>
      <c r="K903" s="32">
        <v>1</v>
      </c>
      <c r="L903" s="28">
        <v>1.01907354926203</v>
      </c>
      <c r="M903" s="8">
        <v>338.32789340592899</v>
      </c>
      <c r="N903" s="9">
        <f t="shared" si="70"/>
        <v>338.33</v>
      </c>
      <c r="O903" s="6">
        <f t="shared" si="71"/>
        <v>339.7150377688933</v>
      </c>
      <c r="P903" s="6">
        <f t="shared" si="72"/>
        <v>344.98062085431116</v>
      </c>
      <c r="Q903" s="13">
        <f>P903*Index!$D$16</f>
        <v>391.40128478120175</v>
      </c>
      <c r="S903" s="8">
        <v>13.8103234887783</v>
      </c>
      <c r="T903" s="6">
        <f t="shared" si="73"/>
        <v>14.024383502854365</v>
      </c>
      <c r="U903" s="6">
        <f>T903*Index!$H$19</f>
        <v>14.734367917686365</v>
      </c>
      <c r="W903" s="8">
        <v>406.13565269888898</v>
      </c>
      <c r="X903" s="9">
        <f t="shared" si="74"/>
        <v>406.14</v>
      </c>
      <c r="Y903" s="27"/>
    </row>
    <row r="904" spans="1:25" x14ac:dyDescent="0.25">
      <c r="A904" s="2" t="s">
        <v>1144</v>
      </c>
      <c r="B904" s="2" t="s">
        <v>53</v>
      </c>
      <c r="C904" s="2">
        <v>90</v>
      </c>
      <c r="D904" s="2" t="s">
        <v>62</v>
      </c>
      <c r="E904" s="2" t="s">
        <v>61</v>
      </c>
      <c r="F904" s="2" t="s">
        <v>41</v>
      </c>
      <c r="G904" s="39" t="s">
        <v>1560</v>
      </c>
      <c r="H904" s="29">
        <v>92.226801329153304</v>
      </c>
      <c r="I904" s="29">
        <v>23.004585929272999</v>
      </c>
      <c r="J904" s="8">
        <v>1.26528181782531</v>
      </c>
      <c r="K904" s="32">
        <v>1</v>
      </c>
      <c r="L904" s="28">
        <v>0.99991607194830501</v>
      </c>
      <c r="M904" s="8">
        <v>145.78794241590199</v>
      </c>
      <c r="N904" s="9">
        <f t="shared" si="70"/>
        <v>145.79</v>
      </c>
      <c r="O904" s="6">
        <f t="shared" si="71"/>
        <v>146.3856729798072</v>
      </c>
      <c r="P904" s="6">
        <f t="shared" si="72"/>
        <v>148.65465091099421</v>
      </c>
      <c r="Q904" s="13">
        <f>P904*Index!$D$16</f>
        <v>168.65765158395874</v>
      </c>
      <c r="S904" s="8">
        <v>12.029538660657</v>
      </c>
      <c r="T904" s="6">
        <f t="shared" si="73"/>
        <v>12.215996509897185</v>
      </c>
      <c r="U904" s="6">
        <f>T904*Index!$H$19</f>
        <v>12.834431333210729</v>
      </c>
      <c r="W904" s="8">
        <v>181.492082917169</v>
      </c>
      <c r="X904" s="9">
        <f t="shared" si="74"/>
        <v>181.49</v>
      </c>
      <c r="Y904" s="27"/>
    </row>
    <row r="905" spans="1:25" x14ac:dyDescent="0.25">
      <c r="A905" s="2" t="s">
        <v>1145</v>
      </c>
      <c r="B905" s="2" t="s">
        <v>53</v>
      </c>
      <c r="C905" s="2">
        <v>90</v>
      </c>
      <c r="D905" s="2" t="s">
        <v>63</v>
      </c>
      <c r="E905" s="2" t="s">
        <v>61</v>
      </c>
      <c r="F905" s="2" t="s">
        <v>41</v>
      </c>
      <c r="G905" s="39" t="s">
        <v>1560</v>
      </c>
      <c r="H905" s="29">
        <v>92.226801329153304</v>
      </c>
      <c r="I905" s="29">
        <v>35.803789510399</v>
      </c>
      <c r="J905" s="8">
        <v>1.51298337965926</v>
      </c>
      <c r="K905" s="32">
        <v>0</v>
      </c>
      <c r="L905" s="28">
        <v>0.99800742577676305</v>
      </c>
      <c r="M905" s="8">
        <v>193.32217814966501</v>
      </c>
      <c r="N905" s="9">
        <f t="shared" si="70"/>
        <v>193.32</v>
      </c>
      <c r="O905" s="6">
        <f t="shared" si="71"/>
        <v>194.11479908007863</v>
      </c>
      <c r="P905" s="6">
        <f t="shared" si="72"/>
        <v>197.12357846581986</v>
      </c>
      <c r="Q905" s="13">
        <f>P905*Index!$D$16</f>
        <v>223.64856808804061</v>
      </c>
      <c r="S905" s="8">
        <v>13.1676317017237</v>
      </c>
      <c r="T905" s="6">
        <f t="shared" si="73"/>
        <v>13.371729993100418</v>
      </c>
      <c r="U905" s="6">
        <f>T905*Index!$H$19</f>
        <v>14.048673824001126</v>
      </c>
      <c r="W905" s="8">
        <v>237.69724191204199</v>
      </c>
      <c r="X905" s="9">
        <f t="shared" si="74"/>
        <v>237.7</v>
      </c>
      <c r="Y905" s="27"/>
    </row>
    <row r="906" spans="1:25" x14ac:dyDescent="0.25">
      <c r="A906" s="2" t="s">
        <v>1146</v>
      </c>
      <c r="B906" s="2" t="s">
        <v>53</v>
      </c>
      <c r="C906" s="2">
        <v>90</v>
      </c>
      <c r="D906" s="2" t="s">
        <v>64</v>
      </c>
      <c r="E906" s="2" t="s">
        <v>61</v>
      </c>
      <c r="F906" s="2" t="s">
        <v>41</v>
      </c>
      <c r="G906" s="39" t="s">
        <v>1560</v>
      </c>
      <c r="H906" s="29">
        <v>92.226801329153304</v>
      </c>
      <c r="I906" s="29">
        <v>46.920246220377997</v>
      </c>
      <c r="J906" s="8">
        <v>1.6002074704548701</v>
      </c>
      <c r="K906" s="32">
        <v>0</v>
      </c>
      <c r="L906" s="28">
        <v>1.0054870921976999</v>
      </c>
      <c r="M906" s="8">
        <v>223.88592367312901</v>
      </c>
      <c r="N906" s="9">
        <f t="shared" si="70"/>
        <v>223.89</v>
      </c>
      <c r="O906" s="6">
        <f t="shared" si="71"/>
        <v>224.80385596018886</v>
      </c>
      <c r="P906" s="6">
        <f t="shared" si="72"/>
        <v>228.28831572757178</v>
      </c>
      <c r="Q906" s="13">
        <f>P906*Index!$D$16</f>
        <v>259.00683886253029</v>
      </c>
      <c r="S906" s="8">
        <v>12.76131773835</v>
      </c>
      <c r="T906" s="6">
        <f t="shared" si="73"/>
        <v>12.959118163294425</v>
      </c>
      <c r="U906" s="6">
        <f>T906*Index!$H$19</f>
        <v>13.615173520311204</v>
      </c>
      <c r="W906" s="8">
        <v>272.622012382842</v>
      </c>
      <c r="X906" s="9">
        <f t="shared" si="74"/>
        <v>272.62</v>
      </c>
      <c r="Y906" s="27"/>
    </row>
    <row r="907" spans="1:25" x14ac:dyDescent="0.25">
      <c r="A907" s="2" t="s">
        <v>1147</v>
      </c>
      <c r="B907" s="2" t="s">
        <v>53</v>
      </c>
      <c r="C907" s="2">
        <v>90</v>
      </c>
      <c r="D907" s="2" t="s">
        <v>65</v>
      </c>
      <c r="E907" s="2" t="s">
        <v>61</v>
      </c>
      <c r="F907" s="2" t="s">
        <v>41</v>
      </c>
      <c r="G907" s="39" t="s">
        <v>1560</v>
      </c>
      <c r="H907" s="29">
        <v>92.226801329153304</v>
      </c>
      <c r="I907" s="29">
        <v>64.568937280182197</v>
      </c>
      <c r="J907" s="8">
        <v>1.6096378596352401</v>
      </c>
      <c r="K907" s="32">
        <v>0</v>
      </c>
      <c r="L907" s="28">
        <v>0.95097075256727603</v>
      </c>
      <c r="M907" s="8">
        <v>240.01014200289501</v>
      </c>
      <c r="N907" s="9">
        <f t="shared" si="70"/>
        <v>240.01</v>
      </c>
      <c r="O907" s="6">
        <f t="shared" si="71"/>
        <v>240.99418358510687</v>
      </c>
      <c r="P907" s="6">
        <f t="shared" si="72"/>
        <v>244.72959343067603</v>
      </c>
      <c r="Q907" s="13">
        <f>P907*Index!$D$16</f>
        <v>277.66045830498922</v>
      </c>
      <c r="S907" s="8">
        <v>13.0690483753996</v>
      </c>
      <c r="T907" s="6">
        <f t="shared" si="73"/>
        <v>13.271618625218295</v>
      </c>
      <c r="U907" s="6">
        <f>T907*Index!$H$19</f>
        <v>13.943494318119971</v>
      </c>
      <c r="W907" s="8">
        <v>291.60395262310999</v>
      </c>
      <c r="X907" s="9">
        <f t="shared" si="74"/>
        <v>291.60000000000002</v>
      </c>
      <c r="Y907" s="27"/>
    </row>
    <row r="908" spans="1:25" x14ac:dyDescent="0.25">
      <c r="A908" s="2" t="s">
        <v>1148</v>
      </c>
      <c r="B908" s="2" t="s">
        <v>53</v>
      </c>
      <c r="C908" s="2">
        <v>90</v>
      </c>
      <c r="D908" s="2" t="s">
        <v>42</v>
      </c>
      <c r="E908" s="2" t="s">
        <v>61</v>
      </c>
      <c r="F908" s="2" t="s">
        <v>41</v>
      </c>
      <c r="G908" s="39" t="s">
        <v>1560</v>
      </c>
      <c r="H908" s="29">
        <v>92.226801329153304</v>
      </c>
      <c r="I908" s="29">
        <v>66.412648612779094</v>
      </c>
      <c r="J908" s="8">
        <v>1.6196494900296601</v>
      </c>
      <c r="K908" s="32">
        <v>0</v>
      </c>
      <c r="L908" s="28">
        <v>1.0182692143102301</v>
      </c>
      <c r="M908" s="8">
        <v>261.63440167934903</v>
      </c>
      <c r="N908" s="9">
        <f t="shared" si="70"/>
        <v>261.63</v>
      </c>
      <c r="O908" s="6">
        <f t="shared" si="71"/>
        <v>262.70710272623438</v>
      </c>
      <c r="P908" s="6">
        <f t="shared" si="72"/>
        <v>266.77906281849101</v>
      </c>
      <c r="Q908" s="13">
        <f>P908*Index!$D$16</f>
        <v>302.67690886897373</v>
      </c>
      <c r="S908" s="8">
        <v>12.3873211623557</v>
      </c>
      <c r="T908" s="6">
        <f t="shared" si="73"/>
        <v>12.579324640372215</v>
      </c>
      <c r="U908" s="6">
        <f>T908*Index!$H$19</f>
        <v>13.216152950291058</v>
      </c>
      <c r="W908" s="8">
        <v>315.89306181926497</v>
      </c>
      <c r="X908" s="9">
        <f t="shared" si="74"/>
        <v>315.89</v>
      </c>
      <c r="Y908" s="27"/>
    </row>
    <row r="909" spans="1:25" x14ac:dyDescent="0.25">
      <c r="A909" s="2" t="s">
        <v>1149</v>
      </c>
      <c r="B909" s="2" t="s">
        <v>53</v>
      </c>
      <c r="C909" s="2">
        <v>90</v>
      </c>
      <c r="D909" s="2" t="s">
        <v>66</v>
      </c>
      <c r="E909" s="2" t="s">
        <v>61</v>
      </c>
      <c r="F909" s="2" t="s">
        <v>222</v>
      </c>
      <c r="G909" s="39" t="s">
        <v>1560</v>
      </c>
      <c r="H909" s="29">
        <v>92.226801329153304</v>
      </c>
      <c r="I909" s="29">
        <v>86.574845092062901</v>
      </c>
      <c r="J909" s="8">
        <v>1.5536127643984099</v>
      </c>
      <c r="K909" s="32">
        <v>0</v>
      </c>
      <c r="L909" s="28">
        <v>1.0027028992917899</v>
      </c>
      <c r="M909" s="8">
        <v>278.539354569902</v>
      </c>
      <c r="N909" s="9">
        <f t="shared" si="70"/>
        <v>278.54000000000002</v>
      </c>
      <c r="O909" s="6">
        <f t="shared" si="71"/>
        <v>279.68136592363862</v>
      </c>
      <c r="P909" s="6">
        <f t="shared" si="72"/>
        <v>284.01642709545501</v>
      </c>
      <c r="Q909" s="13">
        <f>P909*Index!$D$16</f>
        <v>322.23373645986186</v>
      </c>
      <c r="S909" s="8">
        <v>15.6482295205588</v>
      </c>
      <c r="T909" s="6">
        <f t="shared" si="73"/>
        <v>15.890777078127464</v>
      </c>
      <c r="U909" s="6">
        <f>T909*Index!$H$19</f>
        <v>16.695247667707665</v>
      </c>
      <c r="W909" s="8">
        <v>338.92898412757</v>
      </c>
      <c r="X909" s="9">
        <f t="shared" si="74"/>
        <v>338.93</v>
      </c>
      <c r="Y909" s="27"/>
    </row>
    <row r="910" spans="1:25" x14ac:dyDescent="0.25">
      <c r="A910" s="2" t="s">
        <v>1150</v>
      </c>
      <c r="B910" s="2" t="s">
        <v>53</v>
      </c>
      <c r="C910" s="2">
        <v>90</v>
      </c>
      <c r="D910" s="2" t="s">
        <v>1563</v>
      </c>
      <c r="E910" s="2" t="s">
        <v>61</v>
      </c>
      <c r="F910" s="2" t="s">
        <v>222</v>
      </c>
      <c r="G910" s="39" t="s">
        <v>1560</v>
      </c>
      <c r="H910" s="29">
        <v>92.226801329153304</v>
      </c>
      <c r="I910" s="29">
        <v>73.085985906136301</v>
      </c>
      <c r="J910" s="8">
        <v>1.61245480810728</v>
      </c>
      <c r="K910" s="32">
        <v>0</v>
      </c>
      <c r="L910" s="28">
        <v>0.96611839600642502</v>
      </c>
      <c r="M910" s="8">
        <v>257.52793863437802</v>
      </c>
      <c r="N910" s="9">
        <f t="shared" si="70"/>
        <v>257.52999999999997</v>
      </c>
      <c r="O910" s="6">
        <f t="shared" si="71"/>
        <v>258.58380318277898</v>
      </c>
      <c r="P910" s="6">
        <f t="shared" si="72"/>
        <v>262.59185213211208</v>
      </c>
      <c r="Q910" s="13">
        <f>P910*Index!$D$16</f>
        <v>297.92626624377419</v>
      </c>
      <c r="S910" s="8">
        <v>14.3964654905768</v>
      </c>
      <c r="T910" s="6">
        <f t="shared" si="73"/>
        <v>14.61961070568074</v>
      </c>
      <c r="U910" s="6">
        <f>T910*Index!$H$19</f>
        <v>15.359728497655826</v>
      </c>
      <c r="W910" s="8">
        <v>313.28599474142999</v>
      </c>
      <c r="X910" s="9">
        <f t="shared" si="74"/>
        <v>313.29000000000002</v>
      </c>
      <c r="Y910" s="27"/>
    </row>
    <row r="911" spans="1:25" x14ac:dyDescent="0.25">
      <c r="A911" s="2" t="s">
        <v>1151</v>
      </c>
      <c r="B911" s="2" t="s">
        <v>53</v>
      </c>
      <c r="C911" s="2">
        <v>90</v>
      </c>
      <c r="D911" s="2" t="s">
        <v>229</v>
      </c>
      <c r="E911" s="2" t="s">
        <v>61</v>
      </c>
      <c r="F911" s="2" t="s">
        <v>41</v>
      </c>
      <c r="G911" s="39" t="s">
        <v>1560</v>
      </c>
      <c r="H911" s="29">
        <v>92.226801329153304</v>
      </c>
      <c r="I911" s="29">
        <v>50.570615223803301</v>
      </c>
      <c r="J911" s="8">
        <v>1.8984306831167901</v>
      </c>
      <c r="K911" s="32">
        <v>1</v>
      </c>
      <c r="L911" s="28">
        <v>1.01907354926203</v>
      </c>
      <c r="M911" s="8">
        <v>276.261664540742</v>
      </c>
      <c r="N911" s="9">
        <f t="shared" si="70"/>
        <v>276.26</v>
      </c>
      <c r="O911" s="6">
        <f t="shared" si="71"/>
        <v>277.39433736535904</v>
      </c>
      <c r="P911" s="6">
        <f t="shared" si="72"/>
        <v>281.69394959452211</v>
      </c>
      <c r="Q911" s="13">
        <f>P911*Index!$D$16</f>
        <v>319.59874590448089</v>
      </c>
      <c r="S911" s="8">
        <v>13.205143650273399</v>
      </c>
      <c r="T911" s="6">
        <f t="shared" si="73"/>
        <v>13.409823376852637</v>
      </c>
      <c r="U911" s="6">
        <f>T911*Index!$H$19</f>
        <v>14.088695685305801</v>
      </c>
      <c r="W911" s="8">
        <v>333.687441589787</v>
      </c>
      <c r="X911" s="9">
        <f t="shared" si="74"/>
        <v>333.69</v>
      </c>
      <c r="Y911" s="27"/>
    </row>
    <row r="912" spans="1:25" x14ac:dyDescent="0.25">
      <c r="A912" s="2" t="s">
        <v>1152</v>
      </c>
      <c r="B912" s="2" t="s">
        <v>0</v>
      </c>
      <c r="C912" s="2">
        <v>120</v>
      </c>
      <c r="D912" s="2" t="s">
        <v>62</v>
      </c>
      <c r="E912" s="2" t="s">
        <v>54</v>
      </c>
      <c r="F912" s="2" t="s">
        <v>41</v>
      </c>
      <c r="G912" s="39" t="s">
        <v>1560</v>
      </c>
      <c r="H912" s="29">
        <v>141.94062306374701</v>
      </c>
      <c r="I912" s="29">
        <v>49.980934817518602</v>
      </c>
      <c r="J912" s="8">
        <v>1.25774349245994</v>
      </c>
      <c r="K912" s="32">
        <v>1</v>
      </c>
      <c r="L912" s="28">
        <v>0.99991607194830501</v>
      </c>
      <c r="M912" s="8">
        <v>241.367831255798</v>
      </c>
      <c r="N912" s="9">
        <f t="shared" si="70"/>
        <v>241.37</v>
      </c>
      <c r="O912" s="6">
        <f t="shared" si="71"/>
        <v>242.35743936394675</v>
      </c>
      <c r="P912" s="6">
        <f t="shared" si="72"/>
        <v>246.11397967408794</v>
      </c>
      <c r="Q912" s="13">
        <f>P912*Index!$D$16</f>
        <v>279.23112784857983</v>
      </c>
      <c r="S912" s="8">
        <v>20.617166774024401</v>
      </c>
      <c r="T912" s="6">
        <f t="shared" si="73"/>
        <v>20.936732859021781</v>
      </c>
      <c r="U912" s="6">
        <f>T912*Index!$H$19</f>
        <v>21.996654960009757</v>
      </c>
      <c r="W912" s="8">
        <v>301.22778280859001</v>
      </c>
      <c r="X912" s="9">
        <f t="shared" si="74"/>
        <v>301.23</v>
      </c>
      <c r="Y912" s="27"/>
    </row>
    <row r="913" spans="1:25" x14ac:dyDescent="0.25">
      <c r="A913" s="2" t="s">
        <v>1153</v>
      </c>
      <c r="B913" s="2" t="s">
        <v>0</v>
      </c>
      <c r="C913" s="2">
        <v>120</v>
      </c>
      <c r="D913" s="2" t="s">
        <v>63</v>
      </c>
      <c r="E913" s="2" t="s">
        <v>54</v>
      </c>
      <c r="F913" s="2" t="s">
        <v>41</v>
      </c>
      <c r="G913" s="39" t="s">
        <v>1560</v>
      </c>
      <c r="H913" s="29">
        <v>141.94062306374701</v>
      </c>
      <c r="I913" s="29">
        <v>77.831026411134303</v>
      </c>
      <c r="J913" s="8">
        <v>1.53433189369148</v>
      </c>
      <c r="K913" s="32">
        <v>0</v>
      </c>
      <c r="L913" s="28">
        <v>0.99800742577676305</v>
      </c>
      <c r="M913" s="8">
        <v>336.53074980786801</v>
      </c>
      <c r="N913" s="9">
        <f t="shared" si="70"/>
        <v>336.53</v>
      </c>
      <c r="O913" s="6">
        <f t="shared" si="71"/>
        <v>337.91052588208026</v>
      </c>
      <c r="P913" s="6">
        <f t="shared" si="72"/>
        <v>343.14813903325251</v>
      </c>
      <c r="Q913" s="13">
        <f>P913*Index!$D$16</f>
        <v>389.32222382605482</v>
      </c>
      <c r="S913" s="8">
        <v>21.127119409123001</v>
      </c>
      <c r="T913" s="6">
        <f t="shared" si="73"/>
        <v>21.45458975996441</v>
      </c>
      <c r="U913" s="6">
        <f>T913*Index!$H$19</f>
        <v>22.540728366562607</v>
      </c>
      <c r="W913" s="8">
        <v>411.86295219261802</v>
      </c>
      <c r="X913" s="9">
        <f t="shared" si="74"/>
        <v>411.86</v>
      </c>
      <c r="Y913" s="27"/>
    </row>
    <row r="914" spans="1:25" x14ac:dyDescent="0.25">
      <c r="A914" s="2" t="s">
        <v>1154</v>
      </c>
      <c r="B914" s="2" t="s">
        <v>0</v>
      </c>
      <c r="C914" s="2">
        <v>120</v>
      </c>
      <c r="D914" s="2" t="s">
        <v>64</v>
      </c>
      <c r="E914" s="2" t="s">
        <v>54</v>
      </c>
      <c r="F914" s="2" t="s">
        <v>41</v>
      </c>
      <c r="G914" s="39" t="s">
        <v>1560</v>
      </c>
      <c r="H914" s="29">
        <v>141.94062306374701</v>
      </c>
      <c r="I914" s="29">
        <v>102.055422672425</v>
      </c>
      <c r="J914" s="8">
        <v>1.63951392367451</v>
      </c>
      <c r="K914" s="32">
        <v>0</v>
      </c>
      <c r="L914" s="28">
        <v>1.0054870921976999</v>
      </c>
      <c r="M914" s="8">
        <v>402.22994276307202</v>
      </c>
      <c r="N914" s="9">
        <f t="shared" si="70"/>
        <v>402.23</v>
      </c>
      <c r="O914" s="6">
        <f t="shared" si="71"/>
        <v>403.87908552840059</v>
      </c>
      <c r="P914" s="6">
        <f t="shared" si="72"/>
        <v>410.13921135409083</v>
      </c>
      <c r="Q914" s="13">
        <f>P914*Index!$D$16</f>
        <v>465.32762873927652</v>
      </c>
      <c r="S914" s="8">
        <v>23.114232426023101</v>
      </c>
      <c r="T914" s="6">
        <f t="shared" si="73"/>
        <v>23.472503028626459</v>
      </c>
      <c r="U914" s="6">
        <f>T914*Index!$H$19</f>
        <v>24.66079849445067</v>
      </c>
      <c r="W914" s="8">
        <v>489.98842723372701</v>
      </c>
      <c r="X914" s="9">
        <f t="shared" si="74"/>
        <v>489.99</v>
      </c>
      <c r="Y914" s="27"/>
    </row>
    <row r="915" spans="1:25" x14ac:dyDescent="0.25">
      <c r="A915" s="2" t="s">
        <v>1155</v>
      </c>
      <c r="B915" s="2" t="s">
        <v>0</v>
      </c>
      <c r="C915" s="2">
        <v>120</v>
      </c>
      <c r="D915" s="2" t="s">
        <v>65</v>
      </c>
      <c r="E915" s="2" t="s">
        <v>54</v>
      </c>
      <c r="F915" s="2" t="s">
        <v>41</v>
      </c>
      <c r="G915" s="39" t="s">
        <v>1560</v>
      </c>
      <c r="H915" s="29">
        <v>141.94062306374701</v>
      </c>
      <c r="I915" s="29">
        <v>140.524473043808</v>
      </c>
      <c r="J915" s="8">
        <v>1.7161292197850699</v>
      </c>
      <c r="K915" s="32">
        <v>0</v>
      </c>
      <c r="L915" s="28">
        <v>0.95097075256727603</v>
      </c>
      <c r="M915" s="8">
        <v>460.979843760878</v>
      </c>
      <c r="N915" s="9">
        <f t="shared" si="70"/>
        <v>460.98</v>
      </c>
      <c r="O915" s="6">
        <f t="shared" si="71"/>
        <v>462.86986112029757</v>
      </c>
      <c r="P915" s="6">
        <f t="shared" si="72"/>
        <v>470.0443439676622</v>
      </c>
      <c r="Q915" s="13">
        <f>P915*Index!$D$16</f>
        <v>533.29360842786309</v>
      </c>
      <c r="S915" s="8">
        <v>22.963153718230501</v>
      </c>
      <c r="T915" s="6">
        <f t="shared" si="73"/>
        <v>23.319082600863076</v>
      </c>
      <c r="U915" s="6">
        <f>T915*Index!$H$19</f>
        <v>24.499611157531767</v>
      </c>
      <c r="W915" s="8">
        <v>557.79321958539401</v>
      </c>
      <c r="X915" s="9">
        <f t="shared" si="74"/>
        <v>557.79</v>
      </c>
      <c r="Y915" s="27"/>
    </row>
    <row r="916" spans="1:25" x14ac:dyDescent="0.25">
      <c r="A916" s="2" t="s">
        <v>1156</v>
      </c>
      <c r="B916" s="2" t="s">
        <v>0</v>
      </c>
      <c r="C916" s="2">
        <v>120</v>
      </c>
      <c r="D916" s="2" t="s">
        <v>42</v>
      </c>
      <c r="E916" s="2" t="s">
        <v>54</v>
      </c>
      <c r="F916" s="2" t="s">
        <v>41</v>
      </c>
      <c r="G916" s="39" t="s">
        <v>1560</v>
      </c>
      <c r="H916" s="29">
        <v>141.94062306374701</v>
      </c>
      <c r="I916" s="29">
        <v>144.58575003130801</v>
      </c>
      <c r="J916" s="8">
        <v>1.72056859027514</v>
      </c>
      <c r="K916" s="32">
        <v>0</v>
      </c>
      <c r="L916" s="28">
        <v>1.0182692143102301</v>
      </c>
      <c r="M916" s="8">
        <v>501.99478633296798</v>
      </c>
      <c r="N916" s="9">
        <f t="shared" si="70"/>
        <v>501.99</v>
      </c>
      <c r="O916" s="6">
        <f t="shared" si="71"/>
        <v>504.05296495693312</v>
      </c>
      <c r="P916" s="6">
        <f t="shared" si="72"/>
        <v>511.86578591376565</v>
      </c>
      <c r="Q916" s="13">
        <f>P916*Index!$D$16</f>
        <v>580.74255228033564</v>
      </c>
      <c r="S916" s="8">
        <v>25.181495705129301</v>
      </c>
      <c r="T916" s="6">
        <f t="shared" si="73"/>
        <v>25.571808888558806</v>
      </c>
      <c r="U916" s="6">
        <f>T916*Index!$H$19</f>
        <v>26.866381713542093</v>
      </c>
      <c r="W916" s="8">
        <v>607.60893399387703</v>
      </c>
      <c r="X916" s="9">
        <f t="shared" si="74"/>
        <v>607.61</v>
      </c>
      <c r="Y916" s="27"/>
    </row>
    <row r="917" spans="1:25" x14ac:dyDescent="0.25">
      <c r="A917" s="2" t="s">
        <v>1157</v>
      </c>
      <c r="B917" s="2" t="s">
        <v>0</v>
      </c>
      <c r="C917" s="2">
        <v>120</v>
      </c>
      <c r="D917" s="2" t="s">
        <v>66</v>
      </c>
      <c r="E917" s="2" t="s">
        <v>54</v>
      </c>
      <c r="F917" s="2" t="s">
        <v>222</v>
      </c>
      <c r="G917" s="39" t="s">
        <v>1560</v>
      </c>
      <c r="H917" s="29">
        <v>141.94062306374701</v>
      </c>
      <c r="I917" s="29">
        <v>188.18749838925501</v>
      </c>
      <c r="J917" s="8">
        <v>1.7255378965547099</v>
      </c>
      <c r="K917" s="32">
        <v>0</v>
      </c>
      <c r="L917" s="28">
        <v>1.0027028992917899</v>
      </c>
      <c r="M917" s="8">
        <v>571.18828704060297</v>
      </c>
      <c r="N917" s="9">
        <f t="shared" si="70"/>
        <v>571.19000000000005</v>
      </c>
      <c r="O917" s="6">
        <f t="shared" si="71"/>
        <v>573.53015901746949</v>
      </c>
      <c r="P917" s="6">
        <f t="shared" si="72"/>
        <v>582.41987648224028</v>
      </c>
      <c r="Q917" s="13">
        <f>P917*Index!$D$16</f>
        <v>660.79041591593477</v>
      </c>
      <c r="S917" s="8">
        <v>29.005301161659599</v>
      </c>
      <c r="T917" s="6">
        <f t="shared" si="73"/>
        <v>29.454883329665325</v>
      </c>
      <c r="U917" s="6">
        <f>T917*Index!$H$19</f>
        <v>30.946036798229631</v>
      </c>
      <c r="W917" s="8">
        <v>691.73645271416501</v>
      </c>
      <c r="X917" s="9">
        <f t="shared" si="74"/>
        <v>691.74</v>
      </c>
      <c r="Y917" s="27"/>
    </row>
    <row r="918" spans="1:25" x14ac:dyDescent="0.25">
      <c r="A918" s="2" t="s">
        <v>1158</v>
      </c>
      <c r="B918" s="2" t="s">
        <v>0</v>
      </c>
      <c r="C918" s="2">
        <v>120</v>
      </c>
      <c r="D918" s="2" t="s">
        <v>1563</v>
      </c>
      <c r="E918" s="2" t="s">
        <v>54</v>
      </c>
      <c r="F918" s="2" t="s">
        <v>222</v>
      </c>
      <c r="G918" s="39" t="s">
        <v>1560</v>
      </c>
      <c r="H918" s="29">
        <v>141.94062306374701</v>
      </c>
      <c r="I918" s="29">
        <v>158.90256660620301</v>
      </c>
      <c r="J918" s="8">
        <v>1.7481377294181899</v>
      </c>
      <c r="K918" s="32">
        <v>0</v>
      </c>
      <c r="L918" s="28">
        <v>0.96611839600642502</v>
      </c>
      <c r="M918" s="8">
        <v>508.09647553838403</v>
      </c>
      <c r="N918" s="9">
        <f t="shared" si="70"/>
        <v>508.1</v>
      </c>
      <c r="O918" s="6">
        <f t="shared" si="71"/>
        <v>510.17967108809142</v>
      </c>
      <c r="P918" s="6">
        <f t="shared" si="72"/>
        <v>518.08745598995688</v>
      </c>
      <c r="Q918" s="13">
        <f>P918*Index!$D$16</f>
        <v>587.8014115729984</v>
      </c>
      <c r="S918" s="8">
        <v>26.568633636660401</v>
      </c>
      <c r="T918" s="6">
        <f t="shared" si="73"/>
        <v>26.980447458028639</v>
      </c>
      <c r="U918" s="6">
        <f>T918*Index!$H$19</f>
        <v>28.346332610591336</v>
      </c>
      <c r="W918" s="8">
        <v>616.14774418359002</v>
      </c>
      <c r="X918" s="9">
        <f t="shared" si="74"/>
        <v>616.15</v>
      </c>
      <c r="Y918" s="27"/>
    </row>
    <row r="919" spans="1:25" x14ac:dyDescent="0.25">
      <c r="A919" s="2" t="s">
        <v>1159</v>
      </c>
      <c r="B919" s="2" t="s">
        <v>0</v>
      </c>
      <c r="C919" s="2">
        <v>120</v>
      </c>
      <c r="D919" s="2" t="s">
        <v>229</v>
      </c>
      <c r="E919" s="2" t="s">
        <v>54</v>
      </c>
      <c r="F919" s="2" t="s">
        <v>41</v>
      </c>
      <c r="G919" s="39" t="s">
        <v>1560</v>
      </c>
      <c r="H919" s="29">
        <v>141.94062306374701</v>
      </c>
      <c r="I919" s="29">
        <v>109.80640467980299</v>
      </c>
      <c r="J919" s="8">
        <v>1.8908923577514101</v>
      </c>
      <c r="K919" s="32">
        <v>1</v>
      </c>
      <c r="L919" s="28">
        <v>1.01907354926203</v>
      </c>
      <c r="M919" s="8">
        <v>485.10604633305297</v>
      </c>
      <c r="N919" s="9">
        <f t="shared" si="70"/>
        <v>485.11</v>
      </c>
      <c r="O919" s="6">
        <f t="shared" si="71"/>
        <v>487.0949811230185</v>
      </c>
      <c r="P919" s="6">
        <f t="shared" si="72"/>
        <v>494.64495333042532</v>
      </c>
      <c r="Q919" s="13">
        <f>P919*Index!$D$16</f>
        <v>561.20448089119554</v>
      </c>
      <c r="S919" s="8">
        <v>25.005332820822598</v>
      </c>
      <c r="T919" s="6">
        <f t="shared" si="73"/>
        <v>25.392915479545351</v>
      </c>
      <c r="U919" s="6">
        <f>T919*Index!$H$19</f>
        <v>26.678431825697334</v>
      </c>
      <c r="W919" s="8">
        <v>587.882912716894</v>
      </c>
      <c r="X919" s="9">
        <f t="shared" si="74"/>
        <v>587.88</v>
      </c>
      <c r="Y919" s="27"/>
    </row>
    <row r="920" spans="1:25" x14ac:dyDescent="0.25">
      <c r="A920" s="2" t="s">
        <v>1160</v>
      </c>
      <c r="B920" s="2" t="s">
        <v>0</v>
      </c>
      <c r="C920" s="2">
        <v>120</v>
      </c>
      <c r="D920" s="2" t="s">
        <v>62</v>
      </c>
      <c r="E920" s="2" t="s">
        <v>55</v>
      </c>
      <c r="F920" s="2" t="s">
        <v>41</v>
      </c>
      <c r="G920" s="39" t="s">
        <v>1561</v>
      </c>
      <c r="H920" s="29">
        <v>141.94062306374701</v>
      </c>
      <c r="I920" s="29">
        <v>51.470942126033101</v>
      </c>
      <c r="J920" s="8">
        <v>2.4867478176086402</v>
      </c>
      <c r="K920" s="32">
        <v>0</v>
      </c>
      <c r="L920" s="28">
        <v>0.99991607194830501</v>
      </c>
      <c r="M920" s="8">
        <v>480.92542111446897</v>
      </c>
      <c r="N920" s="9">
        <f t="shared" si="70"/>
        <v>480.93</v>
      </c>
      <c r="O920" s="6">
        <f t="shared" si="71"/>
        <v>482.8972153410383</v>
      </c>
      <c r="P920" s="6">
        <f t="shared" si="72"/>
        <v>490.38212217882443</v>
      </c>
      <c r="Q920" s="13">
        <f>P920*Index!$D$16</f>
        <v>556.36804229528229</v>
      </c>
      <c r="S920" s="8">
        <v>23.550756509785199</v>
      </c>
      <c r="T920" s="6">
        <f t="shared" si="73"/>
        <v>23.91579323568687</v>
      </c>
      <c r="U920" s="6">
        <f>T920*Index!$H$19</f>
        <v>25.126530268243517</v>
      </c>
      <c r="W920" s="8">
        <v>581.49457256352605</v>
      </c>
      <c r="X920" s="9">
        <f t="shared" si="74"/>
        <v>581.49</v>
      </c>
      <c r="Y920" s="27"/>
    </row>
    <row r="921" spans="1:25" x14ac:dyDescent="0.25">
      <c r="A921" s="2" t="s">
        <v>1161</v>
      </c>
      <c r="B921" s="2" t="s">
        <v>0</v>
      </c>
      <c r="C921" s="2">
        <v>120</v>
      </c>
      <c r="D921" s="2" t="s">
        <v>62</v>
      </c>
      <c r="E921" s="2" t="s">
        <v>55</v>
      </c>
      <c r="F921" s="2" t="s">
        <v>41</v>
      </c>
      <c r="G921" s="39" t="s">
        <v>1562</v>
      </c>
      <c r="H921" s="29"/>
      <c r="I921" s="29"/>
      <c r="J921" s="8"/>
      <c r="K921" s="32">
        <v>0</v>
      </c>
      <c r="L921" s="28"/>
      <c r="M921" s="8"/>
      <c r="N921" s="9">
        <f t="shared" si="70"/>
        <v>0</v>
      </c>
      <c r="O921" s="6">
        <f t="shared" si="71"/>
        <v>0</v>
      </c>
      <c r="P921" s="6">
        <f t="shared" si="72"/>
        <v>0</v>
      </c>
      <c r="Q921" s="13">
        <f>P921*Index!$D$16</f>
        <v>0</v>
      </c>
      <c r="S921" s="8"/>
      <c r="T921" s="6">
        <f t="shared" si="73"/>
        <v>0</v>
      </c>
      <c r="U921" s="6">
        <f>T921*Index!$H$19</f>
        <v>0</v>
      </c>
      <c r="W921" s="8"/>
      <c r="X921" s="9">
        <f t="shared" si="74"/>
        <v>0</v>
      </c>
      <c r="Y921" s="27"/>
    </row>
    <row r="922" spans="1:25" x14ac:dyDescent="0.25">
      <c r="A922" s="2" t="s">
        <v>1162</v>
      </c>
      <c r="B922" s="2" t="s">
        <v>0</v>
      </c>
      <c r="C922" s="2">
        <v>120</v>
      </c>
      <c r="D922" s="2" t="s">
        <v>63</v>
      </c>
      <c r="E922" s="2" t="s">
        <v>55</v>
      </c>
      <c r="F922" s="2" t="s">
        <v>41</v>
      </c>
      <c r="G922" s="39" t="s">
        <v>1560</v>
      </c>
      <c r="H922" s="29">
        <v>141.94062306374701</v>
      </c>
      <c r="I922" s="29">
        <v>80.180497998996998</v>
      </c>
      <c r="J922" s="8">
        <v>2.8369755634428002</v>
      </c>
      <c r="K922" s="32">
        <v>0</v>
      </c>
      <c r="L922" s="28">
        <v>0.99800742577676305</v>
      </c>
      <c r="M922" s="8">
        <v>628.89656756387501</v>
      </c>
      <c r="N922" s="9">
        <f t="shared" si="70"/>
        <v>628.9</v>
      </c>
      <c r="O922" s="6">
        <f t="shared" si="71"/>
        <v>631.47504349088695</v>
      </c>
      <c r="P922" s="6">
        <f t="shared" si="72"/>
        <v>641.26290666499574</v>
      </c>
      <c r="Q922" s="13">
        <f>P922*Index!$D$16</f>
        <v>727.55137645022478</v>
      </c>
      <c r="S922" s="8">
        <v>24.855207677237701</v>
      </c>
      <c r="T922" s="6">
        <f t="shared" si="73"/>
        <v>25.240463396234887</v>
      </c>
      <c r="U922" s="6">
        <f>T922*Index!$H$19</f>
        <v>26.518261855669277</v>
      </c>
      <c r="W922" s="8">
        <v>754.06963830589405</v>
      </c>
      <c r="X922" s="9">
        <f t="shared" si="74"/>
        <v>754.07</v>
      </c>
      <c r="Y922" s="27"/>
    </row>
    <row r="923" spans="1:25" x14ac:dyDescent="0.25">
      <c r="A923" s="2" t="s">
        <v>1163</v>
      </c>
      <c r="B923" s="2" t="s">
        <v>0</v>
      </c>
      <c r="C923" s="2">
        <v>120</v>
      </c>
      <c r="D923" s="2" t="s">
        <v>64</v>
      </c>
      <c r="E923" s="2" t="s">
        <v>55</v>
      </c>
      <c r="F923" s="2" t="s">
        <v>41</v>
      </c>
      <c r="G923" s="39" t="s">
        <v>1560</v>
      </c>
      <c r="H923" s="29">
        <v>141.94062306374701</v>
      </c>
      <c r="I923" s="29">
        <v>105.177495694404</v>
      </c>
      <c r="J923" s="8">
        <v>2.8926858618655</v>
      </c>
      <c r="K923" s="32">
        <v>0</v>
      </c>
      <c r="L923" s="28">
        <v>1.0054870921976999</v>
      </c>
      <c r="M923" s="8">
        <v>718.75745437839203</v>
      </c>
      <c r="N923" s="9">
        <f t="shared" si="70"/>
        <v>718.76</v>
      </c>
      <c r="O923" s="6">
        <f t="shared" si="71"/>
        <v>721.70435994134345</v>
      </c>
      <c r="P923" s="6">
        <f t="shared" si="72"/>
        <v>732.89077752043431</v>
      </c>
      <c r="Q923" s="13">
        <f>P923*Index!$D$16</f>
        <v>831.50871262108785</v>
      </c>
      <c r="S923" s="8">
        <v>29.274374932917699</v>
      </c>
      <c r="T923" s="6">
        <f t="shared" si="73"/>
        <v>29.728127744377925</v>
      </c>
      <c r="U923" s="6">
        <f>T923*Index!$H$19</f>
        <v>31.233114211437055</v>
      </c>
      <c r="W923" s="8">
        <v>862.74182683252502</v>
      </c>
      <c r="X923" s="9">
        <f t="shared" si="74"/>
        <v>862.74</v>
      </c>
      <c r="Y923" s="27"/>
    </row>
    <row r="924" spans="1:25" x14ac:dyDescent="0.25">
      <c r="A924" s="2" t="s">
        <v>1164</v>
      </c>
      <c r="B924" s="2" t="s">
        <v>0</v>
      </c>
      <c r="C924" s="2">
        <v>120</v>
      </c>
      <c r="D924" s="2" t="s">
        <v>65</v>
      </c>
      <c r="E924" s="2" t="s">
        <v>55</v>
      </c>
      <c r="F924" s="2" t="s">
        <v>41</v>
      </c>
      <c r="G924" s="39" t="s">
        <v>1560</v>
      </c>
      <c r="H924" s="29">
        <v>141.94062306374701</v>
      </c>
      <c r="I924" s="29">
        <v>144.880504063377</v>
      </c>
      <c r="J924" s="8">
        <v>2.8026776005111702</v>
      </c>
      <c r="K924" s="32">
        <v>0</v>
      </c>
      <c r="L924" s="28">
        <v>0.95097075256727603</v>
      </c>
      <c r="M924" s="8">
        <v>764.45414703294296</v>
      </c>
      <c r="N924" s="9">
        <f t="shared" si="70"/>
        <v>764.45</v>
      </c>
      <c r="O924" s="6">
        <f t="shared" si="71"/>
        <v>767.588409035778</v>
      </c>
      <c r="P924" s="6">
        <f t="shared" si="72"/>
        <v>779.48602937583257</v>
      </c>
      <c r="Q924" s="13">
        <f>P924*Index!$D$16</f>
        <v>884.37383123483289</v>
      </c>
      <c r="S924" s="8">
        <v>26.660757322754002</v>
      </c>
      <c r="T924" s="6">
        <f t="shared" si="73"/>
        <v>27.073999061256689</v>
      </c>
      <c r="U924" s="6">
        <f>T924*Index!$H$19</f>
        <v>28.444620263732808</v>
      </c>
      <c r="W924" s="8">
        <v>912.81845149856497</v>
      </c>
      <c r="X924" s="9">
        <f t="shared" si="74"/>
        <v>912.82</v>
      </c>
      <c r="Y924" s="27"/>
    </row>
    <row r="925" spans="1:25" x14ac:dyDescent="0.25">
      <c r="A925" s="2" t="s">
        <v>1165</v>
      </c>
      <c r="B925" s="2" t="s">
        <v>0</v>
      </c>
      <c r="C925" s="2">
        <v>120</v>
      </c>
      <c r="D925" s="2" t="s">
        <v>42</v>
      </c>
      <c r="E925" s="2" t="s">
        <v>55</v>
      </c>
      <c r="F925" s="2" t="s">
        <v>41</v>
      </c>
      <c r="G925" s="39" t="s">
        <v>1560</v>
      </c>
      <c r="H925" s="29">
        <v>141.94062306374701</v>
      </c>
      <c r="I925" s="29">
        <v>149.101772123659</v>
      </c>
      <c r="J925" s="8">
        <v>2.8874570457503701</v>
      </c>
      <c r="K925" s="32">
        <v>0</v>
      </c>
      <c r="L925" s="28">
        <v>1.0182692143102301</v>
      </c>
      <c r="M925" s="8">
        <v>855.72535833859797</v>
      </c>
      <c r="N925" s="9">
        <f t="shared" si="70"/>
        <v>855.73</v>
      </c>
      <c r="O925" s="6">
        <f t="shared" si="71"/>
        <v>859.2338323077862</v>
      </c>
      <c r="P925" s="6">
        <f t="shared" si="72"/>
        <v>872.55195670855699</v>
      </c>
      <c r="Q925" s="13">
        <f>P925*Index!$D$16</f>
        <v>989.96272906096738</v>
      </c>
      <c r="S925" s="8">
        <v>25.010851413874398</v>
      </c>
      <c r="T925" s="6">
        <f t="shared" si="73"/>
        <v>25.398519610789453</v>
      </c>
      <c r="U925" s="6">
        <f>T925*Index!$H$19</f>
        <v>26.684319666085667</v>
      </c>
      <c r="W925" s="8">
        <v>1016.64704872705</v>
      </c>
      <c r="X925" s="9">
        <f t="shared" si="74"/>
        <v>1016.65</v>
      </c>
      <c r="Y925" s="27"/>
    </row>
    <row r="926" spans="1:25" x14ac:dyDescent="0.25">
      <c r="A926" s="2" t="s">
        <v>1166</v>
      </c>
      <c r="B926" s="2" t="s">
        <v>0</v>
      </c>
      <c r="C926" s="2">
        <v>120</v>
      </c>
      <c r="D926" s="2" t="s">
        <v>66</v>
      </c>
      <c r="E926" s="2" t="s">
        <v>55</v>
      </c>
      <c r="F926" s="2" t="s">
        <v>222</v>
      </c>
      <c r="G926" s="39" t="s">
        <v>1560</v>
      </c>
      <c r="H926" s="29">
        <v>141.94062306374701</v>
      </c>
      <c r="I926" s="29">
        <v>193.86081087879001</v>
      </c>
      <c r="J926" s="8">
        <v>3.20885257591492</v>
      </c>
      <c r="K926" s="32">
        <v>0</v>
      </c>
      <c r="L926" s="28">
        <v>1.0027028992917899</v>
      </c>
      <c r="M926" s="8">
        <v>1080.4497710974799</v>
      </c>
      <c r="N926" s="9">
        <f t="shared" si="70"/>
        <v>1080.45</v>
      </c>
      <c r="O926" s="6">
        <f t="shared" si="71"/>
        <v>1084.8796151589795</v>
      </c>
      <c r="P926" s="6">
        <f t="shared" si="72"/>
        <v>1101.6952491939437</v>
      </c>
      <c r="Q926" s="13">
        <f>P926*Index!$D$16</f>
        <v>1249.9395905312549</v>
      </c>
      <c r="S926" s="8">
        <v>30.916871899067601</v>
      </c>
      <c r="T926" s="6">
        <f t="shared" si="73"/>
        <v>31.396083413503153</v>
      </c>
      <c r="U926" s="6">
        <f>T926*Index!$H$19</f>
        <v>32.985510136311746</v>
      </c>
      <c r="W926" s="8">
        <v>1282.92510066757</v>
      </c>
      <c r="X926" s="9">
        <f t="shared" si="74"/>
        <v>1282.93</v>
      </c>
      <c r="Y926" s="27"/>
    </row>
    <row r="927" spans="1:25" x14ac:dyDescent="0.25">
      <c r="A927" s="2" t="s">
        <v>1167</v>
      </c>
      <c r="B927" s="2" t="s">
        <v>0</v>
      </c>
      <c r="C927" s="2">
        <v>120</v>
      </c>
      <c r="D927" s="2" t="s">
        <v>1563</v>
      </c>
      <c r="E927" s="2" t="s">
        <v>55</v>
      </c>
      <c r="F927" s="2" t="s">
        <v>222</v>
      </c>
      <c r="G927" s="39" t="s">
        <v>1560</v>
      </c>
      <c r="H927" s="29">
        <v>141.94062306374701</v>
      </c>
      <c r="I927" s="29">
        <v>163.717976468627</v>
      </c>
      <c r="J927" s="8">
        <v>3.3758526834712099</v>
      </c>
      <c r="K927" s="32">
        <v>0</v>
      </c>
      <c r="L927" s="28">
        <v>0.96611839600642502</v>
      </c>
      <c r="M927" s="8">
        <v>996.89738565403002</v>
      </c>
      <c r="N927" s="9">
        <f t="shared" si="70"/>
        <v>996.9</v>
      </c>
      <c r="O927" s="6">
        <f t="shared" si="71"/>
        <v>1000.9846649352115</v>
      </c>
      <c r="P927" s="6">
        <f t="shared" si="72"/>
        <v>1016.4999272417074</v>
      </c>
      <c r="Q927" s="13">
        <f>P927*Index!$D$16</f>
        <v>1153.2803683787863</v>
      </c>
      <c r="S927" s="8">
        <v>29.935146679393402</v>
      </c>
      <c r="T927" s="6">
        <f t="shared" si="73"/>
        <v>30.399141452924002</v>
      </c>
      <c r="U927" s="6">
        <f>T927*Index!$H$19</f>
        <v>31.938097988978278</v>
      </c>
      <c r="W927" s="8">
        <v>1185.2184663677699</v>
      </c>
      <c r="X927" s="9">
        <f t="shared" si="74"/>
        <v>1185.22</v>
      </c>
      <c r="Y927" s="27"/>
    </row>
    <row r="928" spans="1:25" x14ac:dyDescent="0.25">
      <c r="A928" s="2" t="s">
        <v>1168</v>
      </c>
      <c r="B928" s="2" t="s">
        <v>0</v>
      </c>
      <c r="C928" s="2">
        <v>120</v>
      </c>
      <c r="D928" s="2" t="s">
        <v>229</v>
      </c>
      <c r="E928" s="2" t="s">
        <v>55</v>
      </c>
      <c r="F928" s="2" t="s">
        <v>41</v>
      </c>
      <c r="G928" s="39" t="s">
        <v>1560</v>
      </c>
      <c r="H928" s="29">
        <v>141.94062306374701</v>
      </c>
      <c r="I928" s="29">
        <v>113.034041491623</v>
      </c>
      <c r="J928" s="8">
        <v>3.1825026112555901</v>
      </c>
      <c r="K928" s="32">
        <v>1</v>
      </c>
      <c r="L928" s="28">
        <v>1.01907354926203</v>
      </c>
      <c r="M928" s="8">
        <v>826.93491103368297</v>
      </c>
      <c r="N928" s="9">
        <f t="shared" si="70"/>
        <v>826.93</v>
      </c>
      <c r="O928" s="6">
        <f t="shared" si="71"/>
        <v>830.32534416892111</v>
      </c>
      <c r="P928" s="6">
        <f t="shared" si="72"/>
        <v>843.19538700353939</v>
      </c>
      <c r="Q928" s="13">
        <f>P928*Index!$D$16</f>
        <v>956.65593324484757</v>
      </c>
      <c r="S928" s="8">
        <v>23.6706006477309</v>
      </c>
      <c r="T928" s="6">
        <f t="shared" si="73"/>
        <v>24.037494957770733</v>
      </c>
      <c r="U928" s="6">
        <f>T928*Index!$H$19</f>
        <v>25.254393140007874</v>
      </c>
      <c r="W928" s="8">
        <v>981.91032638485501</v>
      </c>
      <c r="X928" s="9">
        <f t="shared" si="74"/>
        <v>981.91</v>
      </c>
      <c r="Y928" s="27"/>
    </row>
    <row r="929" spans="1:25" x14ac:dyDescent="0.25">
      <c r="A929" s="2" t="s">
        <v>1169</v>
      </c>
      <c r="B929" s="2" t="s">
        <v>0</v>
      </c>
      <c r="C929" s="2">
        <v>120</v>
      </c>
      <c r="D929" s="2" t="s">
        <v>62</v>
      </c>
      <c r="E929" s="2" t="s">
        <v>56</v>
      </c>
      <c r="F929" s="2" t="s">
        <v>41</v>
      </c>
      <c r="G929" s="39" t="s">
        <v>1560</v>
      </c>
      <c r="H929" s="29">
        <v>141.94062306374701</v>
      </c>
      <c r="I929" s="29">
        <v>52.126842653180098</v>
      </c>
      <c r="J929" s="8">
        <v>1.94333232318183</v>
      </c>
      <c r="K929" s="32">
        <v>0</v>
      </c>
      <c r="L929" s="28">
        <v>0.99991607194830501</v>
      </c>
      <c r="M929" s="8">
        <v>377.10592658346002</v>
      </c>
      <c r="N929" s="9">
        <f t="shared" si="70"/>
        <v>377.11</v>
      </c>
      <c r="O929" s="6">
        <f t="shared" si="71"/>
        <v>378.65206088245219</v>
      </c>
      <c r="P929" s="6">
        <f t="shared" si="72"/>
        <v>384.52116782613024</v>
      </c>
      <c r="Q929" s="13">
        <f>P929*Index!$D$16</f>
        <v>436.26241595835626</v>
      </c>
      <c r="S929" s="8">
        <v>20.113620562107901</v>
      </c>
      <c r="T929" s="6">
        <f t="shared" si="73"/>
        <v>20.425381680820575</v>
      </c>
      <c r="U929" s="6">
        <f>T929*Index!$H$19</f>
        <v>21.459416628412114</v>
      </c>
      <c r="W929" s="8">
        <v>457.72183258676802</v>
      </c>
      <c r="X929" s="9">
        <f t="shared" si="74"/>
        <v>457.72</v>
      </c>
      <c r="Y929" s="27"/>
    </row>
    <row r="930" spans="1:25" x14ac:dyDescent="0.25">
      <c r="A930" s="2" t="s">
        <v>1170</v>
      </c>
      <c r="B930" s="2" t="s">
        <v>0</v>
      </c>
      <c r="C930" s="2">
        <v>120</v>
      </c>
      <c r="D930" s="2" t="s">
        <v>63</v>
      </c>
      <c r="E930" s="2" t="s">
        <v>56</v>
      </c>
      <c r="F930" s="2" t="s">
        <v>41</v>
      </c>
      <c r="G930" s="39" t="s">
        <v>1560</v>
      </c>
      <c r="H930" s="29">
        <v>141.94062306374701</v>
      </c>
      <c r="I930" s="29">
        <v>81.150997161274702</v>
      </c>
      <c r="J930" s="8">
        <v>2.2168202332554601</v>
      </c>
      <c r="K930" s="32">
        <v>0</v>
      </c>
      <c r="L930" s="28">
        <v>0.99800742577676305</v>
      </c>
      <c r="M930" s="8">
        <v>493.568581997134</v>
      </c>
      <c r="N930" s="9">
        <f t="shared" si="70"/>
        <v>493.57</v>
      </c>
      <c r="O930" s="6">
        <f t="shared" si="71"/>
        <v>495.59221318332226</v>
      </c>
      <c r="P930" s="6">
        <f t="shared" si="72"/>
        <v>503.27389248766377</v>
      </c>
      <c r="Q930" s="13">
        <f>P930*Index!$D$16</f>
        <v>570.99453189196834</v>
      </c>
      <c r="S930" s="8">
        <v>20.699672548200901</v>
      </c>
      <c r="T930" s="6">
        <f t="shared" si="73"/>
        <v>21.020517472698018</v>
      </c>
      <c r="U930" s="6">
        <f>T930*Index!$H$19</f>
        <v>22.084681169753352</v>
      </c>
      <c r="W930" s="8">
        <v>593.07921306172204</v>
      </c>
      <c r="X930" s="9">
        <f t="shared" si="74"/>
        <v>593.08000000000004</v>
      </c>
      <c r="Y930" s="27"/>
    </row>
    <row r="931" spans="1:25" x14ac:dyDescent="0.25">
      <c r="A931" s="2" t="s">
        <v>1171</v>
      </c>
      <c r="B931" s="2" t="s">
        <v>0</v>
      </c>
      <c r="C931" s="2">
        <v>120</v>
      </c>
      <c r="D931" s="2" t="s">
        <v>64</v>
      </c>
      <c r="E931" s="2" t="s">
        <v>56</v>
      </c>
      <c r="F931" s="2" t="s">
        <v>41</v>
      </c>
      <c r="G931" s="39" t="s">
        <v>1560</v>
      </c>
      <c r="H931" s="29">
        <v>141.94062306374701</v>
      </c>
      <c r="I931" s="29">
        <v>106.37808536515401</v>
      </c>
      <c r="J931" s="8">
        <v>2.2563908629939702</v>
      </c>
      <c r="K931" s="32">
        <v>0</v>
      </c>
      <c r="L931" s="28">
        <v>1.0054870921976999</v>
      </c>
      <c r="M931" s="8">
        <v>563.37850487179401</v>
      </c>
      <c r="N931" s="9">
        <f t="shared" si="70"/>
        <v>563.38</v>
      </c>
      <c r="O931" s="6">
        <f t="shared" si="71"/>
        <v>565.6883567417683</v>
      </c>
      <c r="P931" s="6">
        <f t="shared" si="72"/>
        <v>574.45652627126572</v>
      </c>
      <c r="Q931" s="13">
        <f>P931*Index!$D$16</f>
        <v>651.75551564814737</v>
      </c>
      <c r="S931" s="8">
        <v>21.576053431967299</v>
      </c>
      <c r="T931" s="6">
        <f t="shared" si="73"/>
        <v>21.910482260162794</v>
      </c>
      <c r="U931" s="6">
        <f>T931*Index!$H$19</f>
        <v>23.019700424583533</v>
      </c>
      <c r="W931" s="8">
        <v>674.77521607273104</v>
      </c>
      <c r="X931" s="9">
        <f t="shared" si="74"/>
        <v>674.78</v>
      </c>
      <c r="Y931" s="27"/>
    </row>
    <row r="932" spans="1:25" x14ac:dyDescent="0.25">
      <c r="A932" s="2" t="s">
        <v>1172</v>
      </c>
      <c r="B932" s="2" t="s">
        <v>0</v>
      </c>
      <c r="C932" s="2">
        <v>120</v>
      </c>
      <c r="D932" s="2" t="s">
        <v>65</v>
      </c>
      <c r="E932" s="2" t="s">
        <v>56</v>
      </c>
      <c r="F932" s="2" t="s">
        <v>41</v>
      </c>
      <c r="G932" s="39" t="s">
        <v>1560</v>
      </c>
      <c r="H932" s="29">
        <v>141.94062306374701</v>
      </c>
      <c r="I932" s="29">
        <v>146.43427919397601</v>
      </c>
      <c r="J932" s="8">
        <v>2.2765614842370598</v>
      </c>
      <c r="K932" s="32">
        <v>0</v>
      </c>
      <c r="L932" s="28">
        <v>0.95097075256727603</v>
      </c>
      <c r="M932" s="8">
        <v>624.31533788798799</v>
      </c>
      <c r="N932" s="9">
        <f t="shared" si="70"/>
        <v>624.32000000000005</v>
      </c>
      <c r="O932" s="6">
        <f t="shared" si="71"/>
        <v>626.87503077332872</v>
      </c>
      <c r="P932" s="6">
        <f t="shared" si="72"/>
        <v>636.59159375031538</v>
      </c>
      <c r="Q932" s="13">
        <f>P932*Index!$D$16</f>
        <v>722.25149070043062</v>
      </c>
      <c r="S932" s="8">
        <v>21.246832899196701</v>
      </c>
      <c r="T932" s="6">
        <f t="shared" si="73"/>
        <v>21.576158809134252</v>
      </c>
      <c r="U932" s="6">
        <f>T932*Index!$H$19</f>
        <v>22.668451848846672</v>
      </c>
      <c r="W932" s="8">
        <v>744.91994254927795</v>
      </c>
      <c r="X932" s="9">
        <f t="shared" si="74"/>
        <v>744.92</v>
      </c>
      <c r="Y932" s="27"/>
    </row>
    <row r="933" spans="1:25" x14ac:dyDescent="0.25">
      <c r="A933" s="2" t="s">
        <v>1173</v>
      </c>
      <c r="B933" s="2" t="s">
        <v>0</v>
      </c>
      <c r="C933" s="2">
        <v>120</v>
      </c>
      <c r="D933" s="2" t="s">
        <v>42</v>
      </c>
      <c r="E933" s="2" t="s">
        <v>56</v>
      </c>
      <c r="F933" s="2" t="s">
        <v>41</v>
      </c>
      <c r="G933" s="39" t="s">
        <v>1560</v>
      </c>
      <c r="H933" s="29">
        <v>141.94062306374701</v>
      </c>
      <c r="I933" s="29">
        <v>150.641156665572</v>
      </c>
      <c r="J933" s="8">
        <v>2.3680020248226299</v>
      </c>
      <c r="K933" s="32">
        <v>0</v>
      </c>
      <c r="L933" s="28">
        <v>1.0182692143102301</v>
      </c>
      <c r="M933" s="8">
        <v>705.491784161954</v>
      </c>
      <c r="N933" s="9">
        <f t="shared" si="70"/>
        <v>705.49</v>
      </c>
      <c r="O933" s="6">
        <f t="shared" si="71"/>
        <v>708.38430047701797</v>
      </c>
      <c r="P933" s="6">
        <f t="shared" si="72"/>
        <v>719.36425713441179</v>
      </c>
      <c r="Q933" s="13">
        <f>P933*Index!$D$16</f>
        <v>816.16206084511998</v>
      </c>
      <c r="S933" s="8">
        <v>23.3706270933356</v>
      </c>
      <c r="T933" s="6">
        <f t="shared" si="73"/>
        <v>23.732871813282301</v>
      </c>
      <c r="U933" s="6">
        <f>T933*Index!$H$19</f>
        <v>24.934348448829716</v>
      </c>
      <c r="W933" s="8">
        <v>841.09640929395005</v>
      </c>
      <c r="X933" s="9">
        <f t="shared" si="74"/>
        <v>841.1</v>
      </c>
      <c r="Y933" s="27"/>
    </row>
    <row r="934" spans="1:25" x14ac:dyDescent="0.25">
      <c r="A934" s="2" t="s">
        <v>1174</v>
      </c>
      <c r="B934" s="2" t="s">
        <v>0</v>
      </c>
      <c r="C934" s="2">
        <v>120</v>
      </c>
      <c r="D934" s="2" t="s">
        <v>66</v>
      </c>
      <c r="E934" s="2" t="s">
        <v>56</v>
      </c>
      <c r="F934" s="2" t="s">
        <v>222</v>
      </c>
      <c r="G934" s="39" t="s">
        <v>1560</v>
      </c>
      <c r="H934" s="29">
        <v>141.94062306374701</v>
      </c>
      <c r="I934" s="29">
        <v>196.22038799753199</v>
      </c>
      <c r="J934" s="8">
        <v>2.30554937382206</v>
      </c>
      <c r="K934" s="32">
        <v>0</v>
      </c>
      <c r="L934" s="28">
        <v>1.0027028992917899</v>
      </c>
      <c r="M934" s="8">
        <v>781.75421437696195</v>
      </c>
      <c r="N934" s="9">
        <f t="shared" si="70"/>
        <v>781.75</v>
      </c>
      <c r="O934" s="6">
        <f t="shared" si="71"/>
        <v>784.95940665590751</v>
      </c>
      <c r="P934" s="6">
        <f t="shared" si="72"/>
        <v>797.12627745907412</v>
      </c>
      <c r="Q934" s="13">
        <f>P934*Index!$D$16</f>
        <v>904.38775476057117</v>
      </c>
      <c r="S934" s="8">
        <v>27.519399181951101</v>
      </c>
      <c r="T934" s="6">
        <f t="shared" si="73"/>
        <v>27.945949869271345</v>
      </c>
      <c r="U934" s="6">
        <f>T934*Index!$H$19</f>
        <v>29.360713581403203</v>
      </c>
      <c r="W934" s="8">
        <v>933.74846834197501</v>
      </c>
      <c r="X934" s="9">
        <f t="shared" si="74"/>
        <v>933.75</v>
      </c>
      <c r="Y934" s="27"/>
    </row>
    <row r="935" spans="1:25" x14ac:dyDescent="0.25">
      <c r="A935" s="2" t="s">
        <v>1175</v>
      </c>
      <c r="B935" s="2" t="s">
        <v>0</v>
      </c>
      <c r="C935" s="2">
        <v>120</v>
      </c>
      <c r="D935" s="2" t="s">
        <v>1563</v>
      </c>
      <c r="E935" s="2" t="s">
        <v>56</v>
      </c>
      <c r="F935" s="2" t="s">
        <v>222</v>
      </c>
      <c r="G935" s="39" t="s">
        <v>1560</v>
      </c>
      <c r="H935" s="29">
        <v>141.94062306374701</v>
      </c>
      <c r="I935" s="29">
        <v>165.66691651026301</v>
      </c>
      <c r="J935" s="8">
        <v>2.4780980218630502</v>
      </c>
      <c r="K935" s="32">
        <v>0</v>
      </c>
      <c r="L935" s="28">
        <v>0.96611839600642502</v>
      </c>
      <c r="M935" s="8">
        <v>736.45431082874097</v>
      </c>
      <c r="N935" s="9">
        <f t="shared" si="70"/>
        <v>736.45</v>
      </c>
      <c r="O935" s="6">
        <f t="shared" si="71"/>
        <v>739.47377350313877</v>
      </c>
      <c r="P935" s="6">
        <f t="shared" si="72"/>
        <v>750.93561699243753</v>
      </c>
      <c r="Q935" s="13">
        <f>P935*Index!$D$16</f>
        <v>851.98166943681372</v>
      </c>
      <c r="S935" s="8">
        <v>25.4571776180013</v>
      </c>
      <c r="T935" s="6">
        <f t="shared" si="73"/>
        <v>25.851763871080323</v>
      </c>
      <c r="U935" s="6">
        <f>T935*Index!$H$19</f>
        <v>27.160509417053763</v>
      </c>
      <c r="W935" s="8">
        <v>879.14217885386802</v>
      </c>
      <c r="X935" s="9">
        <f t="shared" si="74"/>
        <v>879.14</v>
      </c>
      <c r="Y935" s="27"/>
    </row>
    <row r="936" spans="1:25" x14ac:dyDescent="0.25">
      <c r="A936" s="2" t="s">
        <v>1176</v>
      </c>
      <c r="B936" s="2" t="s">
        <v>0</v>
      </c>
      <c r="C936" s="2">
        <v>120</v>
      </c>
      <c r="D936" s="2" t="s">
        <v>229</v>
      </c>
      <c r="E936" s="2" t="s">
        <v>56</v>
      </c>
      <c r="F936" s="2" t="s">
        <v>41</v>
      </c>
      <c r="G936" s="39" t="s">
        <v>1560</v>
      </c>
      <c r="H936" s="29">
        <v>141.94062306374701</v>
      </c>
      <c r="I936" s="29">
        <v>114.55495230211901</v>
      </c>
      <c r="J936" s="8">
        <v>2.58266753031468</v>
      </c>
      <c r="K936" s="32">
        <v>1</v>
      </c>
      <c r="L936" s="28">
        <v>1.01907354926203</v>
      </c>
      <c r="M936" s="8">
        <v>675.07792943461698</v>
      </c>
      <c r="N936" s="9">
        <f t="shared" si="70"/>
        <v>675.08</v>
      </c>
      <c r="O936" s="6">
        <f t="shared" si="71"/>
        <v>677.84574894529885</v>
      </c>
      <c r="P936" s="6">
        <f t="shared" si="72"/>
        <v>688.35235805395098</v>
      </c>
      <c r="Q936" s="13">
        <f>P936*Index!$D$16</f>
        <v>780.97719418931047</v>
      </c>
      <c r="S936" s="8">
        <v>28.6846872458913</v>
      </c>
      <c r="T936" s="6">
        <f t="shared" si="73"/>
        <v>29.129299898202618</v>
      </c>
      <c r="U936" s="6">
        <f>T936*Index!$H$19</f>
        <v>30.603970705549123</v>
      </c>
      <c r="W936" s="8">
        <v>811.58116489485997</v>
      </c>
      <c r="X936" s="9">
        <f t="shared" si="74"/>
        <v>811.58</v>
      </c>
      <c r="Y936" s="27"/>
    </row>
    <row r="937" spans="1:25" x14ac:dyDescent="0.25">
      <c r="A937" s="2" t="s">
        <v>1177</v>
      </c>
      <c r="B937" s="2" t="s">
        <v>0</v>
      </c>
      <c r="C937" s="2">
        <v>120</v>
      </c>
      <c r="D937" s="2" t="s">
        <v>62</v>
      </c>
      <c r="E937" s="2" t="s">
        <v>57</v>
      </c>
      <c r="F937" s="2" t="s">
        <v>41</v>
      </c>
      <c r="G937" s="39" t="s">
        <v>1560</v>
      </c>
      <c r="H937" s="29">
        <v>141.94062306374701</v>
      </c>
      <c r="I937" s="29">
        <v>45.838795123940997</v>
      </c>
      <c r="J937" s="8">
        <v>1.3581891414243099</v>
      </c>
      <c r="K937" s="32">
        <v>1</v>
      </c>
      <c r="L937" s="28">
        <v>0.99991607194830501</v>
      </c>
      <c r="M937" s="8">
        <v>255.01856175797701</v>
      </c>
      <c r="N937" s="9">
        <f t="shared" si="70"/>
        <v>255.02</v>
      </c>
      <c r="O937" s="6">
        <f t="shared" si="71"/>
        <v>256.06413786118469</v>
      </c>
      <c r="P937" s="6">
        <f t="shared" si="72"/>
        <v>260.03313199803307</v>
      </c>
      <c r="Q937" s="13">
        <f>P937*Index!$D$16</f>
        <v>295.02324419750977</v>
      </c>
      <c r="S937" s="8">
        <v>18.955917957497</v>
      </c>
      <c r="T937" s="6">
        <f t="shared" si="73"/>
        <v>19.249734685838206</v>
      </c>
      <c r="U937" s="6">
        <f>T937*Index!$H$19</f>
        <v>20.224252504308765</v>
      </c>
      <c r="W937" s="8">
        <v>315.24749670181899</v>
      </c>
      <c r="X937" s="9">
        <f t="shared" si="74"/>
        <v>315.25</v>
      </c>
      <c r="Y937" s="27"/>
    </row>
    <row r="938" spans="1:25" x14ac:dyDescent="0.25">
      <c r="A938" s="2" t="s">
        <v>1178</v>
      </c>
      <c r="B938" s="2" t="s">
        <v>0</v>
      </c>
      <c r="C938" s="2">
        <v>120</v>
      </c>
      <c r="D938" s="2" t="s">
        <v>63</v>
      </c>
      <c r="E938" s="2" t="s">
        <v>57</v>
      </c>
      <c r="F938" s="2" t="s">
        <v>41</v>
      </c>
      <c r="G938" s="39" t="s">
        <v>1560</v>
      </c>
      <c r="H938" s="29">
        <v>141.94062306374701</v>
      </c>
      <c r="I938" s="29">
        <v>71.407126420558896</v>
      </c>
      <c r="J938" s="8">
        <v>1.6725182260451099</v>
      </c>
      <c r="K938" s="32">
        <v>0</v>
      </c>
      <c r="L938" s="28">
        <v>0.99800742577676305</v>
      </c>
      <c r="M938" s="8">
        <v>356.11699322427802</v>
      </c>
      <c r="N938" s="9">
        <f t="shared" si="70"/>
        <v>356.12</v>
      </c>
      <c r="O938" s="6">
        <f t="shared" si="71"/>
        <v>357.57707289649755</v>
      </c>
      <c r="P938" s="6">
        <f t="shared" si="72"/>
        <v>363.11951752639328</v>
      </c>
      <c r="Q938" s="13">
        <f>P938*Index!$D$16</f>
        <v>411.98095515336632</v>
      </c>
      <c r="S938" s="8">
        <v>20.706409021914801</v>
      </c>
      <c r="T938" s="6">
        <f t="shared" si="73"/>
        <v>21.027358361754484</v>
      </c>
      <c r="U938" s="6">
        <f>T938*Index!$H$19</f>
        <v>22.091868378818301</v>
      </c>
      <c r="W938" s="8">
        <v>434.07282353218397</v>
      </c>
      <c r="X938" s="9">
        <f t="shared" si="74"/>
        <v>434.07</v>
      </c>
      <c r="Y938" s="27"/>
    </row>
    <row r="939" spans="1:25" x14ac:dyDescent="0.25">
      <c r="A939" s="2" t="s">
        <v>1179</v>
      </c>
      <c r="B939" s="2" t="s">
        <v>0</v>
      </c>
      <c r="C939" s="2">
        <v>120</v>
      </c>
      <c r="D939" s="2" t="s">
        <v>64</v>
      </c>
      <c r="E939" s="2" t="s">
        <v>57</v>
      </c>
      <c r="F939" s="2" t="s">
        <v>41</v>
      </c>
      <c r="G939" s="39" t="s">
        <v>1560</v>
      </c>
      <c r="H939" s="29">
        <v>141.94062306374701</v>
      </c>
      <c r="I939" s="29">
        <v>93.669348957308699</v>
      </c>
      <c r="J939" s="8">
        <v>1.7229947067696101</v>
      </c>
      <c r="K939" s="32">
        <v>0</v>
      </c>
      <c r="L939" s="28">
        <v>1.0054870921976999</v>
      </c>
      <c r="M939" s="8">
        <v>408.18224571155702</v>
      </c>
      <c r="N939" s="9">
        <f t="shared" si="70"/>
        <v>408.18</v>
      </c>
      <c r="O939" s="6">
        <f t="shared" si="71"/>
        <v>409.85579291897437</v>
      </c>
      <c r="P939" s="6">
        <f t="shared" si="72"/>
        <v>416.2085577092185</v>
      </c>
      <c r="Q939" s="13">
        <f>P939*Index!$D$16</f>
        <v>472.2136675993616</v>
      </c>
      <c r="S939" s="8">
        <v>22.933366786617398</v>
      </c>
      <c r="T939" s="6">
        <f t="shared" si="73"/>
        <v>23.288833971809968</v>
      </c>
      <c r="U939" s="6">
        <f>T939*Index!$H$19</f>
        <v>24.467831191632847</v>
      </c>
      <c r="W939" s="8">
        <v>496.681498790994</v>
      </c>
      <c r="X939" s="9">
        <f t="shared" si="74"/>
        <v>496.68</v>
      </c>
      <c r="Y939" s="27"/>
    </row>
    <row r="940" spans="1:25" x14ac:dyDescent="0.25">
      <c r="A940" s="2" t="s">
        <v>1180</v>
      </c>
      <c r="B940" s="2" t="s">
        <v>0</v>
      </c>
      <c r="C940" s="2">
        <v>120</v>
      </c>
      <c r="D940" s="2" t="s">
        <v>65</v>
      </c>
      <c r="E940" s="2" t="s">
        <v>57</v>
      </c>
      <c r="F940" s="2" t="s">
        <v>41</v>
      </c>
      <c r="G940" s="39" t="s">
        <v>1560</v>
      </c>
      <c r="H940" s="29">
        <v>141.94062306374701</v>
      </c>
      <c r="I940" s="29">
        <v>129.028752643557</v>
      </c>
      <c r="J940" s="8">
        <v>1.70655210336444</v>
      </c>
      <c r="K940" s="32">
        <v>0</v>
      </c>
      <c r="L940" s="28">
        <v>0.95097075256727603</v>
      </c>
      <c r="M940" s="8">
        <v>439.75108881962399</v>
      </c>
      <c r="N940" s="9">
        <f t="shared" si="70"/>
        <v>439.75</v>
      </c>
      <c r="O940" s="6">
        <f t="shared" si="71"/>
        <v>441.55406828378443</v>
      </c>
      <c r="P940" s="6">
        <f t="shared" si="72"/>
        <v>448.39815634218314</v>
      </c>
      <c r="Q940" s="13">
        <f>P940*Index!$D$16</f>
        <v>508.73470530383685</v>
      </c>
      <c r="S940" s="8">
        <v>21.6776504665993</v>
      </c>
      <c r="T940" s="6">
        <f t="shared" si="73"/>
        <v>22.01365404883159</v>
      </c>
      <c r="U940" s="6">
        <f>T940*Index!$H$19</f>
        <v>23.128095285053689</v>
      </c>
      <c r="W940" s="8">
        <v>531.86280058889099</v>
      </c>
      <c r="X940" s="9">
        <f t="shared" si="74"/>
        <v>531.86</v>
      </c>
      <c r="Y940" s="27"/>
    </row>
    <row r="941" spans="1:25" x14ac:dyDescent="0.25">
      <c r="A941" s="2" t="s">
        <v>1181</v>
      </c>
      <c r="B941" s="2" t="s">
        <v>0</v>
      </c>
      <c r="C941" s="2">
        <v>120</v>
      </c>
      <c r="D941" s="2" t="s">
        <v>42</v>
      </c>
      <c r="E941" s="2" t="s">
        <v>57</v>
      </c>
      <c r="F941" s="2" t="s">
        <v>41</v>
      </c>
      <c r="G941" s="39" t="s">
        <v>1560</v>
      </c>
      <c r="H941" s="29">
        <v>141.94062306374701</v>
      </c>
      <c r="I941" s="29">
        <v>132.78849343283599</v>
      </c>
      <c r="J941" s="8">
        <v>1.7119047080093801</v>
      </c>
      <c r="K941" s="32">
        <v>0</v>
      </c>
      <c r="L941" s="28">
        <v>1.0182692143102301</v>
      </c>
      <c r="M941" s="8">
        <v>478.90226338153798</v>
      </c>
      <c r="N941" s="9">
        <f t="shared" si="70"/>
        <v>478.9</v>
      </c>
      <c r="O941" s="6">
        <f t="shared" si="71"/>
        <v>480.8657626614023</v>
      </c>
      <c r="P941" s="6">
        <f t="shared" si="72"/>
        <v>488.31918198265407</v>
      </c>
      <c r="Q941" s="13">
        <f>P941*Index!$D$16</f>
        <v>554.02751243824764</v>
      </c>
      <c r="S941" s="8">
        <v>22.5628781441287</v>
      </c>
      <c r="T941" s="6">
        <f t="shared" si="73"/>
        <v>22.912602755362695</v>
      </c>
      <c r="U941" s="6">
        <f>T941*Index!$H$19</f>
        <v>24.072553269852929</v>
      </c>
      <c r="W941" s="8">
        <v>578.10006570810106</v>
      </c>
      <c r="X941" s="9">
        <f t="shared" si="74"/>
        <v>578.1</v>
      </c>
      <c r="Y941" s="27"/>
    </row>
    <row r="942" spans="1:25" x14ac:dyDescent="0.25">
      <c r="A942" s="2" t="s">
        <v>1182</v>
      </c>
      <c r="B942" s="2" t="s">
        <v>0</v>
      </c>
      <c r="C942" s="2">
        <v>120</v>
      </c>
      <c r="D942" s="2" t="s">
        <v>66</v>
      </c>
      <c r="E942" s="2" t="s">
        <v>57</v>
      </c>
      <c r="F942" s="2" t="s">
        <v>222</v>
      </c>
      <c r="G942" s="39" t="s">
        <v>1560</v>
      </c>
      <c r="H942" s="29">
        <v>141.94062306374701</v>
      </c>
      <c r="I942" s="29">
        <v>172.64843620669899</v>
      </c>
      <c r="J942" s="8">
        <v>1.56006330420729</v>
      </c>
      <c r="K942" s="32">
        <v>0</v>
      </c>
      <c r="L942" s="28">
        <v>1.0027028992917899</v>
      </c>
      <c r="M942" s="8">
        <v>492.10537307163202</v>
      </c>
      <c r="N942" s="9">
        <f t="shared" si="70"/>
        <v>492.11</v>
      </c>
      <c r="O942" s="6">
        <f t="shared" si="71"/>
        <v>494.12300510122571</v>
      </c>
      <c r="P942" s="6">
        <f t="shared" si="72"/>
        <v>501.78191168029474</v>
      </c>
      <c r="Q942" s="13">
        <f>P942*Index!$D$16</f>
        <v>569.30178983756832</v>
      </c>
      <c r="S942" s="8">
        <v>29.417243388553501</v>
      </c>
      <c r="T942" s="6">
        <f t="shared" si="73"/>
        <v>29.873210661076083</v>
      </c>
      <c r="U942" s="6">
        <f>T942*Index!$H$19</f>
        <v>31.385541950793058</v>
      </c>
      <c r="W942" s="8">
        <v>600.68733178836101</v>
      </c>
      <c r="X942" s="9">
        <f t="shared" si="74"/>
        <v>600.69000000000005</v>
      </c>
      <c r="Y942" s="27"/>
    </row>
    <row r="943" spans="1:25" x14ac:dyDescent="0.25">
      <c r="A943" s="2" t="s">
        <v>1183</v>
      </c>
      <c r="B943" s="2" t="s">
        <v>0</v>
      </c>
      <c r="C943" s="2">
        <v>120</v>
      </c>
      <c r="D943" s="2" t="s">
        <v>1563</v>
      </c>
      <c r="E943" s="2" t="s">
        <v>57</v>
      </c>
      <c r="F943" s="2" t="s">
        <v>222</v>
      </c>
      <c r="G943" s="39" t="s">
        <v>1560</v>
      </c>
      <c r="H943" s="29">
        <v>141.94062306374701</v>
      </c>
      <c r="I943" s="29">
        <v>145.80409332143401</v>
      </c>
      <c r="J943" s="8">
        <v>1.6200564135378299</v>
      </c>
      <c r="K943" s="32">
        <v>0</v>
      </c>
      <c r="L943" s="28">
        <v>0.96611839600642502</v>
      </c>
      <c r="M943" s="8">
        <v>450.368334150083</v>
      </c>
      <c r="N943" s="9">
        <f t="shared" si="70"/>
        <v>450.37</v>
      </c>
      <c r="O943" s="6">
        <f t="shared" si="71"/>
        <v>452.21484432009834</v>
      </c>
      <c r="P943" s="6">
        <f t="shared" si="72"/>
        <v>459.22417440705988</v>
      </c>
      <c r="Q943" s="13">
        <f>P943*Index!$D$16</f>
        <v>521.01747460596152</v>
      </c>
      <c r="S943" s="8">
        <v>23.7447873909599</v>
      </c>
      <c r="T943" s="6">
        <f t="shared" si="73"/>
        <v>24.112831595519779</v>
      </c>
      <c r="U943" s="6">
        <f>T943*Index!$H$19</f>
        <v>25.333543695042966</v>
      </c>
      <c r="W943" s="8">
        <v>546.35101830100405</v>
      </c>
      <c r="X943" s="9">
        <f t="shared" si="74"/>
        <v>546.35</v>
      </c>
      <c r="Y943" s="27"/>
    </row>
    <row r="944" spans="1:25" x14ac:dyDescent="0.25">
      <c r="A944" s="2" t="s">
        <v>1184</v>
      </c>
      <c r="B944" s="2" t="s">
        <v>0</v>
      </c>
      <c r="C944" s="2">
        <v>120</v>
      </c>
      <c r="D944" s="2" t="s">
        <v>229</v>
      </c>
      <c r="E944" s="2" t="s">
        <v>57</v>
      </c>
      <c r="F944" s="2" t="s">
        <v>41</v>
      </c>
      <c r="G944" s="39" t="s">
        <v>1560</v>
      </c>
      <c r="H944" s="29">
        <v>141.94062306374701</v>
      </c>
      <c r="I944" s="29">
        <v>100.66497860174999</v>
      </c>
      <c r="J944" s="8">
        <v>1.99133800671578</v>
      </c>
      <c r="K944" s="32">
        <v>1</v>
      </c>
      <c r="L944" s="28">
        <v>1.01907354926203</v>
      </c>
      <c r="M944" s="8">
        <v>492.32437295416401</v>
      </c>
      <c r="N944" s="9">
        <f t="shared" si="70"/>
        <v>492.32</v>
      </c>
      <c r="O944" s="6">
        <f t="shared" si="71"/>
        <v>494.34290288327605</v>
      </c>
      <c r="P944" s="6">
        <f t="shared" si="72"/>
        <v>502.00521787796686</v>
      </c>
      <c r="Q944" s="13">
        <f>P944*Index!$D$16</f>
        <v>569.55514416353606</v>
      </c>
      <c r="S944" s="8">
        <v>22.621777828754901</v>
      </c>
      <c r="T944" s="6">
        <f t="shared" si="73"/>
        <v>22.972415385100604</v>
      </c>
      <c r="U944" s="6">
        <f>T944*Index!$H$19</f>
        <v>24.135393913971321</v>
      </c>
      <c r="W944" s="8">
        <v>593.69053807750697</v>
      </c>
      <c r="X944" s="9">
        <f t="shared" si="74"/>
        <v>593.69000000000005</v>
      </c>
      <c r="Y944" s="27"/>
    </row>
    <row r="945" spans="1:25" x14ac:dyDescent="0.25">
      <c r="A945" s="2" t="s">
        <v>1185</v>
      </c>
      <c r="B945" s="2" t="s">
        <v>0</v>
      </c>
      <c r="C945" s="2">
        <v>120</v>
      </c>
      <c r="D945" s="2" t="s">
        <v>62</v>
      </c>
      <c r="E945" s="2" t="s">
        <v>58</v>
      </c>
      <c r="F945" s="2" t="s">
        <v>41</v>
      </c>
      <c r="G945" s="39" t="s">
        <v>1560</v>
      </c>
      <c r="H945" s="29">
        <v>141.94062306374701</v>
      </c>
      <c r="I945" s="29">
        <v>58.880776886399701</v>
      </c>
      <c r="J945" s="8">
        <v>1.3927786463101099</v>
      </c>
      <c r="K945" s="32">
        <v>1</v>
      </c>
      <c r="L945" s="28">
        <v>0.99991607194830501</v>
      </c>
      <c r="M945" s="8">
        <v>279.67628291695399</v>
      </c>
      <c r="N945" s="9">
        <f t="shared" si="70"/>
        <v>279.68</v>
      </c>
      <c r="O945" s="6">
        <f t="shared" si="71"/>
        <v>280.82295567691352</v>
      </c>
      <c r="P945" s="6">
        <f t="shared" si="72"/>
        <v>285.17571148990572</v>
      </c>
      <c r="Q945" s="13">
        <f>P945*Index!$D$16</f>
        <v>323.54901440298556</v>
      </c>
      <c r="S945" s="8">
        <v>19.923326788405902</v>
      </c>
      <c r="T945" s="6">
        <f t="shared" si="73"/>
        <v>20.232138353626194</v>
      </c>
      <c r="U945" s="6">
        <f>T945*Index!$H$19</f>
        <v>21.256390357778518</v>
      </c>
      <c r="W945" s="8">
        <v>344.80540476076402</v>
      </c>
      <c r="X945" s="9">
        <f t="shared" si="74"/>
        <v>344.81</v>
      </c>
      <c r="Y945" s="27"/>
    </row>
    <row r="946" spans="1:25" x14ac:dyDescent="0.25">
      <c r="A946" s="2" t="s">
        <v>1186</v>
      </c>
      <c r="B946" s="2" t="s">
        <v>0</v>
      </c>
      <c r="C946" s="2">
        <v>120</v>
      </c>
      <c r="D946" s="2" t="s">
        <v>63</v>
      </c>
      <c r="E946" s="2" t="s">
        <v>58</v>
      </c>
      <c r="F946" s="2" t="s">
        <v>41</v>
      </c>
      <c r="G946" s="39" t="s">
        <v>1560</v>
      </c>
      <c r="H946" s="29">
        <v>141.94062306374701</v>
      </c>
      <c r="I946" s="29">
        <v>91.721900824576906</v>
      </c>
      <c r="J946" s="8">
        <v>1.6765999412671699</v>
      </c>
      <c r="K946" s="32">
        <v>0</v>
      </c>
      <c r="L946" s="28">
        <v>0.99800742577676305</v>
      </c>
      <c r="M946" s="8">
        <v>390.97796579156301</v>
      </c>
      <c r="N946" s="9">
        <f t="shared" si="70"/>
        <v>390.98</v>
      </c>
      <c r="O946" s="6">
        <f t="shared" si="71"/>
        <v>392.5809754513084</v>
      </c>
      <c r="P946" s="6">
        <f t="shared" si="72"/>
        <v>398.6659805708037</v>
      </c>
      <c r="Q946" s="13">
        <f>P946*Index!$D$16</f>
        <v>452.31055764105309</v>
      </c>
      <c r="S946" s="8">
        <v>23.770370780691501</v>
      </c>
      <c r="T946" s="6">
        <f t="shared" si="73"/>
        <v>24.138811527792221</v>
      </c>
      <c r="U946" s="6">
        <f>T946*Index!$H$19</f>
        <v>25.3608388613867</v>
      </c>
      <c r="W946" s="8">
        <v>477.67139650244002</v>
      </c>
      <c r="X946" s="9">
        <f t="shared" si="74"/>
        <v>477.67</v>
      </c>
      <c r="Y946" s="27"/>
    </row>
    <row r="947" spans="1:25" x14ac:dyDescent="0.25">
      <c r="A947" s="2" t="s">
        <v>1187</v>
      </c>
      <c r="B947" s="2" t="s">
        <v>0</v>
      </c>
      <c r="C947" s="2">
        <v>120</v>
      </c>
      <c r="D947" s="2" t="s">
        <v>64</v>
      </c>
      <c r="E947" s="2" t="s">
        <v>58</v>
      </c>
      <c r="F947" s="2" t="s">
        <v>41</v>
      </c>
      <c r="G947" s="39" t="s">
        <v>1560</v>
      </c>
      <c r="H947" s="29">
        <v>141.94062306374701</v>
      </c>
      <c r="I947" s="29">
        <v>120.314907422085</v>
      </c>
      <c r="J947" s="8">
        <v>1.7690786992351599</v>
      </c>
      <c r="K947" s="32">
        <v>0</v>
      </c>
      <c r="L947" s="28">
        <v>1.0054870921976999</v>
      </c>
      <c r="M947" s="8">
        <v>466.49641285560801</v>
      </c>
      <c r="N947" s="9">
        <f t="shared" si="70"/>
        <v>466.5</v>
      </c>
      <c r="O947" s="6">
        <f t="shared" si="71"/>
        <v>468.409048148316</v>
      </c>
      <c r="P947" s="6">
        <f t="shared" si="72"/>
        <v>475.66938839461494</v>
      </c>
      <c r="Q947" s="13">
        <f>P947*Index!$D$16</f>
        <v>539.67556000012382</v>
      </c>
      <c r="S947" s="8">
        <v>29.0014062917516</v>
      </c>
      <c r="T947" s="6">
        <f t="shared" si="73"/>
        <v>29.450928089273752</v>
      </c>
      <c r="U947" s="6">
        <f>T947*Index!$H$19</f>
        <v>30.941881323793233</v>
      </c>
      <c r="W947" s="8">
        <v>570.61744132391698</v>
      </c>
      <c r="X947" s="9">
        <f t="shared" si="74"/>
        <v>570.62</v>
      </c>
      <c r="Y947" s="27"/>
    </row>
    <row r="948" spans="1:25" x14ac:dyDescent="0.25">
      <c r="A948" s="2" t="s">
        <v>1188</v>
      </c>
      <c r="B948" s="2" t="s">
        <v>0</v>
      </c>
      <c r="C948" s="2">
        <v>120</v>
      </c>
      <c r="D948" s="2" t="s">
        <v>65</v>
      </c>
      <c r="E948" s="2" t="s">
        <v>58</v>
      </c>
      <c r="F948" s="2" t="s">
        <v>41</v>
      </c>
      <c r="G948" s="39" t="s">
        <v>1560</v>
      </c>
      <c r="H948" s="29">
        <v>141.94062306374701</v>
      </c>
      <c r="I948" s="29">
        <v>165.729132357716</v>
      </c>
      <c r="J948" s="8">
        <v>1.7742413901752401</v>
      </c>
      <c r="K948" s="32">
        <v>0</v>
      </c>
      <c r="L948" s="28">
        <v>0.95097075256727603</v>
      </c>
      <c r="M948" s="8">
        <v>519.11630865903498</v>
      </c>
      <c r="N948" s="9">
        <f t="shared" si="70"/>
        <v>519.12</v>
      </c>
      <c r="O948" s="6">
        <f t="shared" si="71"/>
        <v>521.24468552453698</v>
      </c>
      <c r="P948" s="6">
        <f t="shared" si="72"/>
        <v>529.32397815016736</v>
      </c>
      <c r="Q948" s="13">
        <f>P948*Index!$D$16</f>
        <v>600.54992248670601</v>
      </c>
      <c r="S948" s="8">
        <v>26.689776476861901</v>
      </c>
      <c r="T948" s="6">
        <f t="shared" si="73"/>
        <v>27.103468012253263</v>
      </c>
      <c r="U948" s="6">
        <f>T948*Index!$H$19</f>
        <v>28.475581080373583</v>
      </c>
      <c r="W948" s="8">
        <v>629.025503567079</v>
      </c>
      <c r="X948" s="9">
        <f t="shared" si="74"/>
        <v>629.03</v>
      </c>
      <c r="Y948" s="27"/>
    </row>
    <row r="949" spans="1:25" x14ac:dyDescent="0.25">
      <c r="A949" s="2" t="s">
        <v>1189</v>
      </c>
      <c r="B949" s="2" t="s">
        <v>0</v>
      </c>
      <c r="C949" s="2">
        <v>120</v>
      </c>
      <c r="D949" s="2" t="s">
        <v>42</v>
      </c>
      <c r="E949" s="2" t="s">
        <v>58</v>
      </c>
      <c r="F949" s="2" t="s">
        <v>41</v>
      </c>
      <c r="G949" s="39" t="s">
        <v>1560</v>
      </c>
      <c r="H949" s="29">
        <v>141.94062306374701</v>
      </c>
      <c r="I949" s="29">
        <v>170.55609417274701</v>
      </c>
      <c r="J949" s="8">
        <v>1.7355508106057</v>
      </c>
      <c r="K949" s="32">
        <v>0</v>
      </c>
      <c r="L949" s="28">
        <v>1.0182692143102301</v>
      </c>
      <c r="M949" s="8">
        <v>552.262311107237</v>
      </c>
      <c r="N949" s="9">
        <f t="shared" si="70"/>
        <v>552.26</v>
      </c>
      <c r="O949" s="6">
        <f t="shared" si="71"/>
        <v>554.52658658277664</v>
      </c>
      <c r="P949" s="6">
        <f t="shared" si="72"/>
        <v>563.12174867480974</v>
      </c>
      <c r="Q949" s="13">
        <f>P949*Index!$D$16</f>
        <v>638.89552802630465</v>
      </c>
      <c r="S949" s="8">
        <v>28.2768304012653</v>
      </c>
      <c r="T949" s="6">
        <f t="shared" si="73"/>
        <v>28.715121272484915</v>
      </c>
      <c r="U949" s="6">
        <f>T949*Index!$H$19</f>
        <v>30.16882428690446</v>
      </c>
      <c r="W949" s="8">
        <v>669.06435231320904</v>
      </c>
      <c r="X949" s="9">
        <f t="shared" si="74"/>
        <v>669.06</v>
      </c>
      <c r="Y949" s="27"/>
    </row>
    <row r="950" spans="1:25" x14ac:dyDescent="0.25">
      <c r="A950" s="2" t="s">
        <v>1190</v>
      </c>
      <c r="B950" s="2" t="s">
        <v>0</v>
      </c>
      <c r="C950" s="2">
        <v>120</v>
      </c>
      <c r="D950" s="2" t="s">
        <v>66</v>
      </c>
      <c r="E950" s="2" t="s">
        <v>58</v>
      </c>
      <c r="F950" s="2" t="s">
        <v>222</v>
      </c>
      <c r="G950" s="39" t="s">
        <v>1560</v>
      </c>
      <c r="H950" s="29">
        <v>141.94062306374701</v>
      </c>
      <c r="I950" s="29">
        <v>221.766056998842</v>
      </c>
      <c r="J950" s="8">
        <v>2.1210623525146102</v>
      </c>
      <c r="K950" s="32">
        <v>0</v>
      </c>
      <c r="L950" s="28">
        <v>1.0027028992917899</v>
      </c>
      <c r="M950" s="8">
        <v>773.52968335705498</v>
      </c>
      <c r="N950" s="9">
        <f t="shared" si="70"/>
        <v>773.53</v>
      </c>
      <c r="O950" s="6">
        <f t="shared" si="71"/>
        <v>776.70115505881893</v>
      </c>
      <c r="P950" s="6">
        <f t="shared" si="72"/>
        <v>788.74002296223068</v>
      </c>
      <c r="Q950" s="13">
        <f>P950*Index!$D$16</f>
        <v>894.87304411845412</v>
      </c>
      <c r="S950" s="8">
        <v>36.894891932145597</v>
      </c>
      <c r="T950" s="6">
        <f t="shared" si="73"/>
        <v>37.466762757093854</v>
      </c>
      <c r="U950" s="6">
        <f>T950*Index!$H$19</f>
        <v>39.363517621671726</v>
      </c>
      <c r="W950" s="8">
        <v>934.23656174012604</v>
      </c>
      <c r="X950" s="9">
        <f t="shared" si="74"/>
        <v>934.24</v>
      </c>
      <c r="Y950" s="27"/>
    </row>
    <row r="951" spans="1:25" x14ac:dyDescent="0.25">
      <c r="A951" s="2" t="s">
        <v>1191</v>
      </c>
      <c r="B951" s="2" t="s">
        <v>0</v>
      </c>
      <c r="C951" s="2">
        <v>120</v>
      </c>
      <c r="D951" s="2" t="s">
        <v>1563</v>
      </c>
      <c r="E951" s="2" t="s">
        <v>58</v>
      </c>
      <c r="F951" s="2" t="s">
        <v>222</v>
      </c>
      <c r="G951" s="39" t="s">
        <v>1560</v>
      </c>
      <c r="H951" s="29">
        <v>141.94062306374701</v>
      </c>
      <c r="I951" s="29">
        <v>187.28303565645501</v>
      </c>
      <c r="J951" s="8">
        <v>2.1014544104446902</v>
      </c>
      <c r="K951" s="32">
        <v>0</v>
      </c>
      <c r="L951" s="28">
        <v>0.96611839600642502</v>
      </c>
      <c r="M951" s="8">
        <v>668.40757241312804</v>
      </c>
      <c r="N951" s="9">
        <f t="shared" si="70"/>
        <v>668.41</v>
      </c>
      <c r="O951" s="6">
        <f t="shared" si="71"/>
        <v>671.14804346002188</v>
      </c>
      <c r="P951" s="6">
        <f t="shared" si="72"/>
        <v>681.55083813365229</v>
      </c>
      <c r="Q951" s="13">
        <f>P951*Index!$D$16</f>
        <v>773.26046033719615</v>
      </c>
      <c r="S951" s="8">
        <v>33.202265786850099</v>
      </c>
      <c r="T951" s="6">
        <f t="shared" si="73"/>
        <v>33.716900906546279</v>
      </c>
      <c r="U951" s="6">
        <f>T951*Index!$H$19</f>
        <v>35.423819014940179</v>
      </c>
      <c r="W951" s="8">
        <v>808.68427935213697</v>
      </c>
      <c r="X951" s="9">
        <f t="shared" si="74"/>
        <v>808.68</v>
      </c>
      <c r="Y951" s="27"/>
    </row>
    <row r="952" spans="1:25" x14ac:dyDescent="0.25">
      <c r="A952" s="2" t="s">
        <v>1192</v>
      </c>
      <c r="B952" s="2" t="s">
        <v>0</v>
      </c>
      <c r="C952" s="2">
        <v>120</v>
      </c>
      <c r="D952" s="2" t="s">
        <v>229</v>
      </c>
      <c r="E952" s="2" t="s">
        <v>58</v>
      </c>
      <c r="F952" s="2" t="s">
        <v>41</v>
      </c>
      <c r="G952" s="39" t="s">
        <v>1560</v>
      </c>
      <c r="H952" s="29">
        <v>141.94062306374701</v>
      </c>
      <c r="I952" s="29">
        <v>129.30895118492899</v>
      </c>
      <c r="J952" s="8">
        <v>2.0259275116015898</v>
      </c>
      <c r="K952" s="32">
        <v>1</v>
      </c>
      <c r="L952" s="28">
        <v>1.01907354926203</v>
      </c>
      <c r="M952" s="8">
        <v>560.013500176462</v>
      </c>
      <c r="N952" s="9">
        <f t="shared" si="70"/>
        <v>560.01</v>
      </c>
      <c r="O952" s="6">
        <f t="shared" si="71"/>
        <v>562.30955552718547</v>
      </c>
      <c r="P952" s="6">
        <f t="shared" si="72"/>
        <v>571.02535363785682</v>
      </c>
      <c r="Q952" s="13">
        <f>P952*Index!$D$16</f>
        <v>647.86264371320613</v>
      </c>
      <c r="S952" s="8">
        <v>24.470990150114599</v>
      </c>
      <c r="T952" s="6">
        <f t="shared" si="73"/>
        <v>24.850290497441378</v>
      </c>
      <c r="U952" s="6">
        <f>T952*Index!$H$19</f>
        <v>26.108336453874347</v>
      </c>
      <c r="W952" s="8">
        <v>673.97098016708105</v>
      </c>
      <c r="X952" s="9">
        <f t="shared" si="74"/>
        <v>673.97</v>
      </c>
      <c r="Y952" s="27"/>
    </row>
    <row r="953" spans="1:25" x14ac:dyDescent="0.25">
      <c r="A953" s="2" t="s">
        <v>1193</v>
      </c>
      <c r="B953" s="2" t="s">
        <v>0</v>
      </c>
      <c r="C953" s="2">
        <v>120</v>
      </c>
      <c r="D953" s="2" t="s">
        <v>62</v>
      </c>
      <c r="E953" s="2" t="s">
        <v>59</v>
      </c>
      <c r="F953" s="2" t="s">
        <v>41</v>
      </c>
      <c r="G953" s="39" t="s">
        <v>1560</v>
      </c>
      <c r="H953" s="29">
        <v>141.94062306374701</v>
      </c>
      <c r="I953" s="29">
        <v>48.2786964868057</v>
      </c>
      <c r="J953" s="8">
        <v>1.48559801368311</v>
      </c>
      <c r="K953" s="32">
        <v>0</v>
      </c>
      <c r="L953" s="28">
        <v>0.99991607194830501</v>
      </c>
      <c r="M953" s="8">
        <v>282.56572610704899</v>
      </c>
      <c r="N953" s="9">
        <f t="shared" si="70"/>
        <v>282.57</v>
      </c>
      <c r="O953" s="6">
        <f t="shared" si="71"/>
        <v>283.7242455840879</v>
      </c>
      <c r="P953" s="6">
        <f t="shared" si="72"/>
        <v>288.12197139064131</v>
      </c>
      <c r="Q953" s="13">
        <f>P953*Index!$D$16</f>
        <v>326.89172364732377</v>
      </c>
      <c r="S953" s="8">
        <v>18.900228519307699</v>
      </c>
      <c r="T953" s="6">
        <f t="shared" si="73"/>
        <v>19.193182061356971</v>
      </c>
      <c r="U953" s="6">
        <f>T953*Index!$H$19</f>
        <v>20.164836903213168</v>
      </c>
      <c r="W953" s="8">
        <v>347.05656055053601</v>
      </c>
      <c r="X953" s="9">
        <f t="shared" si="74"/>
        <v>347.06</v>
      </c>
      <c r="Y953" s="27"/>
    </row>
    <row r="954" spans="1:25" x14ac:dyDescent="0.25">
      <c r="A954" s="2" t="s">
        <v>1194</v>
      </c>
      <c r="B954" s="2" t="s">
        <v>0</v>
      </c>
      <c r="C954" s="2">
        <v>120</v>
      </c>
      <c r="D954" s="2" t="s">
        <v>63</v>
      </c>
      <c r="E954" s="2" t="s">
        <v>59</v>
      </c>
      <c r="F954" s="2" t="s">
        <v>41</v>
      </c>
      <c r="G954" s="39" t="s">
        <v>1560</v>
      </c>
      <c r="H954" s="29">
        <v>141.94062306374701</v>
      </c>
      <c r="I954" s="29">
        <v>75.1766017211812</v>
      </c>
      <c r="J954" s="8">
        <v>1.7709843626166499</v>
      </c>
      <c r="K954" s="32">
        <v>0</v>
      </c>
      <c r="L954" s="28">
        <v>0.99800742577676305</v>
      </c>
      <c r="M954" s="8">
        <v>383.74504282334198</v>
      </c>
      <c r="N954" s="9">
        <f t="shared" si="70"/>
        <v>383.75</v>
      </c>
      <c r="O954" s="6">
        <f t="shared" si="71"/>
        <v>385.31839749891765</v>
      </c>
      <c r="P954" s="6">
        <f t="shared" si="72"/>
        <v>391.2908326601509</v>
      </c>
      <c r="Q954" s="13">
        <f>P954*Index!$D$16</f>
        <v>443.94300829717281</v>
      </c>
      <c r="S954" s="8">
        <v>20.729497400128</v>
      </c>
      <c r="T954" s="6">
        <f t="shared" si="73"/>
        <v>21.050804609829985</v>
      </c>
      <c r="U954" s="6">
        <f>T954*Index!$H$19</f>
        <v>22.116501593202628</v>
      </c>
      <c r="W954" s="8">
        <v>466.05950989037598</v>
      </c>
      <c r="X954" s="9">
        <f t="shared" si="74"/>
        <v>466.06</v>
      </c>
      <c r="Y954" s="27"/>
    </row>
    <row r="955" spans="1:25" x14ac:dyDescent="0.25">
      <c r="A955" s="2" t="s">
        <v>1195</v>
      </c>
      <c r="B955" s="2" t="s">
        <v>0</v>
      </c>
      <c r="C955" s="2">
        <v>120</v>
      </c>
      <c r="D955" s="2" t="s">
        <v>64</v>
      </c>
      <c r="E955" s="2" t="s">
        <v>59</v>
      </c>
      <c r="F955" s="2" t="s">
        <v>41</v>
      </c>
      <c r="G955" s="39" t="s">
        <v>1560</v>
      </c>
      <c r="H955" s="29">
        <v>141.94062306374701</v>
      </c>
      <c r="I955" s="29">
        <v>98.569629004289197</v>
      </c>
      <c r="J955" s="8">
        <v>1.8399128800986899</v>
      </c>
      <c r="K955" s="32">
        <v>0</v>
      </c>
      <c r="L955" s="28">
        <v>1.0054870921976999</v>
      </c>
      <c r="M955" s="8">
        <v>444.94604715022598</v>
      </c>
      <c r="N955" s="9">
        <f t="shared" si="70"/>
        <v>444.95</v>
      </c>
      <c r="O955" s="6">
        <f t="shared" si="71"/>
        <v>446.77032594354188</v>
      </c>
      <c r="P955" s="6">
        <f t="shared" si="72"/>
        <v>453.69526599566683</v>
      </c>
      <c r="Q955" s="13">
        <f>P955*Index!$D$16</f>
        <v>514.7445951314628</v>
      </c>
      <c r="S955" s="8">
        <v>21.565868182164099</v>
      </c>
      <c r="T955" s="6">
        <f t="shared" si="73"/>
        <v>21.900139138987644</v>
      </c>
      <c r="U955" s="6">
        <f>T955*Index!$H$19</f>
        <v>23.008833682898892</v>
      </c>
      <c r="W955" s="8">
        <v>537.753428814362</v>
      </c>
      <c r="X955" s="9">
        <f t="shared" si="74"/>
        <v>537.75</v>
      </c>
      <c r="Y955" s="27"/>
    </row>
    <row r="956" spans="1:25" x14ac:dyDescent="0.25">
      <c r="A956" s="2" t="s">
        <v>1196</v>
      </c>
      <c r="B956" s="2" t="s">
        <v>0</v>
      </c>
      <c r="C956" s="2">
        <v>120</v>
      </c>
      <c r="D956" s="2" t="s">
        <v>65</v>
      </c>
      <c r="E956" s="2" t="s">
        <v>59</v>
      </c>
      <c r="F956" s="2" t="s">
        <v>41</v>
      </c>
      <c r="G956" s="39" t="s">
        <v>1560</v>
      </c>
      <c r="H956" s="29">
        <v>141.94062306374701</v>
      </c>
      <c r="I956" s="29">
        <v>135.71756207659701</v>
      </c>
      <c r="J956" s="8">
        <v>1.83070828910626</v>
      </c>
      <c r="K956" s="32">
        <v>0</v>
      </c>
      <c r="L956" s="28">
        <v>0.95097075256727603</v>
      </c>
      <c r="M956" s="8">
        <v>483.38902836607002</v>
      </c>
      <c r="N956" s="9">
        <f t="shared" si="70"/>
        <v>483.39</v>
      </c>
      <c r="O956" s="6">
        <f t="shared" si="71"/>
        <v>485.3709233823709</v>
      </c>
      <c r="P956" s="6">
        <f t="shared" si="72"/>
        <v>492.8941726947977</v>
      </c>
      <c r="Q956" s="13">
        <f>P956*Index!$D$16</f>
        <v>559.21811484994453</v>
      </c>
      <c r="S956" s="8">
        <v>21.407650869099701</v>
      </c>
      <c r="T956" s="6">
        <f t="shared" si="73"/>
        <v>21.739469457570749</v>
      </c>
      <c r="U956" s="6">
        <f>T956*Index!$H$19</f>
        <v>22.840030098860268</v>
      </c>
      <c r="W956" s="8">
        <v>582.05814494880497</v>
      </c>
      <c r="X956" s="9">
        <f t="shared" si="74"/>
        <v>582.05999999999995</v>
      </c>
      <c r="Y956" s="27"/>
    </row>
    <row r="957" spans="1:25" x14ac:dyDescent="0.25">
      <c r="A957" s="2" t="s">
        <v>1197</v>
      </c>
      <c r="B957" s="2" t="s">
        <v>0</v>
      </c>
      <c r="C957" s="2">
        <v>120</v>
      </c>
      <c r="D957" s="2" t="s">
        <v>42</v>
      </c>
      <c r="E957" s="2" t="s">
        <v>59</v>
      </c>
      <c r="F957" s="2" t="s">
        <v>41</v>
      </c>
      <c r="G957" s="39" t="s">
        <v>1560</v>
      </c>
      <c r="H957" s="29">
        <v>141.94062306374701</v>
      </c>
      <c r="I957" s="29">
        <v>139.63563613593499</v>
      </c>
      <c r="J957" s="8">
        <v>1.84981867699285</v>
      </c>
      <c r="K957" s="32">
        <v>0</v>
      </c>
      <c r="L957" s="28">
        <v>1.0182692143102301</v>
      </c>
      <c r="M957" s="8">
        <v>530.38081800209295</v>
      </c>
      <c r="N957" s="9">
        <f t="shared" si="70"/>
        <v>530.38</v>
      </c>
      <c r="O957" s="6">
        <f t="shared" si="71"/>
        <v>532.55537935590155</v>
      </c>
      <c r="P957" s="6">
        <f t="shared" si="72"/>
        <v>540.80998773591807</v>
      </c>
      <c r="Q957" s="13">
        <f>P957*Index!$D$16</f>
        <v>613.58149190570407</v>
      </c>
      <c r="S957" s="8">
        <v>22.838073629462201</v>
      </c>
      <c r="T957" s="6">
        <f t="shared" si="73"/>
        <v>23.192063770718867</v>
      </c>
      <c r="U957" s="6">
        <f>T957*Index!$H$19</f>
        <v>24.366161999111508</v>
      </c>
      <c r="W957" s="8">
        <v>637.94765390481598</v>
      </c>
      <c r="X957" s="9">
        <f t="shared" si="74"/>
        <v>637.95000000000005</v>
      </c>
      <c r="Y957" s="27"/>
    </row>
    <row r="958" spans="1:25" x14ac:dyDescent="0.25">
      <c r="A958" s="2" t="s">
        <v>1198</v>
      </c>
      <c r="B958" s="2" t="s">
        <v>0</v>
      </c>
      <c r="C958" s="2">
        <v>120</v>
      </c>
      <c r="D958" s="2" t="s">
        <v>66</v>
      </c>
      <c r="E958" s="2" t="s">
        <v>59</v>
      </c>
      <c r="F958" s="2" t="s">
        <v>222</v>
      </c>
      <c r="G958" s="39" t="s">
        <v>1560</v>
      </c>
      <c r="H958" s="29">
        <v>141.94062306374701</v>
      </c>
      <c r="I958" s="29">
        <v>181.770309198814</v>
      </c>
      <c r="J958" s="8">
        <v>1.85727732829262</v>
      </c>
      <c r="K958" s="32">
        <v>0</v>
      </c>
      <c r="L958" s="28">
        <v>1.0027028992917899</v>
      </c>
      <c r="M958" s="8">
        <v>602.84601516036901</v>
      </c>
      <c r="N958" s="9">
        <f t="shared" si="70"/>
        <v>602.85</v>
      </c>
      <c r="O958" s="6">
        <f t="shared" si="71"/>
        <v>605.31768382252653</v>
      </c>
      <c r="P958" s="6">
        <f t="shared" si="72"/>
        <v>614.70010792177573</v>
      </c>
      <c r="Q958" s="13">
        <f>P958*Index!$D$16</f>
        <v>697.41428199623965</v>
      </c>
      <c r="S958" s="8">
        <v>25.879870333651201</v>
      </c>
      <c r="T958" s="6">
        <f t="shared" si="73"/>
        <v>26.281008323822796</v>
      </c>
      <c r="U958" s="6">
        <f>T958*Index!$H$19</f>
        <v>27.611484370216324</v>
      </c>
      <c r="W958" s="8">
        <v>725.02576636645597</v>
      </c>
      <c r="X958" s="9">
        <f t="shared" si="74"/>
        <v>725.03</v>
      </c>
      <c r="Y958" s="27"/>
    </row>
    <row r="959" spans="1:25" x14ac:dyDescent="0.25">
      <c r="A959" s="2" t="s">
        <v>1199</v>
      </c>
      <c r="B959" s="2" t="s">
        <v>0</v>
      </c>
      <c r="C959" s="2">
        <v>120</v>
      </c>
      <c r="D959" s="2" t="s">
        <v>1563</v>
      </c>
      <c r="E959" s="2" t="s">
        <v>59</v>
      </c>
      <c r="F959" s="2" t="s">
        <v>222</v>
      </c>
      <c r="G959" s="39" t="s">
        <v>1560</v>
      </c>
      <c r="H959" s="29">
        <v>141.94062306374701</v>
      </c>
      <c r="I959" s="29">
        <v>153.48085517222501</v>
      </c>
      <c r="J959" s="8">
        <v>1.7613989791887501</v>
      </c>
      <c r="K959" s="32">
        <v>0</v>
      </c>
      <c r="L959" s="28">
        <v>0.96611839600642502</v>
      </c>
      <c r="M959" s="8">
        <v>502.72462509323702</v>
      </c>
      <c r="N959" s="9">
        <f t="shared" si="70"/>
        <v>502.72</v>
      </c>
      <c r="O959" s="6">
        <f t="shared" si="71"/>
        <v>504.7857960561193</v>
      </c>
      <c r="P959" s="6">
        <f t="shared" si="72"/>
        <v>512.60997589498913</v>
      </c>
      <c r="Q959" s="13">
        <f>P959*Index!$D$16</f>
        <v>581.5868806198547</v>
      </c>
      <c r="S959" s="8">
        <v>25.765758684016902</v>
      </c>
      <c r="T959" s="6">
        <f t="shared" si="73"/>
        <v>26.165127943619165</v>
      </c>
      <c r="U959" s="6">
        <f>T959*Index!$H$19</f>
        <v>27.489737545764882</v>
      </c>
      <c r="W959" s="8">
        <v>609.07661816561995</v>
      </c>
      <c r="X959" s="9">
        <f t="shared" si="74"/>
        <v>609.08000000000004</v>
      </c>
      <c r="Y959" s="27"/>
    </row>
    <row r="960" spans="1:25" x14ac:dyDescent="0.25">
      <c r="A960" s="2" t="s">
        <v>1200</v>
      </c>
      <c r="B960" s="2" t="s">
        <v>0</v>
      </c>
      <c r="C960" s="2">
        <v>120</v>
      </c>
      <c r="D960" s="2" t="s">
        <v>229</v>
      </c>
      <c r="E960" s="2" t="s">
        <v>59</v>
      </c>
      <c r="F960" s="2" t="s">
        <v>41</v>
      </c>
      <c r="G960" s="39" t="s">
        <v>1560</v>
      </c>
      <c r="H960" s="29">
        <v>141.94062306374701</v>
      </c>
      <c r="I960" s="29">
        <v>106.072419428703</v>
      </c>
      <c r="J960" s="8">
        <v>2.0761598666162202</v>
      </c>
      <c r="K960" s="32">
        <v>1</v>
      </c>
      <c r="L960" s="28">
        <v>1.01907354926203</v>
      </c>
      <c r="M960" s="8">
        <v>524.73597659743803</v>
      </c>
      <c r="N960" s="9">
        <f t="shared" si="70"/>
        <v>524.74</v>
      </c>
      <c r="O960" s="6">
        <f t="shared" si="71"/>
        <v>526.88739410148753</v>
      </c>
      <c r="P960" s="6">
        <f t="shared" si="72"/>
        <v>535.05414871006064</v>
      </c>
      <c r="Q960" s="13">
        <f>P960*Index!$D$16</f>
        <v>607.05114598616979</v>
      </c>
      <c r="S960" s="8">
        <v>24.546998715210201</v>
      </c>
      <c r="T960" s="6">
        <f t="shared" si="73"/>
        <v>24.92747719529596</v>
      </c>
      <c r="U960" s="6">
        <f>T960*Index!$H$19</f>
        <v>26.189430728307816</v>
      </c>
      <c r="W960" s="8">
        <v>633.24057671447702</v>
      </c>
      <c r="X960" s="9">
        <f t="shared" si="74"/>
        <v>633.24</v>
      </c>
      <c r="Y960" s="27"/>
    </row>
    <row r="961" spans="1:25" x14ac:dyDescent="0.25">
      <c r="A961" s="2" t="s">
        <v>1201</v>
      </c>
      <c r="B961" s="2" t="s">
        <v>0</v>
      </c>
      <c r="C961" s="2">
        <v>120</v>
      </c>
      <c r="D961" s="2" t="s">
        <v>62</v>
      </c>
      <c r="E961" s="2" t="s">
        <v>60</v>
      </c>
      <c r="F961" s="2" t="s">
        <v>41</v>
      </c>
      <c r="G961" s="39" t="s">
        <v>1560</v>
      </c>
      <c r="H961" s="29">
        <v>141.94062306374701</v>
      </c>
      <c r="I961" s="29">
        <v>45.060104417499502</v>
      </c>
      <c r="J961" s="8">
        <v>1.75553943463849</v>
      </c>
      <c r="K961" s="32">
        <v>0</v>
      </c>
      <c r="L961" s="28">
        <v>0.99991607194830501</v>
      </c>
      <c r="M961" s="8">
        <v>328.25959889839999</v>
      </c>
      <c r="N961" s="9">
        <f t="shared" si="70"/>
        <v>328.26</v>
      </c>
      <c r="O961" s="6">
        <f t="shared" si="71"/>
        <v>329.60546325388344</v>
      </c>
      <c r="P961" s="6">
        <f t="shared" si="72"/>
        <v>334.71434793431865</v>
      </c>
      <c r="Q961" s="13">
        <f>P961*Index!$D$16</f>
        <v>379.75358004680606</v>
      </c>
      <c r="S961" s="8">
        <v>19.5170623623778</v>
      </c>
      <c r="T961" s="6">
        <f t="shared" si="73"/>
        <v>19.819576828994656</v>
      </c>
      <c r="U961" s="6">
        <f>T961*Index!$H$19</f>
        <v>20.82294290596251</v>
      </c>
      <c r="W961" s="8">
        <v>400.57652295276898</v>
      </c>
      <c r="X961" s="9">
        <f t="shared" si="74"/>
        <v>400.58</v>
      </c>
      <c r="Y961" s="27"/>
    </row>
    <row r="962" spans="1:25" x14ac:dyDescent="0.25">
      <c r="A962" s="2" t="s">
        <v>1202</v>
      </c>
      <c r="B962" s="2" t="s">
        <v>0</v>
      </c>
      <c r="C962" s="2">
        <v>120</v>
      </c>
      <c r="D962" s="2" t="s">
        <v>63</v>
      </c>
      <c r="E962" s="2" t="s">
        <v>60</v>
      </c>
      <c r="F962" s="2" t="s">
        <v>41</v>
      </c>
      <c r="G962" s="39" t="s">
        <v>1560</v>
      </c>
      <c r="H962" s="29">
        <v>141.94062306374701</v>
      </c>
      <c r="I962" s="29">
        <v>70.131612612665805</v>
      </c>
      <c r="J962" s="8">
        <v>2.0868393004615902</v>
      </c>
      <c r="K962" s="32">
        <v>0</v>
      </c>
      <c r="L962" s="28">
        <v>0.99800742577676305</v>
      </c>
      <c r="M962" s="8">
        <v>441.67884095118302</v>
      </c>
      <c r="N962" s="9">
        <f t="shared" si="70"/>
        <v>441.68</v>
      </c>
      <c r="O962" s="6">
        <f t="shared" si="71"/>
        <v>443.48972419908284</v>
      </c>
      <c r="P962" s="6">
        <f t="shared" si="72"/>
        <v>450.36381492416865</v>
      </c>
      <c r="Q962" s="13">
        <f>P962*Index!$D$16</f>
        <v>510.96486331249565</v>
      </c>
      <c r="S962" s="8">
        <v>20.2363669960361</v>
      </c>
      <c r="T962" s="6">
        <f t="shared" si="73"/>
        <v>20.55003068447466</v>
      </c>
      <c r="U962" s="6">
        <f>T962*Index!$H$19</f>
        <v>21.590375987876186</v>
      </c>
      <c r="W962" s="8">
        <v>532.555239300371</v>
      </c>
      <c r="X962" s="9">
        <f t="shared" si="74"/>
        <v>532.55999999999995</v>
      </c>
      <c r="Y962" s="27"/>
    </row>
    <row r="963" spans="1:25" x14ac:dyDescent="0.25">
      <c r="A963" s="2" t="s">
        <v>1203</v>
      </c>
      <c r="B963" s="2" t="s">
        <v>0</v>
      </c>
      <c r="C963" s="2">
        <v>120</v>
      </c>
      <c r="D963" s="2" t="s">
        <v>64</v>
      </c>
      <c r="E963" s="2" t="s">
        <v>60</v>
      </c>
      <c r="F963" s="2" t="s">
        <v>41</v>
      </c>
      <c r="G963" s="39" t="s">
        <v>1560</v>
      </c>
      <c r="H963" s="29">
        <v>141.94062306374701</v>
      </c>
      <c r="I963" s="29">
        <v>91.907872981562306</v>
      </c>
      <c r="J963" s="8">
        <v>2.0729016768489701</v>
      </c>
      <c r="K963" s="32">
        <v>0</v>
      </c>
      <c r="L963" s="28">
        <v>1.0054870921976999</v>
      </c>
      <c r="M963" s="8">
        <v>487.40477975678198</v>
      </c>
      <c r="N963" s="9">
        <f t="shared" ref="N963:N1026" si="75">ROUND(J963*SUM(H963:I963)*L963,2)</f>
        <v>487.4</v>
      </c>
      <c r="O963" s="6">
        <f t="shared" ref="O963:O1026" si="76">M963*(1.0041)</f>
        <v>489.40313935378475</v>
      </c>
      <c r="P963" s="6">
        <f t="shared" ref="P963:P1026" si="77">O963*(1.0155)</f>
        <v>496.98888801376847</v>
      </c>
      <c r="Q963" s="13">
        <f>P963*Index!$D$16</f>
        <v>563.86381591190434</v>
      </c>
      <c r="S963" s="8">
        <v>21.0545924554492</v>
      </c>
      <c r="T963" s="6">
        <f t="shared" ref="T963:T1026" si="78">S963*(1.0155)</f>
        <v>21.380938638508663</v>
      </c>
      <c r="U963" s="6">
        <f>T963*Index!$H$19</f>
        <v>22.463348657083163</v>
      </c>
      <c r="W963" s="8">
        <v>586.327164568988</v>
      </c>
      <c r="X963" s="9">
        <f t="shared" ref="X963:X1026" si="79">ROUND(Q963+U963,2)</f>
        <v>586.33000000000004</v>
      </c>
      <c r="Y963" s="27"/>
    </row>
    <row r="964" spans="1:25" x14ac:dyDescent="0.25">
      <c r="A964" s="2" t="s">
        <v>1204</v>
      </c>
      <c r="B964" s="2" t="s">
        <v>0</v>
      </c>
      <c r="C964" s="2">
        <v>120</v>
      </c>
      <c r="D964" s="2" t="s">
        <v>65</v>
      </c>
      <c r="E964" s="2" t="s">
        <v>60</v>
      </c>
      <c r="F964" s="2" t="s">
        <v>41</v>
      </c>
      <c r="G964" s="39" t="s">
        <v>1560</v>
      </c>
      <c r="H964" s="29">
        <v>141.94062306374701</v>
      </c>
      <c r="I964" s="29">
        <v>126.48053229492599</v>
      </c>
      <c r="J964" s="8">
        <v>1.99552825961406</v>
      </c>
      <c r="K964" s="32">
        <v>0</v>
      </c>
      <c r="L964" s="28">
        <v>0.95097075256727603</v>
      </c>
      <c r="M964" s="8">
        <v>509.379876794273</v>
      </c>
      <c r="N964" s="9">
        <f t="shared" si="75"/>
        <v>509.38</v>
      </c>
      <c r="O964" s="6">
        <f t="shared" si="76"/>
        <v>511.46833428912953</v>
      </c>
      <c r="P964" s="6">
        <f t="shared" si="77"/>
        <v>519.39609347061105</v>
      </c>
      <c r="Q964" s="13">
        <f>P964*Index!$D$16</f>
        <v>589.28613958459641</v>
      </c>
      <c r="S964" s="8">
        <v>20.673100061184901</v>
      </c>
      <c r="T964" s="6">
        <f t="shared" si="78"/>
        <v>20.993533112133267</v>
      </c>
      <c r="U964" s="6">
        <f>T964*Index!$H$19</f>
        <v>22.056330725935013</v>
      </c>
      <c r="W964" s="8">
        <v>611.34247031053098</v>
      </c>
      <c r="X964" s="9">
        <f t="shared" si="79"/>
        <v>611.34</v>
      </c>
      <c r="Y964" s="27"/>
    </row>
    <row r="965" spans="1:25" x14ac:dyDescent="0.25">
      <c r="A965" s="2" t="s">
        <v>1205</v>
      </c>
      <c r="B965" s="2" t="s">
        <v>0</v>
      </c>
      <c r="C965" s="2">
        <v>120</v>
      </c>
      <c r="D965" s="2" t="s">
        <v>42</v>
      </c>
      <c r="E965" s="2" t="s">
        <v>60</v>
      </c>
      <c r="F965" s="2" t="s">
        <v>41</v>
      </c>
      <c r="G965" s="39" t="s">
        <v>1560</v>
      </c>
      <c r="H965" s="29">
        <v>141.94062306374701</v>
      </c>
      <c r="I965" s="29">
        <v>130.09339802879501</v>
      </c>
      <c r="J965" s="8">
        <v>2.0034102058051202</v>
      </c>
      <c r="K965" s="32">
        <v>0</v>
      </c>
      <c r="L965" s="28">
        <v>1.0182692143102301</v>
      </c>
      <c r="M965" s="8">
        <v>554.95237804895498</v>
      </c>
      <c r="N965" s="9">
        <f t="shared" si="75"/>
        <v>554.95000000000005</v>
      </c>
      <c r="O965" s="6">
        <f t="shared" si="76"/>
        <v>557.2276827989557</v>
      </c>
      <c r="P965" s="6">
        <f t="shared" si="77"/>
        <v>565.86471188233952</v>
      </c>
      <c r="Q965" s="13">
        <f>P965*Index!$D$16</f>
        <v>642.00758493221451</v>
      </c>
      <c r="S965" s="8">
        <v>22.575465142118901</v>
      </c>
      <c r="T965" s="6">
        <f t="shared" si="78"/>
        <v>22.925384851821747</v>
      </c>
      <c r="U965" s="6">
        <f>T965*Index!$H$19</f>
        <v>24.085982459945221</v>
      </c>
      <c r="W965" s="8">
        <v>666.09356739216003</v>
      </c>
      <c r="X965" s="9">
        <f t="shared" si="79"/>
        <v>666.09</v>
      </c>
      <c r="Y965" s="27"/>
    </row>
    <row r="966" spans="1:25" x14ac:dyDescent="0.25">
      <c r="A966" s="2" t="s">
        <v>1206</v>
      </c>
      <c r="B966" s="2" t="s">
        <v>0</v>
      </c>
      <c r="C966" s="2">
        <v>120</v>
      </c>
      <c r="D966" s="2" t="s">
        <v>66</v>
      </c>
      <c r="E966" s="2" t="s">
        <v>60</v>
      </c>
      <c r="F966" s="2" t="s">
        <v>222</v>
      </c>
      <c r="G966" s="39" t="s">
        <v>1560</v>
      </c>
      <c r="H966" s="29">
        <v>141.94062306374701</v>
      </c>
      <c r="I966" s="29">
        <v>169.580459335564</v>
      </c>
      <c r="J966" s="8">
        <v>2.1057845375761901</v>
      </c>
      <c r="K966" s="32">
        <v>0</v>
      </c>
      <c r="L966" s="28">
        <v>1.0027028992917899</v>
      </c>
      <c r="M966" s="8">
        <v>657.76937032189301</v>
      </c>
      <c r="N966" s="9">
        <f t="shared" si="75"/>
        <v>657.77</v>
      </c>
      <c r="O966" s="6">
        <f t="shared" si="76"/>
        <v>660.46622474021274</v>
      </c>
      <c r="P966" s="6">
        <f t="shared" si="77"/>
        <v>670.7034512236861</v>
      </c>
      <c r="Q966" s="13">
        <f>P966*Index!$D$16</f>
        <v>760.95344679375273</v>
      </c>
      <c r="S966" s="8">
        <v>41.099282265011198</v>
      </c>
      <c r="T966" s="6">
        <f t="shared" si="78"/>
        <v>41.736321140118875</v>
      </c>
      <c r="U966" s="6">
        <f>T966*Index!$H$19</f>
        <v>43.849222397837387</v>
      </c>
      <c r="W966" s="8">
        <v>804.80266919158998</v>
      </c>
      <c r="X966" s="9">
        <f t="shared" si="79"/>
        <v>804.8</v>
      </c>
      <c r="Y966" s="27"/>
    </row>
    <row r="967" spans="1:25" x14ac:dyDescent="0.25">
      <c r="A967" s="2" t="s">
        <v>1207</v>
      </c>
      <c r="B967" s="2" t="s">
        <v>0</v>
      </c>
      <c r="C967" s="2">
        <v>120</v>
      </c>
      <c r="D967" s="2" t="s">
        <v>1563</v>
      </c>
      <c r="E967" s="2" t="s">
        <v>60</v>
      </c>
      <c r="F967" s="2" t="s">
        <v>222</v>
      </c>
      <c r="G967" s="39" t="s">
        <v>1560</v>
      </c>
      <c r="H967" s="29">
        <v>141.94062306374701</v>
      </c>
      <c r="I967" s="29">
        <v>143.15981994929501</v>
      </c>
      <c r="J967" s="8">
        <v>2.2513947823820701</v>
      </c>
      <c r="K967" s="32">
        <v>0</v>
      </c>
      <c r="L967" s="28">
        <v>0.96611839600642502</v>
      </c>
      <c r="M967" s="8">
        <v>620.12594103610195</v>
      </c>
      <c r="N967" s="9">
        <f t="shared" si="75"/>
        <v>620.13</v>
      </c>
      <c r="O967" s="6">
        <f t="shared" si="76"/>
        <v>622.66845739434996</v>
      </c>
      <c r="P967" s="6">
        <f t="shared" si="77"/>
        <v>632.31981848396242</v>
      </c>
      <c r="Q967" s="13">
        <f>P967*Index!$D$16</f>
        <v>717.40490446782826</v>
      </c>
      <c r="S967" s="8">
        <v>25.4438430247565</v>
      </c>
      <c r="T967" s="6">
        <f t="shared" si="78"/>
        <v>25.838222591640228</v>
      </c>
      <c r="U967" s="6">
        <f>T967*Index!$H$19</f>
        <v>27.146282610342013</v>
      </c>
      <c r="W967" s="8">
        <v>744.55118707817098</v>
      </c>
      <c r="X967" s="9">
        <f t="shared" si="79"/>
        <v>744.55</v>
      </c>
      <c r="Y967" s="27"/>
    </row>
    <row r="968" spans="1:25" x14ac:dyDescent="0.25">
      <c r="A968" s="2" t="s">
        <v>1208</v>
      </c>
      <c r="B968" s="2" t="s">
        <v>0</v>
      </c>
      <c r="C968" s="2">
        <v>120</v>
      </c>
      <c r="D968" s="2" t="s">
        <v>229</v>
      </c>
      <c r="E968" s="2" t="s">
        <v>60</v>
      </c>
      <c r="F968" s="2" t="s">
        <v>41</v>
      </c>
      <c r="G968" s="39" t="s">
        <v>1560</v>
      </c>
      <c r="H968" s="29">
        <v>141.94062306374701</v>
      </c>
      <c r="I968" s="29">
        <v>99.053116215717694</v>
      </c>
      <c r="J968" s="8">
        <v>2.36002207093525</v>
      </c>
      <c r="K968" s="32">
        <v>1</v>
      </c>
      <c r="L968" s="28">
        <v>1.01907354926203</v>
      </c>
      <c r="M968" s="8">
        <v>579.59863516899395</v>
      </c>
      <c r="N968" s="9">
        <f t="shared" si="75"/>
        <v>579.6</v>
      </c>
      <c r="O968" s="6">
        <f t="shared" si="76"/>
        <v>581.9749895731868</v>
      </c>
      <c r="P968" s="6">
        <f t="shared" si="77"/>
        <v>590.99560191157127</v>
      </c>
      <c r="Q968" s="13">
        <f>P968*Index!$D$16</f>
        <v>670.52009273853082</v>
      </c>
      <c r="S968" s="8">
        <v>23.6588374808765</v>
      </c>
      <c r="T968" s="6">
        <f t="shared" si="78"/>
        <v>24.025549461830089</v>
      </c>
      <c r="U968" s="6">
        <f>T968*Index!$H$19</f>
        <v>25.241842903335236</v>
      </c>
      <c r="W968" s="8">
        <v>695.76193564186599</v>
      </c>
      <c r="X968" s="9">
        <f t="shared" si="79"/>
        <v>695.76</v>
      </c>
      <c r="Y968" s="27"/>
    </row>
    <row r="969" spans="1:25" x14ac:dyDescent="0.25">
      <c r="A969" s="2" t="s">
        <v>1209</v>
      </c>
      <c r="B969" s="2" t="s">
        <v>0</v>
      </c>
      <c r="C969" s="2">
        <v>120</v>
      </c>
      <c r="D969" s="2" t="s">
        <v>62</v>
      </c>
      <c r="E969" s="2" t="s">
        <v>61</v>
      </c>
      <c r="F969" s="2" t="s">
        <v>41</v>
      </c>
      <c r="G969" s="39" t="s">
        <v>1560</v>
      </c>
      <c r="H969" s="29">
        <v>141.94062306374701</v>
      </c>
      <c r="I969" s="29">
        <v>47.049670589759003</v>
      </c>
      <c r="J969" s="8">
        <v>1.26528181782531</v>
      </c>
      <c r="K969" s="32">
        <v>1</v>
      </c>
      <c r="L969" s="28">
        <v>0.99991607194830501</v>
      </c>
      <c r="M969" s="8">
        <v>239.105912927443</v>
      </c>
      <c r="N969" s="9">
        <f t="shared" si="75"/>
        <v>239.11</v>
      </c>
      <c r="O969" s="6">
        <f t="shared" si="76"/>
        <v>240.08624717044552</v>
      </c>
      <c r="P969" s="6">
        <f t="shared" si="77"/>
        <v>243.80758400158743</v>
      </c>
      <c r="Q969" s="13">
        <f>P969*Index!$D$16</f>
        <v>276.61438309580211</v>
      </c>
      <c r="S969" s="8">
        <v>19.7295728020278</v>
      </c>
      <c r="T969" s="6">
        <f t="shared" si="78"/>
        <v>20.035381180459233</v>
      </c>
      <c r="U969" s="6">
        <f>T969*Index!$H$19</f>
        <v>21.04967235271998</v>
      </c>
      <c r="W969" s="8">
        <v>297.66405544852199</v>
      </c>
      <c r="X969" s="9">
        <f t="shared" si="79"/>
        <v>297.66000000000003</v>
      </c>
      <c r="Y969" s="27"/>
    </row>
    <row r="970" spans="1:25" x14ac:dyDescent="0.25">
      <c r="A970" s="2" t="s">
        <v>1210</v>
      </c>
      <c r="B970" s="2" t="s">
        <v>0</v>
      </c>
      <c r="C970" s="2">
        <v>120</v>
      </c>
      <c r="D970" s="2" t="s">
        <v>63</v>
      </c>
      <c r="E970" s="2" t="s">
        <v>61</v>
      </c>
      <c r="F970" s="2" t="s">
        <v>41</v>
      </c>
      <c r="G970" s="39" t="s">
        <v>1560</v>
      </c>
      <c r="H970" s="29">
        <v>141.94062306374701</v>
      </c>
      <c r="I970" s="29">
        <v>73.254085480643496</v>
      </c>
      <c r="J970" s="8">
        <v>1.51298337965926</v>
      </c>
      <c r="K970" s="32">
        <v>0</v>
      </c>
      <c r="L970" s="28">
        <v>0.99800742577676305</v>
      </c>
      <c r="M970" s="8">
        <v>324.937263112528</v>
      </c>
      <c r="N970" s="9">
        <f t="shared" si="75"/>
        <v>324.94</v>
      </c>
      <c r="O970" s="6">
        <f t="shared" si="76"/>
        <v>326.26950589128938</v>
      </c>
      <c r="P970" s="6">
        <f t="shared" si="77"/>
        <v>331.32668323260441</v>
      </c>
      <c r="Q970" s="13">
        <f>P970*Index!$D$16</f>
        <v>375.91007047987642</v>
      </c>
      <c r="S970" s="8">
        <v>22.132247048858702</v>
      </c>
      <c r="T970" s="6">
        <f t="shared" si="78"/>
        <v>22.475296878116012</v>
      </c>
      <c r="U970" s="6">
        <f>T970*Index!$H$19</f>
        <v>23.613108782570635</v>
      </c>
      <c r="W970" s="8">
        <v>399.523179262447</v>
      </c>
      <c r="X970" s="9">
        <f t="shared" si="79"/>
        <v>399.52</v>
      </c>
      <c r="Y970" s="27"/>
    </row>
    <row r="971" spans="1:25" x14ac:dyDescent="0.25">
      <c r="A971" s="2" t="s">
        <v>1211</v>
      </c>
      <c r="B971" s="2" t="s">
        <v>0</v>
      </c>
      <c r="C971" s="2">
        <v>120</v>
      </c>
      <c r="D971" s="2" t="s">
        <v>64</v>
      </c>
      <c r="E971" s="2" t="s">
        <v>61</v>
      </c>
      <c r="F971" s="2" t="s">
        <v>41</v>
      </c>
      <c r="G971" s="39" t="s">
        <v>1560</v>
      </c>
      <c r="H971" s="29">
        <v>141.94062306374701</v>
      </c>
      <c r="I971" s="29">
        <v>96.036500726106794</v>
      </c>
      <c r="J971" s="8">
        <v>1.6002074704548701</v>
      </c>
      <c r="K971" s="32">
        <v>0</v>
      </c>
      <c r="L971" s="28">
        <v>1.0054870921976999</v>
      </c>
      <c r="M971" s="8">
        <v>382.90232607199601</v>
      </c>
      <c r="N971" s="9">
        <f t="shared" si="75"/>
        <v>382.9</v>
      </c>
      <c r="O971" s="6">
        <f t="shared" si="76"/>
        <v>384.47222560889122</v>
      </c>
      <c r="P971" s="6">
        <f t="shared" si="77"/>
        <v>390.43154510582906</v>
      </c>
      <c r="Q971" s="13">
        <f>P971*Index!$D$16</f>
        <v>442.96809483123616</v>
      </c>
      <c r="S971" s="8">
        <v>21.825124892139399</v>
      </c>
      <c r="T971" s="6">
        <f t="shared" si="78"/>
        <v>22.163414327967562</v>
      </c>
      <c r="U971" s="6">
        <f>T971*Index!$H$19</f>
        <v>23.285437178320919</v>
      </c>
      <c r="W971" s="8">
        <v>466.25353200955698</v>
      </c>
      <c r="X971" s="9">
        <f t="shared" si="79"/>
        <v>466.25</v>
      </c>
      <c r="Y971" s="27"/>
    </row>
    <row r="972" spans="1:25" x14ac:dyDescent="0.25">
      <c r="A972" s="2" t="s">
        <v>1212</v>
      </c>
      <c r="B972" s="2" t="s">
        <v>0</v>
      </c>
      <c r="C972" s="2">
        <v>120</v>
      </c>
      <c r="D972" s="2" t="s">
        <v>65</v>
      </c>
      <c r="E972" s="2" t="s">
        <v>61</v>
      </c>
      <c r="F972" s="2" t="s">
        <v>41</v>
      </c>
      <c r="G972" s="39" t="s">
        <v>1560</v>
      </c>
      <c r="H972" s="29">
        <v>141.94062306374701</v>
      </c>
      <c r="I972" s="29">
        <v>132.21269956753801</v>
      </c>
      <c r="J972" s="8">
        <v>1.6096378596352401</v>
      </c>
      <c r="K972" s="32">
        <v>0</v>
      </c>
      <c r="L972" s="28">
        <v>0.95097075256727603</v>
      </c>
      <c r="M972" s="8">
        <v>419.65157011851801</v>
      </c>
      <c r="N972" s="9">
        <f t="shared" si="75"/>
        <v>419.65</v>
      </c>
      <c r="O972" s="6">
        <f t="shared" si="76"/>
        <v>421.37214155600395</v>
      </c>
      <c r="P972" s="6">
        <f t="shared" si="77"/>
        <v>427.90340975012202</v>
      </c>
      <c r="Q972" s="13">
        <f>P972*Index!$D$16</f>
        <v>485.48218135761346</v>
      </c>
      <c r="S972" s="8">
        <v>22.850895486846401</v>
      </c>
      <c r="T972" s="6">
        <f t="shared" si="78"/>
        <v>23.205084366892521</v>
      </c>
      <c r="U972" s="6">
        <f>T972*Index!$H$19</f>
        <v>24.379841762966453</v>
      </c>
      <c r="W972" s="8">
        <v>509.86202312057998</v>
      </c>
      <c r="X972" s="9">
        <f t="shared" si="79"/>
        <v>509.86</v>
      </c>
      <c r="Y972" s="27"/>
    </row>
    <row r="973" spans="1:25" x14ac:dyDescent="0.25">
      <c r="A973" s="2" t="s">
        <v>1213</v>
      </c>
      <c r="B973" s="2" t="s">
        <v>0</v>
      </c>
      <c r="C973" s="2">
        <v>120</v>
      </c>
      <c r="D973" s="2" t="s">
        <v>42</v>
      </c>
      <c r="E973" s="2" t="s">
        <v>61</v>
      </c>
      <c r="F973" s="2" t="s">
        <v>41</v>
      </c>
      <c r="G973" s="39" t="s">
        <v>1560</v>
      </c>
      <c r="H973" s="29">
        <v>141.94062306374701</v>
      </c>
      <c r="I973" s="29">
        <v>136.01940680182699</v>
      </c>
      <c r="J973" s="8">
        <v>1.6196494900296601</v>
      </c>
      <c r="K973" s="32">
        <v>0</v>
      </c>
      <c r="L973" s="28">
        <v>1.0182692143102301</v>
      </c>
      <c r="M973" s="8">
        <v>458.42258108732</v>
      </c>
      <c r="N973" s="9">
        <f t="shared" si="75"/>
        <v>458.42</v>
      </c>
      <c r="O973" s="6">
        <f t="shared" si="76"/>
        <v>460.30211366977801</v>
      </c>
      <c r="P973" s="6">
        <f t="shared" si="77"/>
        <v>467.43679643165962</v>
      </c>
      <c r="Q973" s="13">
        <f>P973*Index!$D$16</f>
        <v>530.33518875434038</v>
      </c>
      <c r="S973" s="8">
        <v>21.704438344328398</v>
      </c>
      <c r="T973" s="6">
        <f t="shared" si="78"/>
        <v>22.040857138665491</v>
      </c>
      <c r="U973" s="6">
        <f>T973*Index!$H$19</f>
        <v>23.15667553131043</v>
      </c>
      <c r="W973" s="8">
        <v>553.49186428565099</v>
      </c>
      <c r="X973" s="9">
        <f t="shared" si="79"/>
        <v>553.49</v>
      </c>
      <c r="Y973" s="27"/>
    </row>
    <row r="974" spans="1:25" x14ac:dyDescent="0.25">
      <c r="A974" s="2" t="s">
        <v>1214</v>
      </c>
      <c r="B974" s="2" t="s">
        <v>0</v>
      </c>
      <c r="C974" s="2">
        <v>120</v>
      </c>
      <c r="D974" s="2" t="s">
        <v>66</v>
      </c>
      <c r="E974" s="2" t="s">
        <v>61</v>
      </c>
      <c r="F974" s="2" t="s">
        <v>222</v>
      </c>
      <c r="G974" s="39" t="s">
        <v>1560</v>
      </c>
      <c r="H974" s="29">
        <v>141.94062306374701</v>
      </c>
      <c r="I974" s="29">
        <v>177.12407415151799</v>
      </c>
      <c r="J974" s="8">
        <v>1.5536127643984099</v>
      </c>
      <c r="K974" s="32">
        <v>0</v>
      </c>
      <c r="L974" s="28">
        <v>1.0027028992917899</v>
      </c>
      <c r="M974" s="8">
        <v>497.04282151305699</v>
      </c>
      <c r="N974" s="9">
        <f t="shared" si="75"/>
        <v>497.04</v>
      </c>
      <c r="O974" s="6">
        <f t="shared" si="76"/>
        <v>499.0806970812605</v>
      </c>
      <c r="P974" s="6">
        <f t="shared" si="77"/>
        <v>506.81644788602006</v>
      </c>
      <c r="Q974" s="13">
        <f>P974*Index!$D$16</f>
        <v>575.01377427982061</v>
      </c>
      <c r="S974" s="8">
        <v>27.923666889342702</v>
      </c>
      <c r="T974" s="6">
        <f t="shared" si="78"/>
        <v>28.356483726127514</v>
      </c>
      <c r="U974" s="6">
        <f>T974*Index!$H$19</f>
        <v>29.792030714762717</v>
      </c>
      <c r="W974" s="8">
        <v>604.80580499458301</v>
      </c>
      <c r="X974" s="9">
        <f t="shared" si="79"/>
        <v>604.80999999999995</v>
      </c>
      <c r="Y974" s="27"/>
    </row>
    <row r="975" spans="1:25" x14ac:dyDescent="0.25">
      <c r="A975" s="2" t="s">
        <v>1215</v>
      </c>
      <c r="B975" s="2" t="s">
        <v>0</v>
      </c>
      <c r="C975" s="2">
        <v>120</v>
      </c>
      <c r="D975" s="2" t="s">
        <v>1563</v>
      </c>
      <c r="E975" s="2" t="s">
        <v>61</v>
      </c>
      <c r="F975" s="2" t="s">
        <v>222</v>
      </c>
      <c r="G975" s="39" t="s">
        <v>1560</v>
      </c>
      <c r="H975" s="29">
        <v>141.94062306374701</v>
      </c>
      <c r="I975" s="29">
        <v>149.55025494402901</v>
      </c>
      <c r="J975" s="8">
        <v>1.61245480810728</v>
      </c>
      <c r="K975" s="32">
        <v>0</v>
      </c>
      <c r="L975" s="28">
        <v>0.96611839600642502</v>
      </c>
      <c r="M975" s="8">
        <v>454.09097626080597</v>
      </c>
      <c r="N975" s="9">
        <f t="shared" si="75"/>
        <v>454.09</v>
      </c>
      <c r="O975" s="6">
        <f t="shared" si="76"/>
        <v>455.95274926347525</v>
      </c>
      <c r="P975" s="6">
        <f t="shared" si="77"/>
        <v>463.02001687705916</v>
      </c>
      <c r="Q975" s="13">
        <f>P975*Index!$D$16</f>
        <v>525.32408642637506</v>
      </c>
      <c r="S975" s="8">
        <v>25.3848382586648</v>
      </c>
      <c r="T975" s="6">
        <f t="shared" si="78"/>
        <v>25.778303251674107</v>
      </c>
      <c r="U975" s="6">
        <f>T975*Index!$H$19</f>
        <v>27.083329853790108</v>
      </c>
      <c r="W975" s="8">
        <v>552.40741628016497</v>
      </c>
      <c r="X975" s="9">
        <f t="shared" si="79"/>
        <v>552.41</v>
      </c>
      <c r="Y975" s="27"/>
    </row>
    <row r="976" spans="1:25" x14ac:dyDescent="0.25">
      <c r="A976" s="2" t="s">
        <v>1216</v>
      </c>
      <c r="B976" s="2" t="s">
        <v>0</v>
      </c>
      <c r="C976" s="2">
        <v>120</v>
      </c>
      <c r="D976" s="2" t="s">
        <v>229</v>
      </c>
      <c r="E976" s="2" t="s">
        <v>61</v>
      </c>
      <c r="F976" s="2" t="s">
        <v>41</v>
      </c>
      <c r="G976" s="39" t="s">
        <v>1560</v>
      </c>
      <c r="H976" s="29">
        <v>141.94062306374701</v>
      </c>
      <c r="I976" s="29">
        <v>103.38590297325401</v>
      </c>
      <c r="J976" s="8">
        <v>1.8984306831167901</v>
      </c>
      <c r="K976" s="32">
        <v>1</v>
      </c>
      <c r="L976" s="28">
        <v>1.01907354926203</v>
      </c>
      <c r="M976" s="8">
        <v>474.61863159019799</v>
      </c>
      <c r="N976" s="9">
        <f t="shared" si="75"/>
        <v>474.62</v>
      </c>
      <c r="O976" s="6">
        <f t="shared" si="76"/>
        <v>476.56456797971782</v>
      </c>
      <c r="P976" s="6">
        <f t="shared" si="77"/>
        <v>483.95131878340351</v>
      </c>
      <c r="Q976" s="13">
        <f>P976*Index!$D$16</f>
        <v>549.07190866055839</v>
      </c>
      <c r="S976" s="8">
        <v>22.6864889837818</v>
      </c>
      <c r="T976" s="6">
        <f t="shared" si="78"/>
        <v>23.03812956303042</v>
      </c>
      <c r="U976" s="6">
        <f>T976*Index!$H$19</f>
        <v>24.204434872158835</v>
      </c>
      <c r="W976" s="8">
        <v>573.27634353271696</v>
      </c>
      <c r="X976" s="9">
        <f t="shared" si="79"/>
        <v>573.28</v>
      </c>
      <c r="Y976" s="27"/>
    </row>
    <row r="977" spans="1:25" x14ac:dyDescent="0.25">
      <c r="A977" s="2" t="s">
        <v>1217</v>
      </c>
      <c r="B977" s="2" t="s">
        <v>53</v>
      </c>
      <c r="C977" s="2">
        <v>120</v>
      </c>
      <c r="D977" s="2" t="s">
        <v>62</v>
      </c>
      <c r="E977" s="2" t="s">
        <v>54</v>
      </c>
      <c r="F977" s="2" t="s">
        <v>41</v>
      </c>
      <c r="G977" s="39" t="s">
        <v>1560</v>
      </c>
      <c r="H977" s="29">
        <v>141.94062306374701</v>
      </c>
      <c r="I977" s="29">
        <v>30.594063072717901</v>
      </c>
      <c r="J977" s="8">
        <v>1.25774349245994</v>
      </c>
      <c r="K977" s="32">
        <v>1</v>
      </c>
      <c r="L977" s="28">
        <v>0.99991607194830501</v>
      </c>
      <c r="M977" s="8">
        <v>216.986165957042</v>
      </c>
      <c r="N977" s="9">
        <f t="shared" si="75"/>
        <v>216.99</v>
      </c>
      <c r="O977" s="6">
        <f t="shared" si="76"/>
        <v>217.87580923746589</v>
      </c>
      <c r="P977" s="6">
        <f t="shared" si="77"/>
        <v>221.25288428064661</v>
      </c>
      <c r="Q977" s="13">
        <f>P977*Index!$D$16</f>
        <v>251.02471830022924</v>
      </c>
      <c r="S977" s="8">
        <v>18.5345327416535</v>
      </c>
      <c r="T977" s="6">
        <f t="shared" si="78"/>
        <v>18.821817999149129</v>
      </c>
      <c r="U977" s="6">
        <f>T977*Index!$H$19</f>
        <v>19.774672535356054</v>
      </c>
      <c r="W977" s="8">
        <v>270.79939083558497</v>
      </c>
      <c r="X977" s="9">
        <f t="shared" si="79"/>
        <v>270.8</v>
      </c>
      <c r="Y977" s="27"/>
    </row>
    <row r="978" spans="1:25" x14ac:dyDescent="0.25">
      <c r="A978" s="2" t="s">
        <v>1218</v>
      </c>
      <c r="B978" s="2" t="s">
        <v>53</v>
      </c>
      <c r="C978" s="2">
        <v>120</v>
      </c>
      <c r="D978" s="2" t="s">
        <v>63</v>
      </c>
      <c r="E978" s="2" t="s">
        <v>54</v>
      </c>
      <c r="F978" s="2" t="s">
        <v>41</v>
      </c>
      <c r="G978" s="39" t="s">
        <v>1560</v>
      </c>
      <c r="H978" s="29">
        <v>141.94062306374701</v>
      </c>
      <c r="I978" s="29">
        <v>47.642143040586298</v>
      </c>
      <c r="J978" s="8">
        <v>1.53433189369148</v>
      </c>
      <c r="K978" s="32">
        <v>0</v>
      </c>
      <c r="L978" s="28">
        <v>0.99800742577676305</v>
      </c>
      <c r="M978" s="8">
        <v>290.30327879043801</v>
      </c>
      <c r="N978" s="9">
        <f t="shared" si="75"/>
        <v>290.3</v>
      </c>
      <c r="O978" s="6">
        <f t="shared" si="76"/>
        <v>291.49352223347881</v>
      </c>
      <c r="P978" s="6">
        <f t="shared" si="77"/>
        <v>296.01167182809775</v>
      </c>
      <c r="Q978" s="13">
        <f>P978*Index!$D$16</f>
        <v>335.84306381278594</v>
      </c>
      <c r="S978" s="8">
        <v>18.224997386916701</v>
      </c>
      <c r="T978" s="6">
        <f t="shared" si="78"/>
        <v>18.507484846413913</v>
      </c>
      <c r="U978" s="6">
        <f>T978*Index!$H$19</f>
        <v>19.444426266763617</v>
      </c>
      <c r="W978" s="8">
        <v>355.28749007955003</v>
      </c>
      <c r="X978" s="9">
        <f t="shared" si="79"/>
        <v>355.29</v>
      </c>
      <c r="Y978" s="27"/>
    </row>
    <row r="979" spans="1:25" x14ac:dyDescent="0.25">
      <c r="A979" s="2" t="s">
        <v>1219</v>
      </c>
      <c r="B979" s="2" t="s">
        <v>53</v>
      </c>
      <c r="C979" s="2">
        <v>120</v>
      </c>
      <c r="D979" s="2" t="s">
        <v>64</v>
      </c>
      <c r="E979" s="2" t="s">
        <v>54</v>
      </c>
      <c r="F979" s="2" t="s">
        <v>41</v>
      </c>
      <c r="G979" s="39" t="s">
        <v>1560</v>
      </c>
      <c r="H979" s="29">
        <v>141.94062306374701</v>
      </c>
      <c r="I979" s="29">
        <v>62.471339228598403</v>
      </c>
      <c r="J979" s="8">
        <v>1.63951392367451</v>
      </c>
      <c r="K979" s="32">
        <v>0</v>
      </c>
      <c r="L979" s="28">
        <v>1.0054870921976999</v>
      </c>
      <c r="M979" s="8">
        <v>336.97518189225502</v>
      </c>
      <c r="N979" s="9">
        <f t="shared" si="75"/>
        <v>336.98</v>
      </c>
      <c r="O979" s="6">
        <f t="shared" si="76"/>
        <v>338.35678013801328</v>
      </c>
      <c r="P979" s="6">
        <f t="shared" si="77"/>
        <v>343.60131023015254</v>
      </c>
      <c r="Q979" s="13">
        <f>P979*Index!$D$16</f>
        <v>389.83637383324441</v>
      </c>
      <c r="S979" s="8">
        <v>19.3643531919924</v>
      </c>
      <c r="T979" s="6">
        <f t="shared" si="78"/>
        <v>19.664500666468285</v>
      </c>
      <c r="U979" s="6">
        <f>T979*Index!$H$19</f>
        <v>20.66001601270824</v>
      </c>
      <c r="W979" s="8">
        <v>410.49638984595202</v>
      </c>
      <c r="X979" s="9">
        <f t="shared" si="79"/>
        <v>410.5</v>
      </c>
      <c r="Y979" s="27"/>
    </row>
    <row r="980" spans="1:25" x14ac:dyDescent="0.25">
      <c r="A980" s="2" t="s">
        <v>1220</v>
      </c>
      <c r="B980" s="2" t="s">
        <v>53</v>
      </c>
      <c r="C980" s="2">
        <v>120</v>
      </c>
      <c r="D980" s="2" t="s">
        <v>65</v>
      </c>
      <c r="E980" s="2" t="s">
        <v>54</v>
      </c>
      <c r="F980" s="2" t="s">
        <v>41</v>
      </c>
      <c r="G980" s="39" t="s">
        <v>1560</v>
      </c>
      <c r="H980" s="29">
        <v>141.94062306374701</v>
      </c>
      <c r="I980" s="29">
        <v>86.020687873290896</v>
      </c>
      <c r="J980" s="8">
        <v>1.7161292197850699</v>
      </c>
      <c r="K980" s="32">
        <v>0</v>
      </c>
      <c r="L980" s="28">
        <v>0.95097075256727603</v>
      </c>
      <c r="M980" s="8">
        <v>372.03028249290998</v>
      </c>
      <c r="N980" s="9">
        <f t="shared" si="75"/>
        <v>372.03</v>
      </c>
      <c r="O980" s="6">
        <f t="shared" si="76"/>
        <v>373.55560665113092</v>
      </c>
      <c r="P980" s="6">
        <f t="shared" si="77"/>
        <v>379.34571855422348</v>
      </c>
      <c r="Q980" s="13">
        <f>P980*Index!$D$16</f>
        <v>430.39055715849713</v>
      </c>
      <c r="S980" s="8">
        <v>18.532238839390299</v>
      </c>
      <c r="T980" s="6">
        <f t="shared" si="78"/>
        <v>18.819488541400851</v>
      </c>
      <c r="U980" s="6">
        <f>T980*Index!$H$19</f>
        <v>19.772225148809266</v>
      </c>
      <c r="W980" s="8">
        <v>450.162782307307</v>
      </c>
      <c r="X980" s="9">
        <f t="shared" si="79"/>
        <v>450.16</v>
      </c>
      <c r="Y980" s="27"/>
    </row>
    <row r="981" spans="1:25" x14ac:dyDescent="0.25">
      <c r="A981" s="2" t="s">
        <v>1221</v>
      </c>
      <c r="B981" s="2" t="s">
        <v>53</v>
      </c>
      <c r="C981" s="2">
        <v>120</v>
      </c>
      <c r="D981" s="2" t="s">
        <v>42</v>
      </c>
      <c r="E981" s="2" t="s">
        <v>54</v>
      </c>
      <c r="F981" s="2" t="s">
        <v>41</v>
      </c>
      <c r="G981" s="39" t="s">
        <v>1560</v>
      </c>
      <c r="H981" s="29">
        <v>141.94062306374701</v>
      </c>
      <c r="I981" s="29">
        <v>88.5074935300037</v>
      </c>
      <c r="J981" s="8">
        <v>1.72056859027514</v>
      </c>
      <c r="K981" s="32">
        <v>0</v>
      </c>
      <c r="L981" s="28">
        <v>1.0182692143102301</v>
      </c>
      <c r="M981" s="8">
        <v>403.745567295255</v>
      </c>
      <c r="N981" s="9">
        <f t="shared" si="75"/>
        <v>403.75</v>
      </c>
      <c r="O981" s="6">
        <f t="shared" si="76"/>
        <v>405.40092412116553</v>
      </c>
      <c r="P981" s="6">
        <f t="shared" si="77"/>
        <v>411.68463844504362</v>
      </c>
      <c r="Q981" s="13">
        <f>P981*Index!$D$16</f>
        <v>467.08100882026963</v>
      </c>
      <c r="S981" s="8">
        <v>20.253033588414301</v>
      </c>
      <c r="T981" s="6">
        <f t="shared" si="78"/>
        <v>20.566955609034725</v>
      </c>
      <c r="U981" s="6">
        <f>T981*Index!$H$19</f>
        <v>21.608157736742108</v>
      </c>
      <c r="W981" s="8">
        <v>488.68916655701202</v>
      </c>
      <c r="X981" s="9">
        <f t="shared" si="79"/>
        <v>488.69</v>
      </c>
      <c r="Y981" s="27"/>
    </row>
    <row r="982" spans="1:25" x14ac:dyDescent="0.25">
      <c r="A982" s="2" t="s">
        <v>1222</v>
      </c>
      <c r="B982" s="2" t="s">
        <v>53</v>
      </c>
      <c r="C982" s="2">
        <v>120</v>
      </c>
      <c r="D982" s="2" t="s">
        <v>66</v>
      </c>
      <c r="E982" s="2" t="s">
        <v>54</v>
      </c>
      <c r="F982" s="2" t="s">
        <v>222</v>
      </c>
      <c r="G982" s="39" t="s">
        <v>1560</v>
      </c>
      <c r="H982" s="29">
        <v>141.94062306374701</v>
      </c>
      <c r="I982" s="29">
        <v>115.193690526092</v>
      </c>
      <c r="J982" s="8">
        <v>1.7255378965547099</v>
      </c>
      <c r="K982" s="32">
        <v>0</v>
      </c>
      <c r="L982" s="28">
        <v>1.0027028992917899</v>
      </c>
      <c r="M982" s="8">
        <v>444.89426551215701</v>
      </c>
      <c r="N982" s="9">
        <f t="shared" si="75"/>
        <v>444.89</v>
      </c>
      <c r="O982" s="6">
        <f t="shared" si="76"/>
        <v>446.71833200075685</v>
      </c>
      <c r="P982" s="6">
        <f t="shared" si="77"/>
        <v>453.64246614676858</v>
      </c>
      <c r="Q982" s="13">
        <f>P982*Index!$D$16</f>
        <v>514.68469052394073</v>
      </c>
      <c r="S982" s="8">
        <v>22.592011161738299</v>
      </c>
      <c r="T982" s="6">
        <f t="shared" si="78"/>
        <v>22.942187334745245</v>
      </c>
      <c r="U982" s="6">
        <f>T982*Index!$H$19</f>
        <v>24.103635568566723</v>
      </c>
      <c r="W982" s="8">
        <v>538.78832609250696</v>
      </c>
      <c r="X982" s="9">
        <f t="shared" si="79"/>
        <v>538.79</v>
      </c>
      <c r="Y982" s="27"/>
    </row>
    <row r="983" spans="1:25" x14ac:dyDescent="0.25">
      <c r="A983" s="2" t="s">
        <v>1223</v>
      </c>
      <c r="B983" s="2" t="s">
        <v>53</v>
      </c>
      <c r="C983" s="2">
        <v>120</v>
      </c>
      <c r="D983" s="2" t="s">
        <v>1563</v>
      </c>
      <c r="E983" s="2" t="s">
        <v>54</v>
      </c>
      <c r="F983" s="2" t="s">
        <v>222</v>
      </c>
      <c r="G983" s="39" t="s">
        <v>1560</v>
      </c>
      <c r="H983" s="29">
        <v>141.94062306374701</v>
      </c>
      <c r="I983" s="29">
        <v>97.268280634829907</v>
      </c>
      <c r="J983" s="8">
        <v>1.7481377294181899</v>
      </c>
      <c r="K983" s="32">
        <v>0</v>
      </c>
      <c r="L983" s="28">
        <v>0.96611839600642502</v>
      </c>
      <c r="M983" s="8">
        <v>404.00183570712801</v>
      </c>
      <c r="N983" s="9">
        <f t="shared" si="75"/>
        <v>404</v>
      </c>
      <c r="O983" s="6">
        <f t="shared" si="76"/>
        <v>405.65824323352723</v>
      </c>
      <c r="P983" s="6">
        <f t="shared" si="77"/>
        <v>411.94594600364695</v>
      </c>
      <c r="Q983" s="13">
        <f>P983*Index!$D$16</f>
        <v>467.37747797818088</v>
      </c>
      <c r="S983" s="8">
        <v>21.125469823555299</v>
      </c>
      <c r="T983" s="6">
        <f t="shared" si="78"/>
        <v>21.452914605820407</v>
      </c>
      <c r="U983" s="6">
        <f>T983*Index!$H$19</f>
        <v>22.538968407740064</v>
      </c>
      <c r="W983" s="8">
        <v>489.91644638592101</v>
      </c>
      <c r="X983" s="9">
        <f t="shared" si="79"/>
        <v>489.92</v>
      </c>
      <c r="Y983" s="27"/>
    </row>
    <row r="984" spans="1:25" x14ac:dyDescent="0.25">
      <c r="A984" s="2" t="s">
        <v>1224</v>
      </c>
      <c r="B984" s="2" t="s">
        <v>53</v>
      </c>
      <c r="C984" s="2">
        <v>120</v>
      </c>
      <c r="D984" s="2" t="s">
        <v>229</v>
      </c>
      <c r="E984" s="2" t="s">
        <v>54</v>
      </c>
      <c r="F984" s="2" t="s">
        <v>41</v>
      </c>
      <c r="G984" s="39" t="s">
        <v>1560</v>
      </c>
      <c r="H984" s="29">
        <v>141.94062306374701</v>
      </c>
      <c r="I984" s="29">
        <v>67.213119779419003</v>
      </c>
      <c r="J984" s="8">
        <v>1.8908923577514101</v>
      </c>
      <c r="K984" s="32">
        <v>1</v>
      </c>
      <c r="L984" s="28">
        <v>1.01907354926203</v>
      </c>
      <c r="M984" s="8">
        <v>403.03055879478097</v>
      </c>
      <c r="N984" s="9">
        <f t="shared" si="75"/>
        <v>403.03</v>
      </c>
      <c r="O984" s="6">
        <f t="shared" si="76"/>
        <v>404.68298408583956</v>
      </c>
      <c r="P984" s="6">
        <f t="shared" si="77"/>
        <v>410.95557033917009</v>
      </c>
      <c r="Q984" s="13">
        <f>P984*Index!$D$16</f>
        <v>466.25383715878547</v>
      </c>
      <c r="S984" s="8">
        <v>20.774660171327799</v>
      </c>
      <c r="T984" s="6">
        <f t="shared" si="78"/>
        <v>21.096667403983382</v>
      </c>
      <c r="U984" s="6">
        <f>T984*Index!$H$19</f>
        <v>22.164686191310039</v>
      </c>
      <c r="W984" s="8">
        <v>488.418523350096</v>
      </c>
      <c r="X984" s="9">
        <f t="shared" si="79"/>
        <v>488.42</v>
      </c>
      <c r="Y984" s="27"/>
    </row>
    <row r="985" spans="1:25" x14ac:dyDescent="0.25">
      <c r="A985" s="2" t="s">
        <v>1225</v>
      </c>
      <c r="B985" s="2" t="s">
        <v>53</v>
      </c>
      <c r="C985" s="2">
        <v>120</v>
      </c>
      <c r="D985" s="2" t="s">
        <v>62</v>
      </c>
      <c r="E985" s="2" t="s">
        <v>55</v>
      </c>
      <c r="F985" s="2" t="s">
        <v>41</v>
      </c>
      <c r="G985" s="39" t="s">
        <v>1561</v>
      </c>
      <c r="H985" s="29">
        <v>141.94062306374701</v>
      </c>
      <c r="I985" s="29">
        <v>31.5057142428752</v>
      </c>
      <c r="J985" s="8">
        <v>2.4867478176086402</v>
      </c>
      <c r="K985" s="32">
        <v>0</v>
      </c>
      <c r="L985" s="28">
        <v>0.99991607194830501</v>
      </c>
      <c r="M985" s="8">
        <v>431.28110114873903</v>
      </c>
      <c r="N985" s="9">
        <f t="shared" si="75"/>
        <v>431.28</v>
      </c>
      <c r="O985" s="6">
        <f t="shared" si="76"/>
        <v>433.04935366344887</v>
      </c>
      <c r="P985" s="6">
        <f t="shared" si="77"/>
        <v>439.76161864523237</v>
      </c>
      <c r="Q985" s="13">
        <f>P985*Index!$D$16</f>
        <v>498.93603330227137</v>
      </c>
      <c r="S985" s="8">
        <v>21.119690817941699</v>
      </c>
      <c r="T985" s="6">
        <f t="shared" si="78"/>
        <v>21.447046025619798</v>
      </c>
      <c r="U985" s="6">
        <f>T985*Index!$H$19</f>
        <v>22.532802730666798</v>
      </c>
      <c r="W985" s="8">
        <v>521.46883603293804</v>
      </c>
      <c r="X985" s="9">
        <f t="shared" si="79"/>
        <v>521.47</v>
      </c>
      <c r="Y985" s="27"/>
    </row>
    <row r="986" spans="1:25" x14ac:dyDescent="0.25">
      <c r="A986" s="2" t="s">
        <v>1226</v>
      </c>
      <c r="B986" s="2" t="s">
        <v>53</v>
      </c>
      <c r="C986" s="2">
        <v>120</v>
      </c>
      <c r="D986" s="2" t="s">
        <v>62</v>
      </c>
      <c r="E986" s="2" t="s">
        <v>55</v>
      </c>
      <c r="F986" s="2" t="s">
        <v>41</v>
      </c>
      <c r="G986" s="39" t="s">
        <v>1562</v>
      </c>
      <c r="H986" s="29"/>
      <c r="I986" s="29"/>
      <c r="J986" s="8"/>
      <c r="K986" s="32">
        <v>0</v>
      </c>
      <c r="L986" s="28"/>
      <c r="M986" s="8"/>
      <c r="N986" s="9">
        <f t="shared" si="75"/>
        <v>0</v>
      </c>
      <c r="O986" s="6">
        <f t="shared" si="76"/>
        <v>0</v>
      </c>
      <c r="P986" s="6">
        <f t="shared" si="77"/>
        <v>0</v>
      </c>
      <c r="Q986" s="13">
        <f>P986*Index!$D$16</f>
        <v>0</v>
      </c>
      <c r="S986" s="8"/>
      <c r="T986" s="6">
        <f t="shared" si="78"/>
        <v>0</v>
      </c>
      <c r="U986" s="6">
        <f>T986*Index!$H$19</f>
        <v>0</v>
      </c>
      <c r="W986" s="8"/>
      <c r="X986" s="9">
        <f t="shared" si="79"/>
        <v>0</v>
      </c>
      <c r="Y986" s="27"/>
    </row>
    <row r="987" spans="1:25" x14ac:dyDescent="0.25">
      <c r="A987" s="2" t="s">
        <v>1227</v>
      </c>
      <c r="B987" s="2" t="s">
        <v>53</v>
      </c>
      <c r="C987" s="2">
        <v>120</v>
      </c>
      <c r="D987" s="2" t="s">
        <v>63</v>
      </c>
      <c r="E987" s="2" t="s">
        <v>55</v>
      </c>
      <c r="F987" s="2" t="s">
        <v>41</v>
      </c>
      <c r="G987" s="39" t="s">
        <v>1560</v>
      </c>
      <c r="H987" s="29">
        <v>141.94062306374701</v>
      </c>
      <c r="I987" s="29">
        <v>49.079256328420598</v>
      </c>
      <c r="J987" s="8">
        <v>2.8369755634428002</v>
      </c>
      <c r="K987" s="32">
        <v>0</v>
      </c>
      <c r="L987" s="28">
        <v>0.99800742577676305</v>
      </c>
      <c r="M987" s="8">
        <v>540.838916674948</v>
      </c>
      <c r="N987" s="9">
        <f t="shared" si="75"/>
        <v>540.84</v>
      </c>
      <c r="O987" s="6">
        <f t="shared" si="76"/>
        <v>543.05635623331523</v>
      </c>
      <c r="P987" s="6">
        <f t="shared" si="77"/>
        <v>551.4737297549317</v>
      </c>
      <c r="Q987" s="13">
        <f>P987*Index!$D$16</f>
        <v>625.68014926356147</v>
      </c>
      <c r="S987" s="8">
        <v>21.374999144867701</v>
      </c>
      <c r="T987" s="6">
        <f t="shared" si="78"/>
        <v>21.706311631613151</v>
      </c>
      <c r="U987" s="6">
        <f>T987*Index!$H$19</f>
        <v>22.805193657963564</v>
      </c>
      <c r="W987" s="8">
        <v>648.48534292152601</v>
      </c>
      <c r="X987" s="9">
        <f t="shared" si="79"/>
        <v>648.49</v>
      </c>
      <c r="Y987" s="27"/>
    </row>
    <row r="988" spans="1:25" x14ac:dyDescent="0.25">
      <c r="A988" s="2" t="s">
        <v>1228</v>
      </c>
      <c r="B988" s="2" t="s">
        <v>53</v>
      </c>
      <c r="C988" s="2">
        <v>120</v>
      </c>
      <c r="D988" s="2" t="s">
        <v>64</v>
      </c>
      <c r="E988" s="2" t="s">
        <v>55</v>
      </c>
      <c r="F988" s="2" t="s">
        <v>41</v>
      </c>
      <c r="G988" s="39" t="s">
        <v>1560</v>
      </c>
      <c r="H988" s="29">
        <v>141.94062306374701</v>
      </c>
      <c r="I988" s="29">
        <v>64.380481739661207</v>
      </c>
      <c r="J988" s="8">
        <v>2.8926858618655</v>
      </c>
      <c r="K988" s="32">
        <v>0</v>
      </c>
      <c r="L988" s="28">
        <v>1.0054870921976999</v>
      </c>
      <c r="M988" s="8">
        <v>600.09696099284304</v>
      </c>
      <c r="N988" s="9">
        <f t="shared" si="75"/>
        <v>600.1</v>
      </c>
      <c r="O988" s="6">
        <f t="shared" si="76"/>
        <v>602.55735853291367</v>
      </c>
      <c r="P988" s="6">
        <f t="shared" si="77"/>
        <v>611.8969975901739</v>
      </c>
      <c r="Q988" s="13">
        <f>P988*Index!$D$16</f>
        <v>694.23398455676192</v>
      </c>
      <c r="S988" s="8">
        <v>24.441434763834199</v>
      </c>
      <c r="T988" s="6">
        <f t="shared" si="78"/>
        <v>24.820277002673631</v>
      </c>
      <c r="U988" s="6">
        <f>T988*Index!$H$19</f>
        <v>26.076803525933983</v>
      </c>
      <c r="W988" s="8">
        <v>720.31078808269604</v>
      </c>
      <c r="X988" s="9">
        <f t="shared" si="79"/>
        <v>720.31</v>
      </c>
      <c r="Y988" s="27"/>
    </row>
    <row r="989" spans="1:25" x14ac:dyDescent="0.25">
      <c r="A989" s="2" t="s">
        <v>1229</v>
      </c>
      <c r="B989" s="2" t="s">
        <v>53</v>
      </c>
      <c r="C989" s="2">
        <v>120</v>
      </c>
      <c r="D989" s="2" t="s">
        <v>65</v>
      </c>
      <c r="E989" s="2" t="s">
        <v>55</v>
      </c>
      <c r="F989" s="2" t="s">
        <v>41</v>
      </c>
      <c r="G989" s="39" t="s">
        <v>1560</v>
      </c>
      <c r="H989" s="29">
        <v>141.94062306374701</v>
      </c>
      <c r="I989" s="29">
        <v>88.683642698284004</v>
      </c>
      <c r="J989" s="8">
        <v>2.8026776005111702</v>
      </c>
      <c r="K989" s="32">
        <v>0</v>
      </c>
      <c r="L989" s="28">
        <v>0.95097075256727603</v>
      </c>
      <c r="M989" s="8">
        <v>614.67465152966997</v>
      </c>
      <c r="N989" s="9">
        <f t="shared" si="75"/>
        <v>614.66999999999996</v>
      </c>
      <c r="O989" s="6">
        <f t="shared" si="76"/>
        <v>617.19481760094163</v>
      </c>
      <c r="P989" s="6">
        <f t="shared" si="77"/>
        <v>626.76133727375623</v>
      </c>
      <c r="Q989" s="13">
        <f>P989*Index!$D$16</f>
        <v>711.09847287257162</v>
      </c>
      <c r="S989" s="8">
        <v>21.437115333190398</v>
      </c>
      <c r="T989" s="6">
        <f t="shared" si="78"/>
        <v>21.76939062085485</v>
      </c>
      <c r="U989" s="6">
        <f>T989*Index!$H$19</f>
        <v>22.871466021035626</v>
      </c>
      <c r="W989" s="8">
        <v>733.96993889360795</v>
      </c>
      <c r="X989" s="9">
        <f t="shared" si="79"/>
        <v>733.97</v>
      </c>
      <c r="Y989" s="27"/>
    </row>
    <row r="990" spans="1:25" x14ac:dyDescent="0.25">
      <c r="A990" s="2" t="s">
        <v>1230</v>
      </c>
      <c r="B990" s="2" t="s">
        <v>53</v>
      </c>
      <c r="C990" s="2">
        <v>120</v>
      </c>
      <c r="D990" s="2" t="s">
        <v>42</v>
      </c>
      <c r="E990" s="2" t="s">
        <v>55</v>
      </c>
      <c r="F990" s="2" t="s">
        <v>41</v>
      </c>
      <c r="G990" s="39" t="s">
        <v>1560</v>
      </c>
      <c r="H990" s="29">
        <v>141.94062306374701</v>
      </c>
      <c r="I990" s="29">
        <v>91.267813205430002</v>
      </c>
      <c r="J990" s="8">
        <v>2.8874570457503701</v>
      </c>
      <c r="K990" s="32">
        <v>0</v>
      </c>
      <c r="L990" s="28">
        <v>1.0182692143102301</v>
      </c>
      <c r="M990" s="8">
        <v>685.68145395286899</v>
      </c>
      <c r="N990" s="9">
        <f t="shared" si="75"/>
        <v>685.68</v>
      </c>
      <c r="O990" s="6">
        <f t="shared" si="76"/>
        <v>688.49274791407572</v>
      </c>
      <c r="P990" s="6">
        <f t="shared" si="77"/>
        <v>699.164385506744</v>
      </c>
      <c r="Q990" s="13">
        <f>P990*Index!$D$16</f>
        <v>793.24409029968626</v>
      </c>
      <c r="S990" s="8">
        <v>20.040865676062801</v>
      </c>
      <c r="T990" s="6">
        <f t="shared" si="78"/>
        <v>20.351499094041774</v>
      </c>
      <c r="U990" s="6">
        <f>T990*Index!$H$19</f>
        <v>21.381793735677636</v>
      </c>
      <c r="W990" s="8">
        <v>814.62588403536404</v>
      </c>
      <c r="X990" s="9">
        <f t="shared" si="79"/>
        <v>814.63</v>
      </c>
      <c r="Y990" s="27"/>
    </row>
    <row r="991" spans="1:25" x14ac:dyDescent="0.25">
      <c r="A991" s="2" t="s">
        <v>1231</v>
      </c>
      <c r="B991" s="2" t="s">
        <v>53</v>
      </c>
      <c r="C991" s="2">
        <v>120</v>
      </c>
      <c r="D991" s="2" t="s">
        <v>66</v>
      </c>
      <c r="E991" s="2" t="s">
        <v>55</v>
      </c>
      <c r="F991" s="2" t="s">
        <v>222</v>
      </c>
      <c r="G991" s="39" t="s">
        <v>1560</v>
      </c>
      <c r="H991" s="29">
        <v>141.94062306374701</v>
      </c>
      <c r="I991" s="29">
        <v>118.664014364998</v>
      </c>
      <c r="J991" s="8">
        <v>3.20885257591492</v>
      </c>
      <c r="K991" s="32">
        <v>0</v>
      </c>
      <c r="L991" s="28">
        <v>1.0027028992917899</v>
      </c>
      <c r="M991" s="8">
        <v>838.50213964545696</v>
      </c>
      <c r="N991" s="9">
        <f t="shared" si="75"/>
        <v>838.5</v>
      </c>
      <c r="O991" s="6">
        <f t="shared" si="76"/>
        <v>841.93999841800337</v>
      </c>
      <c r="P991" s="6">
        <f t="shared" si="77"/>
        <v>854.99006839348249</v>
      </c>
      <c r="Q991" s="13">
        <f>P991*Index!$D$16</f>
        <v>970.03770941006076</v>
      </c>
      <c r="S991" s="8">
        <v>23.993584831046899</v>
      </c>
      <c r="T991" s="6">
        <f t="shared" si="78"/>
        <v>24.365485395928129</v>
      </c>
      <c r="U991" s="6">
        <f>T991*Index!$H$19</f>
        <v>25.598988094096988</v>
      </c>
      <c r="W991" s="8">
        <v>995.63669750415795</v>
      </c>
      <c r="X991" s="9">
        <f t="shared" si="79"/>
        <v>995.64</v>
      </c>
      <c r="Y991" s="27"/>
    </row>
    <row r="992" spans="1:25" x14ac:dyDescent="0.25">
      <c r="A992" s="2" t="s">
        <v>1232</v>
      </c>
      <c r="B992" s="2" t="s">
        <v>53</v>
      </c>
      <c r="C992" s="2">
        <v>120</v>
      </c>
      <c r="D992" s="2" t="s">
        <v>1563</v>
      </c>
      <c r="E992" s="2" t="s">
        <v>55</v>
      </c>
      <c r="F992" s="2" t="s">
        <v>222</v>
      </c>
      <c r="G992" s="39" t="s">
        <v>1560</v>
      </c>
      <c r="H992" s="29">
        <v>141.94062306374701</v>
      </c>
      <c r="I992" s="29">
        <v>100.213497956007</v>
      </c>
      <c r="J992" s="8">
        <v>3.3758526834712099</v>
      </c>
      <c r="K992" s="32">
        <v>0</v>
      </c>
      <c r="L992" s="28">
        <v>0.96611839600642502</v>
      </c>
      <c r="M992" s="8">
        <v>789.77921949280699</v>
      </c>
      <c r="N992" s="9">
        <f t="shared" si="75"/>
        <v>789.78</v>
      </c>
      <c r="O992" s="6">
        <f t="shared" si="76"/>
        <v>793.01731429272752</v>
      </c>
      <c r="P992" s="6">
        <f t="shared" si="77"/>
        <v>805.30908266426491</v>
      </c>
      <c r="Q992" s="13">
        <f>P992*Index!$D$16</f>
        <v>913.67163993213421</v>
      </c>
      <c r="S992" s="8">
        <v>23.715737567456099</v>
      </c>
      <c r="T992" s="6">
        <f t="shared" si="78"/>
        <v>24.083331499751669</v>
      </c>
      <c r="U992" s="6">
        <f>T992*Index!$H$19</f>
        <v>25.302550156926596</v>
      </c>
      <c r="W992" s="8">
        <v>938.97419008906104</v>
      </c>
      <c r="X992" s="9">
        <f t="shared" si="79"/>
        <v>938.97</v>
      </c>
      <c r="Y992" s="27"/>
    </row>
    <row r="993" spans="1:25" x14ac:dyDescent="0.25">
      <c r="A993" s="2" t="s">
        <v>1233</v>
      </c>
      <c r="B993" s="2" t="s">
        <v>53</v>
      </c>
      <c r="C993" s="2">
        <v>120</v>
      </c>
      <c r="D993" s="2" t="s">
        <v>229</v>
      </c>
      <c r="E993" s="2" t="s">
        <v>55</v>
      </c>
      <c r="F993" s="2" t="s">
        <v>41</v>
      </c>
      <c r="G993" s="39" t="s">
        <v>1560</v>
      </c>
      <c r="H993" s="29">
        <v>141.94062306374701</v>
      </c>
      <c r="I993" s="29">
        <v>69.188549958830606</v>
      </c>
      <c r="J993" s="8">
        <v>3.1825026112555901</v>
      </c>
      <c r="K993" s="32">
        <v>1</v>
      </c>
      <c r="L993" s="28">
        <v>1.01907354926203</v>
      </c>
      <c r="M993" s="8">
        <v>684.73502735847796</v>
      </c>
      <c r="N993" s="9">
        <f t="shared" si="75"/>
        <v>684.74</v>
      </c>
      <c r="O993" s="6">
        <f t="shared" si="76"/>
        <v>687.5424409706477</v>
      </c>
      <c r="P993" s="6">
        <f t="shared" si="77"/>
        <v>698.19934880569281</v>
      </c>
      <c r="Q993" s="13">
        <f>P993*Index!$D$16</f>
        <v>792.14919805989302</v>
      </c>
      <c r="S993" s="8">
        <v>19.600199684223298</v>
      </c>
      <c r="T993" s="6">
        <f t="shared" si="78"/>
        <v>19.90400277932876</v>
      </c>
      <c r="U993" s="6">
        <f>T993*Index!$H$19</f>
        <v>20.911642920032278</v>
      </c>
      <c r="W993" s="8">
        <v>813.06084097992596</v>
      </c>
      <c r="X993" s="9">
        <f t="shared" si="79"/>
        <v>813.06</v>
      </c>
      <c r="Y993" s="27"/>
    </row>
    <row r="994" spans="1:25" x14ac:dyDescent="0.25">
      <c r="A994" s="2" t="s">
        <v>1234</v>
      </c>
      <c r="B994" s="2" t="s">
        <v>53</v>
      </c>
      <c r="C994" s="2">
        <v>120</v>
      </c>
      <c r="D994" s="2" t="s">
        <v>62</v>
      </c>
      <c r="E994" s="2" t="s">
        <v>56</v>
      </c>
      <c r="F994" s="2" t="s">
        <v>41</v>
      </c>
      <c r="G994" s="39" t="s">
        <v>1560</v>
      </c>
      <c r="H994" s="29">
        <v>141.94062306374701</v>
      </c>
      <c r="I994" s="29">
        <v>31.907904705650999</v>
      </c>
      <c r="J994" s="8">
        <v>1.94333232318183</v>
      </c>
      <c r="K994" s="32">
        <v>0</v>
      </c>
      <c r="L994" s="28">
        <v>0.99991607194830501</v>
      </c>
      <c r="M994" s="8">
        <v>337.81710864033198</v>
      </c>
      <c r="N994" s="9">
        <f t="shared" si="75"/>
        <v>337.82</v>
      </c>
      <c r="O994" s="6">
        <f t="shared" si="76"/>
        <v>339.20215878575732</v>
      </c>
      <c r="P994" s="6">
        <f t="shared" si="77"/>
        <v>344.45979224693656</v>
      </c>
      <c r="Q994" s="13">
        <f>P994*Index!$D$16</f>
        <v>390.81037336834498</v>
      </c>
      <c r="S994" s="8">
        <v>18.018081031341801</v>
      </c>
      <c r="T994" s="6">
        <f t="shared" si="78"/>
        <v>18.2973612873276</v>
      </c>
      <c r="U994" s="6">
        <f>T994*Index!$H$19</f>
        <v>19.223665202498559</v>
      </c>
      <c r="W994" s="8">
        <v>410.03403857084402</v>
      </c>
      <c r="X994" s="9">
        <f t="shared" si="79"/>
        <v>410.03</v>
      </c>
      <c r="Y994" s="27"/>
    </row>
    <row r="995" spans="1:25" x14ac:dyDescent="0.25">
      <c r="A995" s="2" t="s">
        <v>1235</v>
      </c>
      <c r="B995" s="2" t="s">
        <v>53</v>
      </c>
      <c r="C995" s="2">
        <v>120</v>
      </c>
      <c r="D995" s="2" t="s">
        <v>63</v>
      </c>
      <c r="E995" s="2" t="s">
        <v>56</v>
      </c>
      <c r="F995" s="2" t="s">
        <v>41</v>
      </c>
      <c r="G995" s="39" t="s">
        <v>1560</v>
      </c>
      <c r="H995" s="29">
        <v>141.94062306374701</v>
      </c>
      <c r="I995" s="29">
        <v>49.675152405423098</v>
      </c>
      <c r="J995" s="8">
        <v>2.2168202332554601</v>
      </c>
      <c r="K995" s="32">
        <v>0</v>
      </c>
      <c r="L995" s="28">
        <v>0.99800742577676305</v>
      </c>
      <c r="M995" s="8">
        <v>423.93132691943202</v>
      </c>
      <c r="N995" s="9">
        <f t="shared" si="75"/>
        <v>423.93</v>
      </c>
      <c r="O995" s="6">
        <f t="shared" si="76"/>
        <v>425.66944535980167</v>
      </c>
      <c r="P995" s="6">
        <f t="shared" si="77"/>
        <v>432.26732176287862</v>
      </c>
      <c r="Q995" s="13">
        <f>P995*Index!$D$16</f>
        <v>490.43330227633425</v>
      </c>
      <c r="S995" s="8">
        <v>17.779169846365001</v>
      </c>
      <c r="T995" s="6">
        <f t="shared" si="78"/>
        <v>18.054746978983658</v>
      </c>
      <c r="U995" s="6">
        <f>T995*Index!$H$19</f>
        <v>18.968768544794706</v>
      </c>
      <c r="W995" s="8">
        <v>509.40207082112897</v>
      </c>
      <c r="X995" s="9">
        <f t="shared" si="79"/>
        <v>509.4</v>
      </c>
      <c r="Y995" s="27"/>
    </row>
    <row r="996" spans="1:25" x14ac:dyDescent="0.25">
      <c r="A996" s="2" t="s">
        <v>1236</v>
      </c>
      <c r="B996" s="2" t="s">
        <v>53</v>
      </c>
      <c r="C996" s="2">
        <v>120</v>
      </c>
      <c r="D996" s="2" t="s">
        <v>64</v>
      </c>
      <c r="E996" s="2" t="s">
        <v>56</v>
      </c>
      <c r="F996" s="2" t="s">
        <v>41</v>
      </c>
      <c r="G996" s="39" t="s">
        <v>1560</v>
      </c>
      <c r="H996" s="29">
        <v>141.94062306374701</v>
      </c>
      <c r="I996" s="29">
        <v>65.118840671224902</v>
      </c>
      <c r="J996" s="8">
        <v>2.2563908629939702</v>
      </c>
      <c r="K996" s="32">
        <v>0</v>
      </c>
      <c r="L996" s="28">
        <v>1.0054870921976999</v>
      </c>
      <c r="M996" s="8">
        <v>469.77069040274898</v>
      </c>
      <c r="N996" s="9">
        <f t="shared" si="75"/>
        <v>469.77</v>
      </c>
      <c r="O996" s="6">
        <f t="shared" si="76"/>
        <v>471.69675023340022</v>
      </c>
      <c r="P996" s="6">
        <f t="shared" si="77"/>
        <v>479.00804986201797</v>
      </c>
      <c r="Q996" s="13">
        <f>P996*Index!$D$16</f>
        <v>543.46347244736501</v>
      </c>
      <c r="S996" s="8">
        <v>17.9910973337693</v>
      </c>
      <c r="T996" s="6">
        <f t="shared" si="78"/>
        <v>18.269959342442725</v>
      </c>
      <c r="U996" s="6">
        <f>T996*Index!$H$19</f>
        <v>19.194876034153886</v>
      </c>
      <c r="W996" s="8">
        <v>562.65834848151906</v>
      </c>
      <c r="X996" s="9">
        <f t="shared" si="79"/>
        <v>562.66</v>
      </c>
      <c r="Y996" s="27"/>
    </row>
    <row r="997" spans="1:25" x14ac:dyDescent="0.25">
      <c r="A997" s="2" t="s">
        <v>1237</v>
      </c>
      <c r="B997" s="2" t="s">
        <v>53</v>
      </c>
      <c r="C997" s="2">
        <v>120</v>
      </c>
      <c r="D997" s="2" t="s">
        <v>65</v>
      </c>
      <c r="E997" s="2" t="s">
        <v>56</v>
      </c>
      <c r="F997" s="2" t="s">
        <v>41</v>
      </c>
      <c r="G997" s="39" t="s">
        <v>1560</v>
      </c>
      <c r="H997" s="29">
        <v>141.94062306374701</v>
      </c>
      <c r="I997" s="29">
        <v>89.640940672013201</v>
      </c>
      <c r="J997" s="8">
        <v>2.2765614842370598</v>
      </c>
      <c r="K997" s="32">
        <v>0</v>
      </c>
      <c r="L997" s="28">
        <v>0.95097075256727603</v>
      </c>
      <c r="M997" s="8">
        <v>501.36097517636199</v>
      </c>
      <c r="N997" s="9">
        <f t="shared" si="75"/>
        <v>501.36</v>
      </c>
      <c r="O997" s="6">
        <f t="shared" si="76"/>
        <v>503.41655517458508</v>
      </c>
      <c r="P997" s="6">
        <f t="shared" si="77"/>
        <v>511.21951177979116</v>
      </c>
      <c r="Q997" s="13">
        <f>P997*Index!$D$16</f>
        <v>580.00931536478936</v>
      </c>
      <c r="S997" s="8">
        <v>17.062423770952901</v>
      </c>
      <c r="T997" s="6">
        <f t="shared" si="78"/>
        <v>17.326891339402671</v>
      </c>
      <c r="U997" s="6">
        <f>T997*Index!$H$19</f>
        <v>18.204065213459931</v>
      </c>
      <c r="W997" s="8">
        <v>598.21338057824903</v>
      </c>
      <c r="X997" s="9">
        <f t="shared" si="79"/>
        <v>598.21</v>
      </c>
      <c r="Y997" s="27"/>
    </row>
    <row r="998" spans="1:25" x14ac:dyDescent="0.25">
      <c r="A998" s="2" t="s">
        <v>1238</v>
      </c>
      <c r="B998" s="2" t="s">
        <v>53</v>
      </c>
      <c r="C998" s="2">
        <v>120</v>
      </c>
      <c r="D998" s="2" t="s">
        <v>42</v>
      </c>
      <c r="E998" s="2" t="s">
        <v>56</v>
      </c>
      <c r="F998" s="2" t="s">
        <v>41</v>
      </c>
      <c r="G998" s="39" t="s">
        <v>1560</v>
      </c>
      <c r="H998" s="29">
        <v>141.94062306374701</v>
      </c>
      <c r="I998" s="29">
        <v>92.217342563856306</v>
      </c>
      <c r="J998" s="8">
        <v>2.3680020248226299</v>
      </c>
      <c r="K998" s="32">
        <v>0</v>
      </c>
      <c r="L998" s="28">
        <v>1.0182692143102301</v>
      </c>
      <c r="M998" s="8">
        <v>564.61657010625402</v>
      </c>
      <c r="N998" s="9">
        <f t="shared" si="75"/>
        <v>564.62</v>
      </c>
      <c r="O998" s="6">
        <f t="shared" si="76"/>
        <v>566.93149804368966</v>
      </c>
      <c r="P998" s="6">
        <f t="shared" si="77"/>
        <v>575.71893626336691</v>
      </c>
      <c r="Q998" s="13">
        <f>P998*Index!$D$16</f>
        <v>653.18779579074032</v>
      </c>
      <c r="S998" s="8">
        <v>18.7038936624133</v>
      </c>
      <c r="T998" s="6">
        <f t="shared" si="78"/>
        <v>18.993804014180707</v>
      </c>
      <c r="U998" s="6">
        <f>T998*Index!$H$19</f>
        <v>19.955365342398604</v>
      </c>
      <c r="W998" s="8">
        <v>673.14316113313896</v>
      </c>
      <c r="X998" s="9">
        <f t="shared" si="79"/>
        <v>673.14</v>
      </c>
      <c r="Y998" s="27"/>
    </row>
    <row r="999" spans="1:25" x14ac:dyDescent="0.25">
      <c r="A999" s="2" t="s">
        <v>1239</v>
      </c>
      <c r="B999" s="2" t="s">
        <v>53</v>
      </c>
      <c r="C999" s="2">
        <v>120</v>
      </c>
      <c r="D999" s="2" t="s">
        <v>66</v>
      </c>
      <c r="E999" s="2" t="s">
        <v>56</v>
      </c>
      <c r="F999" s="2" t="s">
        <v>222</v>
      </c>
      <c r="G999" s="39" t="s">
        <v>1560</v>
      </c>
      <c r="H999" s="29">
        <v>141.94062306374701</v>
      </c>
      <c r="I999" s="29">
        <v>120.112603619053</v>
      </c>
      <c r="J999" s="8">
        <v>2.30554937382206</v>
      </c>
      <c r="K999" s="32">
        <v>0</v>
      </c>
      <c r="L999" s="28">
        <v>1.0027028992917899</v>
      </c>
      <c r="M999" s="8">
        <v>605.80968133323995</v>
      </c>
      <c r="N999" s="9">
        <f t="shared" si="75"/>
        <v>605.80999999999995</v>
      </c>
      <c r="O999" s="6">
        <f t="shared" si="76"/>
        <v>608.29350102670628</v>
      </c>
      <c r="P999" s="6">
        <f t="shared" si="77"/>
        <v>617.72205029262022</v>
      </c>
      <c r="Q999" s="13">
        <f>P999*Index!$D$16</f>
        <v>700.8428575595691</v>
      </c>
      <c r="S999" s="8">
        <v>21.325780075502099</v>
      </c>
      <c r="T999" s="6">
        <f t="shared" si="78"/>
        <v>21.656329666672384</v>
      </c>
      <c r="U999" s="6">
        <f>T999*Index!$H$19</f>
        <v>22.75268135604767</v>
      </c>
      <c r="W999" s="8">
        <v>723.595538915617</v>
      </c>
      <c r="X999" s="9">
        <f t="shared" si="79"/>
        <v>723.6</v>
      </c>
      <c r="Y999" s="27"/>
    </row>
    <row r="1000" spans="1:25" x14ac:dyDescent="0.25">
      <c r="A1000" s="2" t="s">
        <v>1240</v>
      </c>
      <c r="B1000" s="2" t="s">
        <v>53</v>
      </c>
      <c r="C1000" s="2">
        <v>120</v>
      </c>
      <c r="D1000" s="2" t="s">
        <v>1563</v>
      </c>
      <c r="E1000" s="2" t="s">
        <v>56</v>
      </c>
      <c r="F1000" s="2" t="s">
        <v>222</v>
      </c>
      <c r="G1000" s="39" t="s">
        <v>1560</v>
      </c>
      <c r="H1000" s="29">
        <v>141.94062306374701</v>
      </c>
      <c r="I1000" s="29">
        <v>101.410701305863</v>
      </c>
      <c r="J1000" s="8">
        <v>2.4780980218630502</v>
      </c>
      <c r="K1000" s="32">
        <v>0</v>
      </c>
      <c r="L1000" s="28">
        <v>0.96611839600642502</v>
      </c>
      <c r="M1000" s="8">
        <v>582.61618725623998</v>
      </c>
      <c r="N1000" s="9">
        <f t="shared" si="75"/>
        <v>582.62</v>
      </c>
      <c r="O1000" s="6">
        <f t="shared" si="76"/>
        <v>585.00491362399055</v>
      </c>
      <c r="P1000" s="6">
        <f t="shared" si="77"/>
        <v>594.07248978516247</v>
      </c>
      <c r="Q1000" s="13">
        <f>P1000*Index!$D$16</f>
        <v>674.01100728285792</v>
      </c>
      <c r="S1000" s="8">
        <v>20.139421473973599</v>
      </c>
      <c r="T1000" s="6">
        <f t="shared" si="78"/>
        <v>20.451582506820191</v>
      </c>
      <c r="U1000" s="6">
        <f>T1000*Index!$H$19</f>
        <v>21.486943871227961</v>
      </c>
      <c r="W1000" s="8">
        <v>695.49795115408597</v>
      </c>
      <c r="X1000" s="9">
        <f t="shared" si="79"/>
        <v>695.5</v>
      </c>
      <c r="Y1000" s="27"/>
    </row>
    <row r="1001" spans="1:25" x14ac:dyDescent="0.25">
      <c r="A1001" s="2" t="s">
        <v>1241</v>
      </c>
      <c r="B1001" s="2" t="s">
        <v>53</v>
      </c>
      <c r="C1001" s="2">
        <v>120</v>
      </c>
      <c r="D1001" s="2" t="s">
        <v>229</v>
      </c>
      <c r="E1001" s="2" t="s">
        <v>56</v>
      </c>
      <c r="F1001" s="2" t="s">
        <v>41</v>
      </c>
      <c r="G1001" s="39" t="s">
        <v>1560</v>
      </c>
      <c r="H1001" s="29">
        <v>141.94062306374701</v>
      </c>
      <c r="I1001" s="29">
        <v>70.119899451073593</v>
      </c>
      <c r="J1001" s="8">
        <v>2.58266753031468</v>
      </c>
      <c r="K1001" s="32">
        <v>1</v>
      </c>
      <c r="L1001" s="28">
        <v>1.01907354926203</v>
      </c>
      <c r="M1001" s="8">
        <v>558.12806224796805</v>
      </c>
      <c r="N1001" s="9">
        <f t="shared" si="75"/>
        <v>558.13</v>
      </c>
      <c r="O1001" s="6">
        <f t="shared" si="76"/>
        <v>560.41638730318471</v>
      </c>
      <c r="P1001" s="6">
        <f t="shared" si="77"/>
        <v>569.10284130638411</v>
      </c>
      <c r="Q1001" s="13">
        <f>P1001*Index!$D$16</f>
        <v>645.68143772348219</v>
      </c>
      <c r="S1001" s="8">
        <v>23.7153789372829</v>
      </c>
      <c r="T1001" s="6">
        <f t="shared" si="78"/>
        <v>24.082967310810787</v>
      </c>
      <c r="U1001" s="6">
        <f>T1001*Index!$H$19</f>
        <v>25.302167530920581</v>
      </c>
      <c r="W1001" s="8">
        <v>670.98360525440296</v>
      </c>
      <c r="X1001" s="9">
        <f t="shared" si="79"/>
        <v>670.98</v>
      </c>
      <c r="Y1001" s="27"/>
    </row>
    <row r="1002" spans="1:25" x14ac:dyDescent="0.25">
      <c r="A1002" s="2" t="s">
        <v>1242</v>
      </c>
      <c r="B1002" s="2" t="s">
        <v>53</v>
      </c>
      <c r="C1002" s="2">
        <v>120</v>
      </c>
      <c r="D1002" s="2" t="s">
        <v>62</v>
      </c>
      <c r="E1002" s="2" t="s">
        <v>57</v>
      </c>
      <c r="F1002" s="2" t="s">
        <v>41</v>
      </c>
      <c r="G1002" s="39" t="s">
        <v>1560</v>
      </c>
      <c r="H1002" s="29">
        <v>141.94062306374701</v>
      </c>
      <c r="I1002" s="29">
        <v>28.0582347657889</v>
      </c>
      <c r="J1002" s="8">
        <v>1.3581891414243099</v>
      </c>
      <c r="K1002" s="32">
        <v>1</v>
      </c>
      <c r="L1002" s="28">
        <v>0.99991607194830501</v>
      </c>
      <c r="M1002" s="8">
        <v>230.87122456016601</v>
      </c>
      <c r="N1002" s="9">
        <f t="shared" si="75"/>
        <v>230.87</v>
      </c>
      <c r="O1002" s="6">
        <f t="shared" si="76"/>
        <v>231.81779658086271</v>
      </c>
      <c r="P1002" s="6">
        <f t="shared" si="77"/>
        <v>235.41097242786608</v>
      </c>
      <c r="Q1002" s="13">
        <f>P1002*Index!$D$16</f>
        <v>267.0879217263934</v>
      </c>
      <c r="S1002" s="8">
        <v>17.161009619616401</v>
      </c>
      <c r="T1002" s="6">
        <f t="shared" si="78"/>
        <v>17.427005268720457</v>
      </c>
      <c r="U1002" s="6">
        <f>T1002*Index!$H$19</f>
        <v>18.30924741044943</v>
      </c>
      <c r="W1002" s="8">
        <v>285.39716913684299</v>
      </c>
      <c r="X1002" s="9">
        <f t="shared" si="79"/>
        <v>285.39999999999998</v>
      </c>
      <c r="Y1002" s="27"/>
    </row>
    <row r="1003" spans="1:25" x14ac:dyDescent="0.25">
      <c r="A1003" s="2" t="s">
        <v>1243</v>
      </c>
      <c r="B1003" s="2" t="s">
        <v>53</v>
      </c>
      <c r="C1003" s="2">
        <v>120</v>
      </c>
      <c r="D1003" s="2" t="s">
        <v>63</v>
      </c>
      <c r="E1003" s="2" t="s">
        <v>57</v>
      </c>
      <c r="F1003" s="2" t="s">
        <v>41</v>
      </c>
      <c r="G1003" s="39" t="s">
        <v>1560</v>
      </c>
      <c r="H1003" s="29">
        <v>141.94062306374701</v>
      </c>
      <c r="I1003" s="29">
        <v>43.708980699896102</v>
      </c>
      <c r="J1003" s="8">
        <v>1.6725182260451099</v>
      </c>
      <c r="K1003" s="32">
        <v>0</v>
      </c>
      <c r="L1003" s="28">
        <v>0.99800742577676305</v>
      </c>
      <c r="M1003" s="8">
        <v>309.88364698194499</v>
      </c>
      <c r="N1003" s="9">
        <f t="shared" si="75"/>
        <v>309.88</v>
      </c>
      <c r="O1003" s="6">
        <f t="shared" si="76"/>
        <v>311.15416993457097</v>
      </c>
      <c r="P1003" s="6">
        <f t="shared" si="77"/>
        <v>315.97705956855685</v>
      </c>
      <c r="Q1003" s="13">
        <f>P1003*Index!$D$16</f>
        <v>358.49499827049181</v>
      </c>
      <c r="S1003" s="8">
        <v>18.018172863685098</v>
      </c>
      <c r="T1003" s="6">
        <f t="shared" si="78"/>
        <v>18.29745454307222</v>
      </c>
      <c r="U1003" s="6">
        <f>T1003*Index!$H$19</f>
        <v>19.223763179315249</v>
      </c>
      <c r="W1003" s="8">
        <v>377.718761449807</v>
      </c>
      <c r="X1003" s="9">
        <f t="shared" si="79"/>
        <v>377.72</v>
      </c>
      <c r="Y1003" s="27"/>
    </row>
    <row r="1004" spans="1:25" x14ac:dyDescent="0.25">
      <c r="A1004" s="2" t="s">
        <v>1244</v>
      </c>
      <c r="B1004" s="2" t="s">
        <v>53</v>
      </c>
      <c r="C1004" s="2">
        <v>120</v>
      </c>
      <c r="D1004" s="2" t="s">
        <v>64</v>
      </c>
      <c r="E1004" s="2" t="s">
        <v>57</v>
      </c>
      <c r="F1004" s="2" t="s">
        <v>41</v>
      </c>
      <c r="G1004" s="39" t="s">
        <v>1560</v>
      </c>
      <c r="H1004" s="29">
        <v>141.94062306374701</v>
      </c>
      <c r="I1004" s="29">
        <v>57.336179603983801</v>
      </c>
      <c r="J1004" s="8">
        <v>1.7229947067696101</v>
      </c>
      <c r="K1004" s="32">
        <v>0</v>
      </c>
      <c r="L1004" s="28">
        <v>1.0054870921976999</v>
      </c>
      <c r="M1004" s="8">
        <v>345.236885066409</v>
      </c>
      <c r="N1004" s="9">
        <f t="shared" si="75"/>
        <v>345.24</v>
      </c>
      <c r="O1004" s="6">
        <f t="shared" si="76"/>
        <v>346.65235629518128</v>
      </c>
      <c r="P1004" s="6">
        <f t="shared" si="77"/>
        <v>352.02546781775663</v>
      </c>
      <c r="Q1004" s="13">
        <f>P1004*Index!$D$16</f>
        <v>399.39408781387988</v>
      </c>
      <c r="S1004" s="8">
        <v>19.3968360865262</v>
      </c>
      <c r="T1004" s="6">
        <f t="shared" si="78"/>
        <v>19.697487045867359</v>
      </c>
      <c r="U1004" s="6">
        <f>T1004*Index!$H$19</f>
        <v>20.69467232756439</v>
      </c>
      <c r="W1004" s="8">
        <v>420.08876014144499</v>
      </c>
      <c r="X1004" s="9">
        <f t="shared" si="79"/>
        <v>420.09</v>
      </c>
      <c r="Y1004" s="27"/>
    </row>
    <row r="1005" spans="1:25" x14ac:dyDescent="0.25">
      <c r="A1005" s="2" t="s">
        <v>1245</v>
      </c>
      <c r="B1005" s="2" t="s">
        <v>53</v>
      </c>
      <c r="C1005" s="2">
        <v>120</v>
      </c>
      <c r="D1005" s="2" t="s">
        <v>65</v>
      </c>
      <c r="E1005" s="2" t="s">
        <v>57</v>
      </c>
      <c r="F1005" s="2" t="s">
        <v>41</v>
      </c>
      <c r="G1005" s="39" t="s">
        <v>1560</v>
      </c>
      <c r="H1005" s="29">
        <v>141.94062306374701</v>
      </c>
      <c r="I1005" s="29">
        <v>78.980500928382597</v>
      </c>
      <c r="J1005" s="8">
        <v>1.70655210336444</v>
      </c>
      <c r="K1005" s="32">
        <v>0</v>
      </c>
      <c r="L1005" s="28">
        <v>0.95097075256727603</v>
      </c>
      <c r="M1005" s="8">
        <v>358.52872511960197</v>
      </c>
      <c r="N1005" s="9">
        <f t="shared" si="75"/>
        <v>358.53</v>
      </c>
      <c r="O1005" s="6">
        <f t="shared" si="76"/>
        <v>359.99869289259232</v>
      </c>
      <c r="P1005" s="6">
        <f t="shared" si="77"/>
        <v>365.57867263242753</v>
      </c>
      <c r="Q1005" s="13">
        <f>P1005*Index!$D$16</f>
        <v>414.77101468075222</v>
      </c>
      <c r="S1005" s="8">
        <v>17.673771783578399</v>
      </c>
      <c r="T1005" s="6">
        <f t="shared" si="78"/>
        <v>17.947715246223865</v>
      </c>
      <c r="U1005" s="6">
        <f>T1005*Index!$H$19</f>
        <v>18.856318330563948</v>
      </c>
      <c r="W1005" s="8">
        <v>433.62733301131601</v>
      </c>
      <c r="X1005" s="9">
        <f t="shared" si="79"/>
        <v>433.63</v>
      </c>
      <c r="Y1005" s="27"/>
    </row>
    <row r="1006" spans="1:25" x14ac:dyDescent="0.25">
      <c r="A1006" s="2" t="s">
        <v>1246</v>
      </c>
      <c r="B1006" s="2" t="s">
        <v>53</v>
      </c>
      <c r="C1006" s="2">
        <v>120</v>
      </c>
      <c r="D1006" s="2" t="s">
        <v>42</v>
      </c>
      <c r="E1006" s="2" t="s">
        <v>57</v>
      </c>
      <c r="F1006" s="2" t="s">
        <v>41</v>
      </c>
      <c r="G1006" s="39" t="s">
        <v>1560</v>
      </c>
      <c r="H1006" s="29">
        <v>141.94062306374701</v>
      </c>
      <c r="I1006" s="29">
        <v>81.282128425783</v>
      </c>
      <c r="J1006" s="8">
        <v>1.7119047080093801</v>
      </c>
      <c r="K1006" s="32">
        <v>0</v>
      </c>
      <c r="L1006" s="28">
        <v>1.0182692143102301</v>
      </c>
      <c r="M1006" s="8">
        <v>389.11740513648999</v>
      </c>
      <c r="N1006" s="9">
        <f t="shared" si="75"/>
        <v>389.12</v>
      </c>
      <c r="O1006" s="6">
        <f t="shared" si="76"/>
        <v>390.71278649754959</v>
      </c>
      <c r="P1006" s="6">
        <f t="shared" si="77"/>
        <v>396.76883468826162</v>
      </c>
      <c r="Q1006" s="13">
        <f>P1006*Index!$D$16</f>
        <v>450.1581314148915</v>
      </c>
      <c r="S1006" s="8">
        <v>18.3327774102824</v>
      </c>
      <c r="T1006" s="6">
        <f t="shared" si="78"/>
        <v>18.616935460141779</v>
      </c>
      <c r="U1006" s="6">
        <f>T1006*Index!$H$19</f>
        <v>19.559417817811454</v>
      </c>
      <c r="W1006" s="8">
        <v>469.71754923270299</v>
      </c>
      <c r="X1006" s="9">
        <f t="shared" si="79"/>
        <v>469.72</v>
      </c>
      <c r="Y1006" s="27"/>
    </row>
    <row r="1007" spans="1:25" x14ac:dyDescent="0.25">
      <c r="A1007" s="2" t="s">
        <v>1247</v>
      </c>
      <c r="B1007" s="2" t="s">
        <v>53</v>
      </c>
      <c r="C1007" s="2">
        <v>120</v>
      </c>
      <c r="D1007" s="2" t="s">
        <v>66</v>
      </c>
      <c r="E1007" s="2" t="s">
        <v>57</v>
      </c>
      <c r="F1007" s="2" t="s">
        <v>222</v>
      </c>
      <c r="G1007" s="39" t="s">
        <v>1560</v>
      </c>
      <c r="H1007" s="29">
        <v>141.94062306374701</v>
      </c>
      <c r="I1007" s="29">
        <v>105.679697828881</v>
      </c>
      <c r="J1007" s="8">
        <v>1.56006330420729</v>
      </c>
      <c r="K1007" s="32">
        <v>0</v>
      </c>
      <c r="L1007" s="28">
        <v>1.0027028992917899</v>
      </c>
      <c r="M1007" s="8">
        <v>387.34751512202803</v>
      </c>
      <c r="N1007" s="9">
        <f t="shared" si="75"/>
        <v>387.35</v>
      </c>
      <c r="O1007" s="6">
        <f t="shared" si="76"/>
        <v>388.93563993402836</v>
      </c>
      <c r="P1007" s="6">
        <f t="shared" si="77"/>
        <v>394.9641423530058</v>
      </c>
      <c r="Q1007" s="13">
        <f>P1007*Index!$D$16</f>
        <v>448.11059930452342</v>
      </c>
      <c r="S1007" s="8">
        <v>23.154992308197102</v>
      </c>
      <c r="T1007" s="6">
        <f t="shared" si="78"/>
        <v>23.513894688974158</v>
      </c>
      <c r="U1007" s="6">
        <f>T1007*Index!$H$19</f>
        <v>24.704285607603474</v>
      </c>
      <c r="W1007" s="8">
        <v>472.81488491212701</v>
      </c>
      <c r="X1007" s="9">
        <f t="shared" si="79"/>
        <v>472.81</v>
      </c>
      <c r="Y1007" s="27"/>
    </row>
    <row r="1008" spans="1:25" x14ac:dyDescent="0.25">
      <c r="A1008" s="2" t="s">
        <v>1248</v>
      </c>
      <c r="B1008" s="2" t="s">
        <v>53</v>
      </c>
      <c r="C1008" s="2">
        <v>120</v>
      </c>
      <c r="D1008" s="2" t="s">
        <v>1563</v>
      </c>
      <c r="E1008" s="2" t="s">
        <v>57</v>
      </c>
      <c r="F1008" s="2" t="s">
        <v>222</v>
      </c>
      <c r="G1008" s="39" t="s">
        <v>1560</v>
      </c>
      <c r="H1008" s="29">
        <v>141.94062306374701</v>
      </c>
      <c r="I1008" s="29">
        <v>89.248197828836396</v>
      </c>
      <c r="J1008" s="8">
        <v>1.6200564135378299</v>
      </c>
      <c r="K1008" s="32">
        <v>0</v>
      </c>
      <c r="L1008" s="28">
        <v>0.96611839600642502</v>
      </c>
      <c r="M1008" s="8">
        <v>361.84895225022098</v>
      </c>
      <c r="N1008" s="9">
        <f t="shared" si="75"/>
        <v>361.85</v>
      </c>
      <c r="O1008" s="6">
        <f t="shared" si="76"/>
        <v>363.33253295444689</v>
      </c>
      <c r="P1008" s="6">
        <f t="shared" si="77"/>
        <v>368.96418721524083</v>
      </c>
      <c r="Q1008" s="13">
        <f>P1008*Index!$D$16</f>
        <v>418.61208480833545</v>
      </c>
      <c r="S1008" s="8">
        <v>19.0777765382587</v>
      </c>
      <c r="T1008" s="6">
        <f t="shared" si="78"/>
        <v>19.373482074601711</v>
      </c>
      <c r="U1008" s="6">
        <f>T1008*Index!$H$19</f>
        <v>20.354264604628419</v>
      </c>
      <c r="W1008" s="8">
        <v>438.96634941296401</v>
      </c>
      <c r="X1008" s="9">
        <f t="shared" si="79"/>
        <v>438.97</v>
      </c>
      <c r="Y1008" s="27"/>
    </row>
    <row r="1009" spans="1:25" x14ac:dyDescent="0.25">
      <c r="A1009" s="2" t="s">
        <v>1249</v>
      </c>
      <c r="B1009" s="2" t="s">
        <v>53</v>
      </c>
      <c r="C1009" s="2">
        <v>120</v>
      </c>
      <c r="D1009" s="2" t="s">
        <v>229</v>
      </c>
      <c r="E1009" s="2" t="s">
        <v>57</v>
      </c>
      <c r="F1009" s="2" t="s">
        <v>41</v>
      </c>
      <c r="G1009" s="39" t="s">
        <v>1560</v>
      </c>
      <c r="H1009" s="29">
        <v>141.94062306374701</v>
      </c>
      <c r="I1009" s="29">
        <v>61.617399166476602</v>
      </c>
      <c r="J1009" s="8">
        <v>1.99133800671578</v>
      </c>
      <c r="K1009" s="32">
        <v>1</v>
      </c>
      <c r="L1009" s="28">
        <v>1.01907354926203</v>
      </c>
      <c r="M1009" s="8">
        <v>413.08434333871099</v>
      </c>
      <c r="N1009" s="9">
        <f t="shared" si="75"/>
        <v>413.08</v>
      </c>
      <c r="O1009" s="6">
        <f t="shared" si="76"/>
        <v>414.7779891463997</v>
      </c>
      <c r="P1009" s="6">
        <f t="shared" si="77"/>
        <v>421.20704797816893</v>
      </c>
      <c r="Q1009" s="13">
        <f>P1009*Index!$D$16</f>
        <v>477.88475575610693</v>
      </c>
      <c r="S1009" s="8">
        <v>18.980783306487702</v>
      </c>
      <c r="T1009" s="6">
        <f t="shared" si="78"/>
        <v>19.274985447738263</v>
      </c>
      <c r="U1009" s="6">
        <f>T1009*Index!$H$19</f>
        <v>20.250781586030012</v>
      </c>
      <c r="W1009" s="8">
        <v>498.13553734213798</v>
      </c>
      <c r="X1009" s="9">
        <f t="shared" si="79"/>
        <v>498.14</v>
      </c>
      <c r="Y1009" s="27"/>
    </row>
    <row r="1010" spans="1:25" x14ac:dyDescent="0.25">
      <c r="A1010" s="2" t="s">
        <v>1250</v>
      </c>
      <c r="B1010" s="2" t="s">
        <v>53</v>
      </c>
      <c r="C1010" s="2">
        <v>120</v>
      </c>
      <c r="D1010" s="2" t="s">
        <v>62</v>
      </c>
      <c r="E1010" s="2" t="s">
        <v>58</v>
      </c>
      <c r="F1010" s="2" t="s">
        <v>41</v>
      </c>
      <c r="G1010" s="39" t="s">
        <v>1560</v>
      </c>
      <c r="H1010" s="29">
        <v>141.94062306374701</v>
      </c>
      <c r="I1010" s="29">
        <v>36.041345356328797</v>
      </c>
      <c r="J1010" s="8">
        <v>1.3927786463101099</v>
      </c>
      <c r="K1010" s="32">
        <v>1</v>
      </c>
      <c r="L1010" s="28">
        <v>0.99991607194830501</v>
      </c>
      <c r="M1010" s="8">
        <v>247.868680162206</v>
      </c>
      <c r="N1010" s="9">
        <f t="shared" si="75"/>
        <v>247.87</v>
      </c>
      <c r="O1010" s="6">
        <f t="shared" si="76"/>
        <v>248.88494175087104</v>
      </c>
      <c r="P1010" s="6">
        <f t="shared" si="77"/>
        <v>252.74265834800954</v>
      </c>
      <c r="Q1010" s="13">
        <f>P1010*Index!$D$16</f>
        <v>286.75176290033926</v>
      </c>
      <c r="S1010" s="8">
        <v>17.657445472231501</v>
      </c>
      <c r="T1010" s="6">
        <f t="shared" si="78"/>
        <v>17.931135877051091</v>
      </c>
      <c r="U1010" s="6">
        <f>T1010*Index!$H$19</f>
        <v>18.838899630826802</v>
      </c>
      <c r="W1010" s="8">
        <v>305.59066253116703</v>
      </c>
      <c r="X1010" s="9">
        <f t="shared" si="79"/>
        <v>305.58999999999997</v>
      </c>
      <c r="Y1010" s="27"/>
    </row>
    <row r="1011" spans="1:25" x14ac:dyDescent="0.25">
      <c r="A1011" s="2" t="s">
        <v>1251</v>
      </c>
      <c r="B1011" s="2" t="s">
        <v>53</v>
      </c>
      <c r="C1011" s="2">
        <v>120</v>
      </c>
      <c r="D1011" s="2" t="s">
        <v>63</v>
      </c>
      <c r="E1011" s="2" t="s">
        <v>58</v>
      </c>
      <c r="F1011" s="2" t="s">
        <v>41</v>
      </c>
      <c r="G1011" s="39" t="s">
        <v>1560</v>
      </c>
      <c r="H1011" s="29">
        <v>141.94062306374701</v>
      </c>
      <c r="I1011" s="29">
        <v>56.143914454965</v>
      </c>
      <c r="J1011" s="8">
        <v>1.6765999412671699</v>
      </c>
      <c r="K1011" s="32">
        <v>0</v>
      </c>
      <c r="L1011" s="28">
        <v>0.99800742577676305</v>
      </c>
      <c r="M1011" s="8">
        <v>331.44677308562802</v>
      </c>
      <c r="N1011" s="9">
        <f t="shared" si="75"/>
        <v>331.45</v>
      </c>
      <c r="O1011" s="6">
        <f t="shared" si="76"/>
        <v>332.80570485527909</v>
      </c>
      <c r="P1011" s="6">
        <f t="shared" si="77"/>
        <v>337.96419328053594</v>
      </c>
      <c r="Q1011" s="13">
        <f>P1011*Index!$D$16</f>
        <v>383.44072525716507</v>
      </c>
      <c r="S1011" s="8">
        <v>20.151040159918701</v>
      </c>
      <c r="T1011" s="6">
        <f t="shared" si="78"/>
        <v>20.463381282397442</v>
      </c>
      <c r="U1011" s="6">
        <f>T1011*Index!$H$19</f>
        <v>21.499339959818812</v>
      </c>
      <c r="W1011" s="8">
        <v>404.94006521698401</v>
      </c>
      <c r="X1011" s="9">
        <f t="shared" si="79"/>
        <v>404.94</v>
      </c>
      <c r="Y1011" s="27"/>
    </row>
    <row r="1012" spans="1:25" x14ac:dyDescent="0.25">
      <c r="A1012" s="2" t="s">
        <v>1252</v>
      </c>
      <c r="B1012" s="2" t="s">
        <v>53</v>
      </c>
      <c r="C1012" s="2">
        <v>120</v>
      </c>
      <c r="D1012" s="2" t="s">
        <v>64</v>
      </c>
      <c r="E1012" s="2" t="s">
        <v>58</v>
      </c>
      <c r="F1012" s="2" t="s">
        <v>41</v>
      </c>
      <c r="G1012" s="39" t="s">
        <v>1560</v>
      </c>
      <c r="H1012" s="29">
        <v>141.94062306374701</v>
      </c>
      <c r="I1012" s="29">
        <v>73.646385574886196</v>
      </c>
      <c r="J1012" s="8">
        <v>1.7690786992351599</v>
      </c>
      <c r="K1012" s="32">
        <v>0</v>
      </c>
      <c r="L1012" s="28">
        <v>1.0054870921976999</v>
      </c>
      <c r="M1012" s="8">
        <v>383.48310901922599</v>
      </c>
      <c r="N1012" s="9">
        <f t="shared" si="75"/>
        <v>383.48</v>
      </c>
      <c r="O1012" s="6">
        <f t="shared" si="76"/>
        <v>385.05538976620483</v>
      </c>
      <c r="P1012" s="6">
        <f t="shared" si="77"/>
        <v>391.023748307581</v>
      </c>
      <c r="Q1012" s="13">
        <f>P1012*Index!$D$16</f>
        <v>443.63998501870014</v>
      </c>
      <c r="S1012" s="8">
        <v>23.8405894326416</v>
      </c>
      <c r="T1012" s="6">
        <f t="shared" si="78"/>
        <v>24.210118568847548</v>
      </c>
      <c r="U1012" s="6">
        <f>T1012*Index!$H$19</f>
        <v>25.435755821395453</v>
      </c>
      <c r="W1012" s="8">
        <v>469.07574084009502</v>
      </c>
      <c r="X1012" s="9">
        <f t="shared" si="79"/>
        <v>469.08</v>
      </c>
      <c r="Y1012" s="27"/>
    </row>
    <row r="1013" spans="1:25" x14ac:dyDescent="0.25">
      <c r="A1013" s="2" t="s">
        <v>1253</v>
      </c>
      <c r="B1013" s="2" t="s">
        <v>53</v>
      </c>
      <c r="C1013" s="2">
        <v>120</v>
      </c>
      <c r="D1013" s="2" t="s">
        <v>65</v>
      </c>
      <c r="E1013" s="2" t="s">
        <v>58</v>
      </c>
      <c r="F1013" s="2" t="s">
        <v>41</v>
      </c>
      <c r="G1013" s="39" t="s">
        <v>1560</v>
      </c>
      <c r="H1013" s="29">
        <v>141.94062306374701</v>
      </c>
      <c r="I1013" s="29">
        <v>101.445599702813</v>
      </c>
      <c r="J1013" s="8">
        <v>1.7742413901752401</v>
      </c>
      <c r="K1013" s="32">
        <v>0</v>
      </c>
      <c r="L1013" s="28">
        <v>0.95097075256727603</v>
      </c>
      <c r="M1013" s="8">
        <v>410.65381083027398</v>
      </c>
      <c r="N1013" s="9">
        <f t="shared" si="75"/>
        <v>410.65</v>
      </c>
      <c r="O1013" s="6">
        <f t="shared" si="76"/>
        <v>412.33749145467812</v>
      </c>
      <c r="P1013" s="6">
        <f t="shared" si="77"/>
        <v>418.72872257222565</v>
      </c>
      <c r="Q1013" s="13">
        <f>P1013*Index!$D$16</f>
        <v>475.07294636927838</v>
      </c>
      <c r="S1013" s="8">
        <v>21.113300117162002</v>
      </c>
      <c r="T1013" s="6">
        <f t="shared" si="78"/>
        <v>21.440556268978014</v>
      </c>
      <c r="U1013" s="6">
        <f>T1013*Index!$H$19</f>
        <v>22.525984430095026</v>
      </c>
      <c r="W1013" s="8">
        <v>497.59893079937302</v>
      </c>
      <c r="X1013" s="9">
        <f t="shared" si="79"/>
        <v>497.6</v>
      </c>
      <c r="Y1013" s="27"/>
    </row>
    <row r="1014" spans="1:25" x14ac:dyDescent="0.25">
      <c r="A1014" s="2" t="s">
        <v>1254</v>
      </c>
      <c r="B1014" s="2" t="s">
        <v>53</v>
      </c>
      <c r="C1014" s="2">
        <v>120</v>
      </c>
      <c r="D1014" s="2" t="s">
        <v>42</v>
      </c>
      <c r="E1014" s="2" t="s">
        <v>58</v>
      </c>
      <c r="F1014" s="2" t="s">
        <v>41</v>
      </c>
      <c r="G1014" s="39" t="s">
        <v>1560</v>
      </c>
      <c r="H1014" s="29">
        <v>141.94062306374701</v>
      </c>
      <c r="I1014" s="29">
        <v>104.400593832288</v>
      </c>
      <c r="J1014" s="8">
        <v>1.7355508106057</v>
      </c>
      <c r="K1014" s="32">
        <v>0</v>
      </c>
      <c r="L1014" s="28">
        <v>1.0182692143102301</v>
      </c>
      <c r="M1014" s="8">
        <v>435.34847651220599</v>
      </c>
      <c r="N1014" s="9">
        <f t="shared" si="75"/>
        <v>435.35</v>
      </c>
      <c r="O1014" s="6">
        <f t="shared" si="76"/>
        <v>437.13340526590605</v>
      </c>
      <c r="P1014" s="6">
        <f t="shared" si="77"/>
        <v>443.90897304752764</v>
      </c>
      <c r="Q1014" s="13">
        <f>P1014*Index!$D$16</f>
        <v>503.6414565735306</v>
      </c>
      <c r="S1014" s="8">
        <v>22.290630354810698</v>
      </c>
      <c r="T1014" s="6">
        <f t="shared" si="78"/>
        <v>22.636135125310265</v>
      </c>
      <c r="U1014" s="6">
        <f>T1014*Index!$H$19</f>
        <v>23.782089466029095</v>
      </c>
      <c r="W1014" s="8">
        <v>527.42354603956005</v>
      </c>
      <c r="X1014" s="9">
        <f t="shared" si="79"/>
        <v>527.41999999999996</v>
      </c>
      <c r="Y1014" s="27"/>
    </row>
    <row r="1015" spans="1:25" x14ac:dyDescent="0.25">
      <c r="A1015" s="2" t="s">
        <v>1255</v>
      </c>
      <c r="B1015" s="2" t="s">
        <v>53</v>
      </c>
      <c r="C1015" s="2">
        <v>120</v>
      </c>
      <c r="D1015" s="2" t="s">
        <v>66</v>
      </c>
      <c r="E1015" s="2" t="s">
        <v>58</v>
      </c>
      <c r="F1015" s="2" t="s">
        <v>222</v>
      </c>
      <c r="G1015" s="39" t="s">
        <v>1560</v>
      </c>
      <c r="H1015" s="29">
        <v>141.94062306374701</v>
      </c>
      <c r="I1015" s="29">
        <v>135.745201633753</v>
      </c>
      <c r="J1015" s="8">
        <v>2.1210623525146102</v>
      </c>
      <c r="K1015" s="32">
        <v>0</v>
      </c>
      <c r="L1015" s="28">
        <v>1.0027028992917899</v>
      </c>
      <c r="M1015" s="8">
        <v>590.58092640485904</v>
      </c>
      <c r="N1015" s="9">
        <f t="shared" si="75"/>
        <v>590.58000000000004</v>
      </c>
      <c r="O1015" s="6">
        <f t="shared" si="76"/>
        <v>593.00230820311901</v>
      </c>
      <c r="P1015" s="6">
        <f t="shared" si="77"/>
        <v>602.19384398026739</v>
      </c>
      <c r="Q1015" s="13">
        <f>P1015*Index!$D$16</f>
        <v>683.22517258366668</v>
      </c>
      <c r="S1015" s="8">
        <v>28.168821346750999</v>
      </c>
      <c r="T1015" s="6">
        <f t="shared" si="78"/>
        <v>28.605438077625642</v>
      </c>
      <c r="U1015" s="6">
        <f>T1015*Index!$H$19</f>
        <v>30.053588380305438</v>
      </c>
      <c r="W1015" s="8">
        <v>713.27876096397301</v>
      </c>
      <c r="X1015" s="9">
        <f t="shared" si="79"/>
        <v>713.28</v>
      </c>
      <c r="Y1015" s="27"/>
    </row>
    <row r="1016" spans="1:25" x14ac:dyDescent="0.25">
      <c r="A1016" s="2" t="s">
        <v>1256</v>
      </c>
      <c r="B1016" s="2" t="s">
        <v>53</v>
      </c>
      <c r="C1016" s="2">
        <v>120</v>
      </c>
      <c r="D1016" s="2" t="s">
        <v>1563</v>
      </c>
      <c r="E1016" s="2" t="s">
        <v>58</v>
      </c>
      <c r="F1016" s="2" t="s">
        <v>222</v>
      </c>
      <c r="G1016" s="39" t="s">
        <v>1560</v>
      </c>
      <c r="H1016" s="29">
        <v>141.94062306374701</v>
      </c>
      <c r="I1016" s="29">
        <v>114.638043282197</v>
      </c>
      <c r="J1016" s="8">
        <v>2.1014544104446902</v>
      </c>
      <c r="K1016" s="32">
        <v>0</v>
      </c>
      <c r="L1016" s="28">
        <v>0.96611839600642502</v>
      </c>
      <c r="M1016" s="8">
        <v>520.91980318778496</v>
      </c>
      <c r="N1016" s="9">
        <f t="shared" si="75"/>
        <v>520.91999999999996</v>
      </c>
      <c r="O1016" s="6">
        <f t="shared" si="76"/>
        <v>523.05557438085486</v>
      </c>
      <c r="P1016" s="6">
        <f t="shared" si="77"/>
        <v>531.16293578375814</v>
      </c>
      <c r="Q1016" s="13">
        <f>P1016*Index!$D$16</f>
        <v>602.63633064106318</v>
      </c>
      <c r="S1016" s="8">
        <v>25.876005109625499</v>
      </c>
      <c r="T1016" s="6">
        <f t="shared" si="78"/>
        <v>26.277083188824697</v>
      </c>
      <c r="U1016" s="6">
        <f>T1016*Index!$H$19</f>
        <v>27.607360525258947</v>
      </c>
      <c r="W1016" s="8">
        <v>630.24369116632295</v>
      </c>
      <c r="X1016" s="9">
        <f t="shared" si="79"/>
        <v>630.24</v>
      </c>
      <c r="Y1016" s="27"/>
    </row>
    <row r="1017" spans="1:25" x14ac:dyDescent="0.25">
      <c r="A1017" s="2" t="s">
        <v>1257</v>
      </c>
      <c r="B1017" s="2" t="s">
        <v>53</v>
      </c>
      <c r="C1017" s="2">
        <v>120</v>
      </c>
      <c r="D1017" s="2" t="s">
        <v>229</v>
      </c>
      <c r="E1017" s="2" t="s">
        <v>58</v>
      </c>
      <c r="F1017" s="2" t="s">
        <v>41</v>
      </c>
      <c r="G1017" s="39" t="s">
        <v>1560</v>
      </c>
      <c r="H1017" s="29">
        <v>141.94062306374701</v>
      </c>
      <c r="I1017" s="29">
        <v>79.150493214733402</v>
      </c>
      <c r="J1017" s="8">
        <v>2.0259275116015898</v>
      </c>
      <c r="K1017" s="32">
        <v>1</v>
      </c>
      <c r="L1017" s="28">
        <v>1.01907354926203</v>
      </c>
      <c r="M1017" s="8">
        <v>456.45789575147001</v>
      </c>
      <c r="N1017" s="9">
        <f t="shared" si="75"/>
        <v>456.46</v>
      </c>
      <c r="O1017" s="6">
        <f t="shared" si="76"/>
        <v>458.32937312405102</v>
      </c>
      <c r="P1017" s="6">
        <f t="shared" si="77"/>
        <v>465.43347840747384</v>
      </c>
      <c r="Q1017" s="13">
        <f>P1017*Index!$D$16</f>
        <v>528.06230384112439</v>
      </c>
      <c r="S1017" s="8">
        <v>19.9459060671869</v>
      </c>
      <c r="T1017" s="6">
        <f t="shared" si="78"/>
        <v>20.255067611228299</v>
      </c>
      <c r="U1017" s="6">
        <f>T1017*Index!$H$19</f>
        <v>21.280480409046728</v>
      </c>
      <c r="W1017" s="8">
        <v>549.34278425017203</v>
      </c>
      <c r="X1017" s="9">
        <f t="shared" si="79"/>
        <v>549.34</v>
      </c>
      <c r="Y1017" s="27"/>
    </row>
    <row r="1018" spans="1:25" x14ac:dyDescent="0.25">
      <c r="A1018" s="2" t="s">
        <v>1258</v>
      </c>
      <c r="B1018" s="2" t="s">
        <v>53</v>
      </c>
      <c r="C1018" s="2">
        <v>120</v>
      </c>
      <c r="D1018" s="2" t="s">
        <v>62</v>
      </c>
      <c r="E1018" s="2" t="s">
        <v>59</v>
      </c>
      <c r="F1018" s="2" t="s">
        <v>41</v>
      </c>
      <c r="G1018" s="39" t="s">
        <v>1560</v>
      </c>
      <c r="H1018" s="29">
        <v>141.94062306374701</v>
      </c>
      <c r="I1018" s="29">
        <v>29.552148895776501</v>
      </c>
      <c r="J1018" s="8">
        <v>1.48559801368311</v>
      </c>
      <c r="K1018" s="32">
        <v>0</v>
      </c>
      <c r="L1018" s="28">
        <v>0.99991607194830501</v>
      </c>
      <c r="M1018" s="8">
        <v>254.74793909130301</v>
      </c>
      <c r="N1018" s="9">
        <f t="shared" si="75"/>
        <v>254.75</v>
      </c>
      <c r="O1018" s="6">
        <f t="shared" si="76"/>
        <v>255.79240564157735</v>
      </c>
      <c r="P1018" s="6">
        <f t="shared" si="77"/>
        <v>259.75718792902182</v>
      </c>
      <c r="Q1018" s="13">
        <f>P1018*Index!$D$16</f>
        <v>294.71016903731299</v>
      </c>
      <c r="S1018" s="8">
        <v>17.039555115131801</v>
      </c>
      <c r="T1018" s="6">
        <f t="shared" si="78"/>
        <v>17.303668219416345</v>
      </c>
      <c r="U1018" s="6">
        <f>T1018*Index!$H$19</f>
        <v>18.179666423024297</v>
      </c>
      <c r="W1018" s="8">
        <v>312.889835460337</v>
      </c>
      <c r="X1018" s="9">
        <f t="shared" si="79"/>
        <v>312.89</v>
      </c>
      <c r="Y1018" s="27"/>
    </row>
    <row r="1019" spans="1:25" x14ac:dyDescent="0.25">
      <c r="A1019" s="2" t="s">
        <v>1259</v>
      </c>
      <c r="B1019" s="2" t="s">
        <v>53</v>
      </c>
      <c r="C1019" s="2">
        <v>120</v>
      </c>
      <c r="D1019" s="2" t="s">
        <v>63</v>
      </c>
      <c r="E1019" s="2" t="s">
        <v>59</v>
      </c>
      <c r="F1019" s="2" t="s">
        <v>41</v>
      </c>
      <c r="G1019" s="39" t="s">
        <v>1560</v>
      </c>
      <c r="H1019" s="29">
        <v>141.94062306374701</v>
      </c>
      <c r="I1019" s="29">
        <v>46.017441524114602</v>
      </c>
      <c r="J1019" s="8">
        <v>1.7709843626166499</v>
      </c>
      <c r="K1019" s="32">
        <v>0</v>
      </c>
      <c r="L1019" s="28">
        <v>0.99800742577676305</v>
      </c>
      <c r="M1019" s="8">
        <v>332.207523450569</v>
      </c>
      <c r="N1019" s="9">
        <f t="shared" si="75"/>
        <v>332.21</v>
      </c>
      <c r="O1019" s="6">
        <f t="shared" si="76"/>
        <v>333.56957429671633</v>
      </c>
      <c r="P1019" s="6">
        <f t="shared" si="77"/>
        <v>338.73990269831546</v>
      </c>
      <c r="Q1019" s="13">
        <f>P1019*Index!$D$16</f>
        <v>384.32081429516359</v>
      </c>
      <c r="S1019" s="8">
        <v>17.9454956421202</v>
      </c>
      <c r="T1019" s="6">
        <f t="shared" si="78"/>
        <v>18.223650824573063</v>
      </c>
      <c r="U1019" s="6">
        <f>T1019*Index!$H$19</f>
        <v>19.146223147567074</v>
      </c>
      <c r="W1019" s="8">
        <v>403.467037442731</v>
      </c>
      <c r="X1019" s="9">
        <f t="shared" si="79"/>
        <v>403.47</v>
      </c>
      <c r="Y1019" s="27"/>
    </row>
    <row r="1020" spans="1:25" x14ac:dyDescent="0.25">
      <c r="A1020" s="2" t="s">
        <v>1260</v>
      </c>
      <c r="B1020" s="2" t="s">
        <v>53</v>
      </c>
      <c r="C1020" s="2">
        <v>120</v>
      </c>
      <c r="D1020" s="2" t="s">
        <v>64</v>
      </c>
      <c r="E1020" s="2" t="s">
        <v>59</v>
      </c>
      <c r="F1020" s="2" t="s">
        <v>41</v>
      </c>
      <c r="G1020" s="39" t="s">
        <v>1560</v>
      </c>
      <c r="H1020" s="29">
        <v>141.94062306374701</v>
      </c>
      <c r="I1020" s="29">
        <v>60.337823476878697</v>
      </c>
      <c r="J1020" s="8">
        <v>1.8399128800986899</v>
      </c>
      <c r="K1020" s="32">
        <v>0</v>
      </c>
      <c r="L1020" s="28">
        <v>1.0054870921976999</v>
      </c>
      <c r="M1020" s="8">
        <v>374.21687615411702</v>
      </c>
      <c r="N1020" s="9">
        <f t="shared" si="75"/>
        <v>374.22</v>
      </c>
      <c r="O1020" s="6">
        <f t="shared" si="76"/>
        <v>375.7511653463489</v>
      </c>
      <c r="P1020" s="6">
        <f t="shared" si="77"/>
        <v>381.57530840921731</v>
      </c>
      <c r="Q1020" s="13">
        <f>P1020*Index!$D$16</f>
        <v>432.92016108702694</v>
      </c>
      <c r="S1020" s="8">
        <v>18.137731247123899</v>
      </c>
      <c r="T1020" s="6">
        <f t="shared" si="78"/>
        <v>18.418866081454322</v>
      </c>
      <c r="U1020" s="6">
        <f>T1020*Index!$H$19</f>
        <v>19.351321176827945</v>
      </c>
      <c r="W1020" s="8">
        <v>452.27148226385498</v>
      </c>
      <c r="X1020" s="9">
        <f t="shared" si="79"/>
        <v>452.27</v>
      </c>
      <c r="Y1020" s="27"/>
    </row>
    <row r="1021" spans="1:25" x14ac:dyDescent="0.25">
      <c r="A1021" s="2" t="s">
        <v>1261</v>
      </c>
      <c r="B1021" s="2" t="s">
        <v>53</v>
      </c>
      <c r="C1021" s="2">
        <v>120</v>
      </c>
      <c r="D1021" s="2" t="s">
        <v>65</v>
      </c>
      <c r="E1021" s="2" t="s">
        <v>59</v>
      </c>
      <c r="F1021" s="2" t="s">
        <v>41</v>
      </c>
      <c r="G1021" s="39" t="s">
        <v>1560</v>
      </c>
      <c r="H1021" s="29">
        <v>141.94062306374701</v>
      </c>
      <c r="I1021" s="29">
        <v>83.078629411956896</v>
      </c>
      <c r="J1021" s="8">
        <v>1.83070828910626</v>
      </c>
      <c r="K1021" s="32">
        <v>0</v>
      </c>
      <c r="L1021" s="28">
        <v>0.95097075256727603</v>
      </c>
      <c r="M1021" s="8">
        <v>391.747276468405</v>
      </c>
      <c r="N1021" s="9">
        <f t="shared" si="75"/>
        <v>391.75</v>
      </c>
      <c r="O1021" s="6">
        <f t="shared" si="76"/>
        <v>393.35344030192545</v>
      </c>
      <c r="P1021" s="6">
        <f t="shared" si="77"/>
        <v>399.45041862660531</v>
      </c>
      <c r="Q1021" s="13">
        <f>P1021*Index!$D$16</f>
        <v>453.20054984441714</v>
      </c>
      <c r="S1021" s="8">
        <v>17.349150335297399</v>
      </c>
      <c r="T1021" s="6">
        <f t="shared" si="78"/>
        <v>17.618062165494511</v>
      </c>
      <c r="U1021" s="6">
        <f>T1021*Index!$H$19</f>
        <v>18.509976562622668</v>
      </c>
      <c r="W1021" s="8">
        <v>471.71052640703999</v>
      </c>
      <c r="X1021" s="9">
        <f t="shared" si="79"/>
        <v>471.71</v>
      </c>
      <c r="Y1021" s="27"/>
    </row>
    <row r="1022" spans="1:25" x14ac:dyDescent="0.25">
      <c r="A1022" s="2" t="s">
        <v>1262</v>
      </c>
      <c r="B1022" s="2" t="s">
        <v>53</v>
      </c>
      <c r="C1022" s="2">
        <v>120</v>
      </c>
      <c r="D1022" s="2" t="s">
        <v>42</v>
      </c>
      <c r="E1022" s="2" t="s">
        <v>59</v>
      </c>
      <c r="F1022" s="2" t="s">
        <v>41</v>
      </c>
      <c r="G1022" s="39" t="s">
        <v>1560</v>
      </c>
      <c r="H1022" s="29">
        <v>141.94062306374701</v>
      </c>
      <c r="I1022" s="29">
        <v>85.477824077891597</v>
      </c>
      <c r="J1022" s="8">
        <v>1.84981867699285</v>
      </c>
      <c r="K1022" s="32">
        <v>0</v>
      </c>
      <c r="L1022" s="28">
        <v>1.0182692143102301</v>
      </c>
      <c r="M1022" s="8">
        <v>428.36843690792301</v>
      </c>
      <c r="N1022" s="9">
        <f t="shared" si="75"/>
        <v>428.37</v>
      </c>
      <c r="O1022" s="6">
        <f t="shared" si="76"/>
        <v>430.12474749924547</v>
      </c>
      <c r="P1022" s="6">
        <f t="shared" si="77"/>
        <v>436.79168108548379</v>
      </c>
      <c r="Q1022" s="13">
        <f>P1022*Index!$D$16</f>
        <v>495.56646032821016</v>
      </c>
      <c r="S1022" s="8">
        <v>18.445444425183201</v>
      </c>
      <c r="T1022" s="6">
        <f t="shared" si="78"/>
        <v>18.731348813773543</v>
      </c>
      <c r="U1022" s="6">
        <f>T1022*Index!$H$19</f>
        <v>19.679623347470827</v>
      </c>
      <c r="W1022" s="8">
        <v>515.24608367568101</v>
      </c>
      <c r="X1022" s="9">
        <f t="shared" si="79"/>
        <v>515.25</v>
      </c>
      <c r="Y1022" s="27"/>
    </row>
    <row r="1023" spans="1:25" x14ac:dyDescent="0.25">
      <c r="A1023" s="2" t="s">
        <v>1263</v>
      </c>
      <c r="B1023" s="2" t="s">
        <v>53</v>
      </c>
      <c r="C1023" s="2">
        <v>120</v>
      </c>
      <c r="D1023" s="2" t="s">
        <v>66</v>
      </c>
      <c r="E1023" s="2" t="s">
        <v>59</v>
      </c>
      <c r="F1023" s="2" t="s">
        <v>222</v>
      </c>
      <c r="G1023" s="39" t="s">
        <v>1560</v>
      </c>
      <c r="H1023" s="29">
        <v>141.94062306374701</v>
      </c>
      <c r="I1023" s="29">
        <v>111.26589467743401</v>
      </c>
      <c r="J1023" s="8">
        <v>1.85727732829262</v>
      </c>
      <c r="K1023" s="32">
        <v>0</v>
      </c>
      <c r="L1023" s="28">
        <v>1.0027028992917899</v>
      </c>
      <c r="M1023" s="8">
        <v>471.54582999716303</v>
      </c>
      <c r="N1023" s="9">
        <f t="shared" si="75"/>
        <v>471.55</v>
      </c>
      <c r="O1023" s="6">
        <f t="shared" si="76"/>
        <v>473.47916790015137</v>
      </c>
      <c r="P1023" s="6">
        <f t="shared" si="77"/>
        <v>480.81809500260374</v>
      </c>
      <c r="Q1023" s="13">
        <f>P1023*Index!$D$16</f>
        <v>545.51707763765887</v>
      </c>
      <c r="S1023" s="8">
        <v>20.243220706127001</v>
      </c>
      <c r="T1023" s="6">
        <f t="shared" si="78"/>
        <v>20.556990627071972</v>
      </c>
      <c r="U1023" s="6">
        <f>T1023*Index!$H$19</f>
        <v>21.597688277567489</v>
      </c>
      <c r="W1023" s="8">
        <v>567.11476591522603</v>
      </c>
      <c r="X1023" s="9">
        <f t="shared" si="79"/>
        <v>567.11</v>
      </c>
      <c r="Y1023" s="27"/>
    </row>
    <row r="1024" spans="1:25" x14ac:dyDescent="0.25">
      <c r="A1024" s="2" t="s">
        <v>1264</v>
      </c>
      <c r="B1024" s="2" t="s">
        <v>53</v>
      </c>
      <c r="C1024" s="2">
        <v>120</v>
      </c>
      <c r="D1024" s="2" t="s">
        <v>1563</v>
      </c>
      <c r="E1024" s="2" t="s">
        <v>59</v>
      </c>
      <c r="F1024" s="2" t="s">
        <v>222</v>
      </c>
      <c r="G1024" s="39" t="s">
        <v>1560</v>
      </c>
      <c r="H1024" s="29">
        <v>141.94062306374701</v>
      </c>
      <c r="I1024" s="29">
        <v>93.949817771276201</v>
      </c>
      <c r="J1024" s="8">
        <v>1.7613989791887501</v>
      </c>
      <c r="K1024" s="32">
        <v>0</v>
      </c>
      <c r="L1024" s="28">
        <v>0.96611839600642502</v>
      </c>
      <c r="M1024" s="8">
        <v>401.41947071682301</v>
      </c>
      <c r="N1024" s="9">
        <f t="shared" si="75"/>
        <v>401.42</v>
      </c>
      <c r="O1024" s="6">
        <f t="shared" si="76"/>
        <v>403.06529054676196</v>
      </c>
      <c r="P1024" s="6">
        <f t="shared" si="77"/>
        <v>409.31280255023677</v>
      </c>
      <c r="Q1024" s="13">
        <f>P1024*Index!$D$16</f>
        <v>464.39001819529301</v>
      </c>
      <c r="S1024" s="8">
        <v>20.5736434964514</v>
      </c>
      <c r="T1024" s="6">
        <f t="shared" si="78"/>
        <v>20.892534970646398</v>
      </c>
      <c r="U1024" s="6">
        <f>T1024*Index!$H$19</f>
        <v>21.950219553535369</v>
      </c>
      <c r="W1024" s="8">
        <v>486.34023774882797</v>
      </c>
      <c r="X1024" s="9">
        <f t="shared" si="79"/>
        <v>486.34</v>
      </c>
      <c r="Y1024" s="27"/>
    </row>
    <row r="1025" spans="1:25" x14ac:dyDescent="0.25">
      <c r="A1025" s="2" t="s">
        <v>1265</v>
      </c>
      <c r="B1025" s="2" t="s">
        <v>53</v>
      </c>
      <c r="C1025" s="2">
        <v>120</v>
      </c>
      <c r="D1025" s="2" t="s">
        <v>229</v>
      </c>
      <c r="E1025" s="2" t="s">
        <v>59</v>
      </c>
      <c r="F1025" s="2" t="s">
        <v>41</v>
      </c>
      <c r="G1025" s="39" t="s">
        <v>1560</v>
      </c>
      <c r="H1025" s="29">
        <v>141.94062306374701</v>
      </c>
      <c r="I1025" s="29">
        <v>64.927554625196095</v>
      </c>
      <c r="J1025" s="8">
        <v>2.0761598666162202</v>
      </c>
      <c r="K1025" s="32">
        <v>1</v>
      </c>
      <c r="L1025" s="28">
        <v>1.01907354926203</v>
      </c>
      <c r="M1025" s="8">
        <v>437.68333372969403</v>
      </c>
      <c r="N1025" s="9">
        <f t="shared" si="75"/>
        <v>437.68</v>
      </c>
      <c r="O1025" s="6">
        <f t="shared" si="76"/>
        <v>439.47783539798576</v>
      </c>
      <c r="P1025" s="6">
        <f t="shared" si="77"/>
        <v>446.28974184665458</v>
      </c>
      <c r="Q1025" s="13">
        <f>P1025*Index!$D$16</f>
        <v>506.34258211628628</v>
      </c>
      <c r="S1025" s="8">
        <v>20.474701011350799</v>
      </c>
      <c r="T1025" s="6">
        <f t="shared" si="78"/>
        <v>20.792058877026736</v>
      </c>
      <c r="U1025" s="6">
        <f>T1025*Index!$H$19</f>
        <v>21.844656857676213</v>
      </c>
      <c r="W1025" s="8">
        <v>528.18723897396296</v>
      </c>
      <c r="X1025" s="9">
        <f t="shared" si="79"/>
        <v>528.19000000000005</v>
      </c>
      <c r="Y1025" s="27"/>
    </row>
    <row r="1026" spans="1:25" x14ac:dyDescent="0.25">
      <c r="A1026" s="2" t="s">
        <v>1266</v>
      </c>
      <c r="B1026" s="2" t="s">
        <v>53</v>
      </c>
      <c r="C1026" s="2">
        <v>120</v>
      </c>
      <c r="D1026" s="2" t="s">
        <v>62</v>
      </c>
      <c r="E1026" s="2" t="s">
        <v>60</v>
      </c>
      <c r="F1026" s="2" t="s">
        <v>41</v>
      </c>
      <c r="G1026" s="39" t="s">
        <v>1560</v>
      </c>
      <c r="H1026" s="29">
        <v>141.94062306374701</v>
      </c>
      <c r="I1026" s="29">
        <v>27.5824578445479</v>
      </c>
      <c r="J1026" s="8">
        <v>1.75553943463849</v>
      </c>
      <c r="K1026" s="32">
        <v>0</v>
      </c>
      <c r="L1026" s="28">
        <v>0.99991607194830501</v>
      </c>
      <c r="M1026" s="8">
        <v>297.57947625395502</v>
      </c>
      <c r="N1026" s="9">
        <f t="shared" si="75"/>
        <v>297.58</v>
      </c>
      <c r="O1026" s="6">
        <f t="shared" si="76"/>
        <v>298.79955210659625</v>
      </c>
      <c r="P1026" s="6">
        <f t="shared" si="77"/>
        <v>303.4309451642485</v>
      </c>
      <c r="Q1026" s="13">
        <f>P1026*Index!$D$16</f>
        <v>344.26067610857535</v>
      </c>
      <c r="S1026" s="8">
        <v>17.692939415336799</v>
      </c>
      <c r="T1026" s="6">
        <f t="shared" si="78"/>
        <v>17.967179976274519</v>
      </c>
      <c r="U1026" s="6">
        <f>T1026*Index!$H$19</f>
        <v>18.876768462573416</v>
      </c>
      <c r="W1026" s="8">
        <v>363.13744457114899</v>
      </c>
      <c r="X1026" s="9">
        <f t="shared" si="79"/>
        <v>363.14</v>
      </c>
      <c r="Y1026" s="27"/>
    </row>
    <row r="1027" spans="1:25" x14ac:dyDescent="0.25">
      <c r="A1027" s="2" t="s">
        <v>1267</v>
      </c>
      <c r="B1027" s="2" t="s">
        <v>53</v>
      </c>
      <c r="C1027" s="2">
        <v>120</v>
      </c>
      <c r="D1027" s="2" t="s">
        <v>63</v>
      </c>
      <c r="E1027" s="2" t="s">
        <v>60</v>
      </c>
      <c r="F1027" s="2" t="s">
        <v>41</v>
      </c>
      <c r="G1027" s="39" t="s">
        <v>1560</v>
      </c>
      <c r="H1027" s="29">
        <v>141.94062306374701</v>
      </c>
      <c r="I1027" s="29">
        <v>42.930474234637998</v>
      </c>
      <c r="J1027" s="8">
        <v>2.0868393004615902</v>
      </c>
      <c r="K1027" s="32">
        <v>0</v>
      </c>
      <c r="L1027" s="28">
        <v>0.99800742577676305</v>
      </c>
      <c r="M1027" s="8">
        <v>385.02754365599299</v>
      </c>
      <c r="N1027" s="9">
        <f t="shared" ref="N1027:N1041" si="80">ROUND(J1027*SUM(H1027:I1027)*L1027,2)</f>
        <v>385.03</v>
      </c>
      <c r="O1027" s="6">
        <f t="shared" ref="O1027:O1041" si="81">M1027*(1.0041)</f>
        <v>386.60615658498256</v>
      </c>
      <c r="P1027" s="6">
        <f t="shared" ref="P1027:P1041" si="82">O1027*(1.0155)</f>
        <v>392.59855201204982</v>
      </c>
      <c r="Q1027" s="13">
        <f>P1027*Index!$D$16</f>
        <v>445.42669463641977</v>
      </c>
      <c r="S1027" s="8">
        <v>17.640778671274798</v>
      </c>
      <c r="T1027" s="6">
        <f t="shared" ref="T1027:T1041" si="83">S1027*(1.0155)</f>
        <v>17.914210740679557</v>
      </c>
      <c r="U1027" s="6">
        <f>T1027*Index!$H$19</f>
        <v>18.821117659426459</v>
      </c>
      <c r="W1027" s="8">
        <v>464.24781229584602</v>
      </c>
      <c r="X1027" s="9">
        <f t="shared" ref="X1027:X1041" si="84">ROUND(Q1027+U1027,2)</f>
        <v>464.25</v>
      </c>
      <c r="Y1027" s="27"/>
    </row>
    <row r="1028" spans="1:25" x14ac:dyDescent="0.25">
      <c r="A1028" s="2" t="s">
        <v>1268</v>
      </c>
      <c r="B1028" s="2" t="s">
        <v>53</v>
      </c>
      <c r="C1028" s="2">
        <v>120</v>
      </c>
      <c r="D1028" s="2" t="s">
        <v>64</v>
      </c>
      <c r="E1028" s="2" t="s">
        <v>60</v>
      </c>
      <c r="F1028" s="2" t="s">
        <v>41</v>
      </c>
      <c r="G1028" s="39" t="s">
        <v>1560</v>
      </c>
      <c r="H1028" s="29">
        <v>141.94062306374701</v>
      </c>
      <c r="I1028" s="29">
        <v>56.2621761975551</v>
      </c>
      <c r="J1028" s="8">
        <v>2.0729016768489701</v>
      </c>
      <c r="K1028" s="32">
        <v>0</v>
      </c>
      <c r="L1028" s="28">
        <v>1.0054870921976999</v>
      </c>
      <c r="M1028" s="8">
        <v>413.10931374309502</v>
      </c>
      <c r="N1028" s="9">
        <f t="shared" si="80"/>
        <v>413.11</v>
      </c>
      <c r="O1028" s="6">
        <f t="shared" si="81"/>
        <v>414.8030619294417</v>
      </c>
      <c r="P1028" s="6">
        <f t="shared" si="82"/>
        <v>421.23250938934808</v>
      </c>
      <c r="Q1028" s="13">
        <f>P1028*Index!$D$16</f>
        <v>477.91364326005765</v>
      </c>
      <c r="S1028" s="8">
        <v>17.845225573601201</v>
      </c>
      <c r="T1028" s="6">
        <f t="shared" si="83"/>
        <v>18.12182656999202</v>
      </c>
      <c r="U1028" s="6">
        <f>T1028*Index!$H$19</f>
        <v>19.039244040097866</v>
      </c>
      <c r="W1028" s="8">
        <v>496.95288730015602</v>
      </c>
      <c r="X1028" s="9">
        <f t="shared" si="84"/>
        <v>496.95</v>
      </c>
      <c r="Y1028" s="27"/>
    </row>
    <row r="1029" spans="1:25" x14ac:dyDescent="0.25">
      <c r="A1029" s="2" t="s">
        <v>1269</v>
      </c>
      <c r="B1029" s="2" t="s">
        <v>53</v>
      </c>
      <c r="C1029" s="2">
        <v>120</v>
      </c>
      <c r="D1029" s="2" t="s">
        <v>65</v>
      </c>
      <c r="E1029" s="2" t="s">
        <v>60</v>
      </c>
      <c r="F1029" s="2" t="s">
        <v>41</v>
      </c>
      <c r="G1029" s="39" t="s">
        <v>1560</v>
      </c>
      <c r="H1029" s="29">
        <v>141.94062306374701</v>
      </c>
      <c r="I1029" s="29">
        <v>77.428253422313603</v>
      </c>
      <c r="J1029" s="8">
        <v>1.99552825961406</v>
      </c>
      <c r="K1029" s="32">
        <v>0</v>
      </c>
      <c r="L1029" s="28">
        <v>0.95097075256727603</v>
      </c>
      <c r="M1029" s="8">
        <v>416.29390622231</v>
      </c>
      <c r="N1029" s="9">
        <f t="shared" si="80"/>
        <v>416.29</v>
      </c>
      <c r="O1029" s="6">
        <f t="shared" si="81"/>
        <v>418.00071123782146</v>
      </c>
      <c r="P1029" s="6">
        <f t="shared" si="82"/>
        <v>424.47972226200773</v>
      </c>
      <c r="Q1029" s="13">
        <f>P1029*Index!$D$16</f>
        <v>481.59780177067091</v>
      </c>
      <c r="S1029" s="8">
        <v>16.895220974092702</v>
      </c>
      <c r="T1029" s="6">
        <f t="shared" si="83"/>
        <v>17.157096899191139</v>
      </c>
      <c r="U1029" s="6">
        <f>T1029*Index!$H$19</f>
        <v>18.025674929712689</v>
      </c>
      <c r="W1029" s="8">
        <v>499.623476700384</v>
      </c>
      <c r="X1029" s="9">
        <f t="shared" si="84"/>
        <v>499.62</v>
      </c>
      <c r="Y1029" s="27"/>
    </row>
    <row r="1030" spans="1:25" x14ac:dyDescent="0.25">
      <c r="A1030" s="2" t="s">
        <v>1270</v>
      </c>
      <c r="B1030" s="2" t="s">
        <v>53</v>
      </c>
      <c r="C1030" s="2">
        <v>120</v>
      </c>
      <c r="D1030" s="2" t="s">
        <v>42</v>
      </c>
      <c r="E1030" s="2" t="s">
        <v>60</v>
      </c>
      <c r="F1030" s="2" t="s">
        <v>41</v>
      </c>
      <c r="G1030" s="39" t="s">
        <v>1560</v>
      </c>
      <c r="H1030" s="29">
        <v>141.94062306374701</v>
      </c>
      <c r="I1030" s="29">
        <v>79.641231895307698</v>
      </c>
      <c r="J1030" s="8">
        <v>2.0034102058051202</v>
      </c>
      <c r="K1030" s="32">
        <v>0</v>
      </c>
      <c r="L1030" s="28">
        <v>1.0182692143102301</v>
      </c>
      <c r="M1030" s="8">
        <v>452.02940738134498</v>
      </c>
      <c r="N1030" s="9">
        <f t="shared" si="80"/>
        <v>452.03</v>
      </c>
      <c r="O1030" s="6">
        <f t="shared" si="81"/>
        <v>453.8827279516085</v>
      </c>
      <c r="P1030" s="6">
        <f t="shared" si="82"/>
        <v>460.91791023485848</v>
      </c>
      <c r="Q1030" s="13">
        <f>P1030*Index!$D$16</f>
        <v>522.93911987820513</v>
      </c>
      <c r="S1030" s="8">
        <v>18.388558249677502</v>
      </c>
      <c r="T1030" s="6">
        <f t="shared" si="83"/>
        <v>18.673580902547503</v>
      </c>
      <c r="U1030" s="6">
        <f>T1030*Index!$H$19</f>
        <v>19.61893093573897</v>
      </c>
      <c r="W1030" s="8">
        <v>542.55805081394499</v>
      </c>
      <c r="X1030" s="9">
        <f t="shared" si="84"/>
        <v>542.55999999999995</v>
      </c>
      <c r="Y1030" s="27"/>
    </row>
    <row r="1031" spans="1:25" x14ac:dyDescent="0.25">
      <c r="A1031" s="2" t="s">
        <v>1271</v>
      </c>
      <c r="B1031" s="2" t="s">
        <v>53</v>
      </c>
      <c r="C1031" s="2">
        <v>120</v>
      </c>
      <c r="D1031" s="2" t="s">
        <v>66</v>
      </c>
      <c r="E1031" s="2" t="s">
        <v>60</v>
      </c>
      <c r="F1031" s="2" t="s">
        <v>222</v>
      </c>
      <c r="G1031" s="39" t="s">
        <v>1560</v>
      </c>
      <c r="H1031" s="29">
        <v>141.94062306374701</v>
      </c>
      <c r="I1031" s="29">
        <v>103.806965479026</v>
      </c>
      <c r="J1031" s="8">
        <v>2.1057845375761901</v>
      </c>
      <c r="K1031" s="32">
        <v>0</v>
      </c>
      <c r="L1031" s="28">
        <v>1.0027028992917899</v>
      </c>
      <c r="M1031" s="8">
        <v>518.89019943345102</v>
      </c>
      <c r="N1031" s="9">
        <f t="shared" si="80"/>
        <v>518.89</v>
      </c>
      <c r="O1031" s="6">
        <f t="shared" si="81"/>
        <v>521.0176492511282</v>
      </c>
      <c r="P1031" s="6">
        <f t="shared" si="82"/>
        <v>529.09342281452075</v>
      </c>
      <c r="Q1031" s="13">
        <f>P1031*Index!$D$16</f>
        <v>600.28834357725373</v>
      </c>
      <c r="S1031" s="8">
        <v>32.421720641426397</v>
      </c>
      <c r="T1031" s="6">
        <f t="shared" si="83"/>
        <v>32.924257311368507</v>
      </c>
      <c r="U1031" s="6">
        <f>T1031*Index!$H$19</f>
        <v>34.591047837756534</v>
      </c>
      <c r="W1031" s="8">
        <v>634.87939141500999</v>
      </c>
      <c r="X1031" s="9">
        <f t="shared" si="84"/>
        <v>634.88</v>
      </c>
      <c r="Y1031" s="27"/>
    </row>
    <row r="1032" spans="1:25" x14ac:dyDescent="0.25">
      <c r="A1032" s="2" t="s">
        <v>1272</v>
      </c>
      <c r="B1032" s="2" t="s">
        <v>53</v>
      </c>
      <c r="C1032" s="2">
        <v>120</v>
      </c>
      <c r="D1032" s="2" t="s">
        <v>1563</v>
      </c>
      <c r="E1032" s="2" t="s">
        <v>60</v>
      </c>
      <c r="F1032" s="2" t="s">
        <v>222</v>
      </c>
      <c r="G1032" s="39" t="s">
        <v>1560</v>
      </c>
      <c r="H1032" s="29">
        <v>141.94062306374701</v>
      </c>
      <c r="I1032" s="29">
        <v>87.634773400003297</v>
      </c>
      <c r="J1032" s="8">
        <v>2.2513947823820701</v>
      </c>
      <c r="K1032" s="32">
        <v>0</v>
      </c>
      <c r="L1032" s="28">
        <v>0.96611839600642502</v>
      </c>
      <c r="M1032" s="8">
        <v>499.35263960395503</v>
      </c>
      <c r="N1032" s="9">
        <f t="shared" si="80"/>
        <v>499.35</v>
      </c>
      <c r="O1032" s="6">
        <f t="shared" si="81"/>
        <v>501.39998542633123</v>
      </c>
      <c r="P1032" s="6">
        <f t="shared" si="82"/>
        <v>509.17168520043941</v>
      </c>
      <c r="Q1032" s="13">
        <f>P1032*Index!$D$16</f>
        <v>577.68593281598851</v>
      </c>
      <c r="S1032" s="8">
        <v>20.4884997309622</v>
      </c>
      <c r="T1032" s="6">
        <f t="shared" si="83"/>
        <v>20.806071476792116</v>
      </c>
      <c r="U1032" s="6">
        <f>T1032*Index!$H$19</f>
        <v>21.859378845304715</v>
      </c>
      <c r="W1032" s="8">
        <v>599.54531166129402</v>
      </c>
      <c r="X1032" s="9">
        <f t="shared" si="84"/>
        <v>599.54999999999995</v>
      </c>
      <c r="Y1032" s="27"/>
    </row>
    <row r="1033" spans="1:25" x14ac:dyDescent="0.25">
      <c r="A1033" s="2" t="s">
        <v>1273</v>
      </c>
      <c r="B1033" s="2" t="s">
        <v>53</v>
      </c>
      <c r="C1033" s="2">
        <v>120</v>
      </c>
      <c r="D1033" s="2" t="s">
        <v>229</v>
      </c>
      <c r="E1033" s="2" t="s">
        <v>60</v>
      </c>
      <c r="F1033" s="2" t="s">
        <v>41</v>
      </c>
      <c r="G1033" s="39" t="s">
        <v>1560</v>
      </c>
      <c r="H1033" s="29">
        <v>141.94062306374701</v>
      </c>
      <c r="I1033" s="29">
        <v>60.631253573193398</v>
      </c>
      <c r="J1033" s="8">
        <v>2.36002207093525</v>
      </c>
      <c r="K1033" s="32">
        <v>1</v>
      </c>
      <c r="L1033" s="28">
        <v>1.01907354926203</v>
      </c>
      <c r="M1033" s="8">
        <v>487.19266970765301</v>
      </c>
      <c r="N1033" s="9">
        <f t="shared" si="80"/>
        <v>487.19</v>
      </c>
      <c r="O1033" s="6">
        <f t="shared" si="81"/>
        <v>489.19015965345437</v>
      </c>
      <c r="P1033" s="6">
        <f t="shared" si="82"/>
        <v>496.77260712808294</v>
      </c>
      <c r="Q1033" s="13">
        <f>P1033*Index!$D$16</f>
        <v>563.61843222536197</v>
      </c>
      <c r="S1033" s="8">
        <v>19.886886364262999</v>
      </c>
      <c r="T1033" s="6">
        <f t="shared" si="83"/>
        <v>20.195133102909075</v>
      </c>
      <c r="U1033" s="6">
        <f>T1033*Index!$H$19</f>
        <v>21.217511716243845</v>
      </c>
      <c r="W1033" s="8">
        <v>584.83594394160605</v>
      </c>
      <c r="X1033" s="9">
        <f t="shared" si="84"/>
        <v>584.84</v>
      </c>
      <c r="Y1033" s="27"/>
    </row>
    <row r="1034" spans="1:25" x14ac:dyDescent="0.25">
      <c r="A1034" s="2" t="s">
        <v>1274</v>
      </c>
      <c r="B1034" s="2" t="s">
        <v>53</v>
      </c>
      <c r="C1034" s="2">
        <v>120</v>
      </c>
      <c r="D1034" s="2" t="s">
        <v>62</v>
      </c>
      <c r="E1034" s="2" t="s">
        <v>61</v>
      </c>
      <c r="F1034" s="2" t="s">
        <v>41</v>
      </c>
      <c r="G1034" s="39" t="s">
        <v>1560</v>
      </c>
      <c r="H1034" s="29">
        <v>141.94062306374701</v>
      </c>
      <c r="I1034" s="29">
        <v>28.799964005587402</v>
      </c>
      <c r="J1034" s="8">
        <v>1.26528181782531</v>
      </c>
      <c r="K1034" s="32">
        <v>1</v>
      </c>
      <c r="L1034" s="28">
        <v>0.99991607194830501</v>
      </c>
      <c r="M1034" s="8">
        <v>216.016828990325</v>
      </c>
      <c r="N1034" s="9">
        <f t="shared" si="80"/>
        <v>216.02</v>
      </c>
      <c r="O1034" s="6">
        <f t="shared" si="81"/>
        <v>216.90249798918532</v>
      </c>
      <c r="P1034" s="6">
        <f t="shared" si="82"/>
        <v>220.2644867080177</v>
      </c>
      <c r="Q1034" s="13">
        <f>P1034*Index!$D$16</f>
        <v>249.90332174513128</v>
      </c>
      <c r="S1034" s="8">
        <v>17.824401336829801</v>
      </c>
      <c r="T1034" s="6">
        <f t="shared" si="83"/>
        <v>18.100679557550663</v>
      </c>
      <c r="U1034" s="6">
        <f>T1034*Index!$H$19</f>
        <v>19.017026460151662</v>
      </c>
      <c r="W1034" s="8">
        <v>268.92034820528301</v>
      </c>
      <c r="X1034" s="9">
        <f t="shared" si="84"/>
        <v>268.92</v>
      </c>
      <c r="Y1034" s="27"/>
    </row>
    <row r="1035" spans="1:25" x14ac:dyDescent="0.25">
      <c r="A1035" s="2" t="s">
        <v>1275</v>
      </c>
      <c r="B1035" s="2" t="s">
        <v>53</v>
      </c>
      <c r="C1035" s="2">
        <v>120</v>
      </c>
      <c r="D1035" s="2" t="s">
        <v>63</v>
      </c>
      <c r="E1035" s="2" t="s">
        <v>61</v>
      </c>
      <c r="F1035" s="2" t="s">
        <v>41</v>
      </c>
      <c r="G1035" s="39" t="s">
        <v>1560</v>
      </c>
      <c r="H1035" s="29">
        <v>141.94062306374701</v>
      </c>
      <c r="I1035" s="29">
        <v>44.840937188938803</v>
      </c>
      <c r="J1035" s="8">
        <v>1.51298337965926</v>
      </c>
      <c r="K1035" s="32">
        <v>0</v>
      </c>
      <c r="L1035" s="28">
        <v>0.99800742577676305</v>
      </c>
      <c r="M1035" s="8">
        <v>282.03430000173898</v>
      </c>
      <c r="N1035" s="9">
        <f t="shared" si="80"/>
        <v>282.02999999999997</v>
      </c>
      <c r="O1035" s="6">
        <f t="shared" si="81"/>
        <v>283.19064063174613</v>
      </c>
      <c r="P1035" s="6">
        <f t="shared" si="82"/>
        <v>287.5800955615382</v>
      </c>
      <c r="Q1035" s="13">
        <f>P1035*Index!$D$16</f>
        <v>326.27693289421535</v>
      </c>
      <c r="S1035" s="8">
        <v>19.210024557044299</v>
      </c>
      <c r="T1035" s="6">
        <f t="shared" si="83"/>
        <v>19.507779937678489</v>
      </c>
      <c r="U1035" s="6">
        <f>T1035*Index!$H$19</f>
        <v>20.495361297023461</v>
      </c>
      <c r="W1035" s="8">
        <v>346.77229419123898</v>
      </c>
      <c r="X1035" s="9">
        <f t="shared" si="84"/>
        <v>346.77</v>
      </c>
      <c r="Y1035" s="27"/>
    </row>
    <row r="1036" spans="1:25" x14ac:dyDescent="0.25">
      <c r="A1036" s="2" t="s">
        <v>1276</v>
      </c>
      <c r="B1036" s="2" t="s">
        <v>53</v>
      </c>
      <c r="C1036" s="2">
        <v>120</v>
      </c>
      <c r="D1036" s="2" t="s">
        <v>64</v>
      </c>
      <c r="E1036" s="2" t="s">
        <v>61</v>
      </c>
      <c r="F1036" s="2" t="s">
        <v>41</v>
      </c>
      <c r="G1036" s="39" t="s">
        <v>1560</v>
      </c>
      <c r="H1036" s="29">
        <v>141.94062306374701</v>
      </c>
      <c r="I1036" s="29">
        <v>58.787800809946802</v>
      </c>
      <c r="J1036" s="8">
        <v>1.6002074704548701</v>
      </c>
      <c r="K1036" s="32">
        <v>0</v>
      </c>
      <c r="L1036" s="28">
        <v>1.0054870921976999</v>
      </c>
      <c r="M1036" s="8">
        <v>322.969616516055</v>
      </c>
      <c r="N1036" s="9">
        <f t="shared" si="80"/>
        <v>322.97000000000003</v>
      </c>
      <c r="O1036" s="6">
        <f t="shared" si="81"/>
        <v>324.29379194377083</v>
      </c>
      <c r="P1036" s="6">
        <f t="shared" si="82"/>
        <v>329.32034571889932</v>
      </c>
      <c r="Q1036" s="13">
        <f>P1036*Index!$D$16</f>
        <v>373.63375977400483</v>
      </c>
      <c r="S1036" s="8">
        <v>18.4090086083831</v>
      </c>
      <c r="T1036" s="6">
        <f t="shared" si="83"/>
        <v>18.694348241813039</v>
      </c>
      <c r="U1036" s="6">
        <f>T1036*Index!$H$19</f>
        <v>19.640749621554821</v>
      </c>
      <c r="W1036" s="8">
        <v>393.27450939556002</v>
      </c>
      <c r="X1036" s="9">
        <f t="shared" si="84"/>
        <v>393.27</v>
      </c>
      <c r="Y1036" s="27"/>
    </row>
    <row r="1037" spans="1:25" x14ac:dyDescent="0.25">
      <c r="A1037" s="2" t="s">
        <v>1277</v>
      </c>
      <c r="B1037" s="2" t="s">
        <v>53</v>
      </c>
      <c r="C1037" s="2">
        <v>120</v>
      </c>
      <c r="D1037" s="2" t="s">
        <v>65</v>
      </c>
      <c r="E1037" s="2" t="s">
        <v>61</v>
      </c>
      <c r="F1037" s="2" t="s">
        <v>41</v>
      </c>
      <c r="G1037" s="39" t="s">
        <v>1560</v>
      </c>
      <c r="H1037" s="29">
        <v>141.94062306374701</v>
      </c>
      <c r="I1037" s="29">
        <v>80.934210310057793</v>
      </c>
      <c r="J1037" s="8">
        <v>1.6096378596352401</v>
      </c>
      <c r="K1037" s="32">
        <v>0</v>
      </c>
      <c r="L1037" s="28">
        <v>0.95097075256727603</v>
      </c>
      <c r="M1037" s="8">
        <v>341.15863658895199</v>
      </c>
      <c r="N1037" s="9">
        <f t="shared" si="80"/>
        <v>341.16</v>
      </c>
      <c r="O1037" s="6">
        <f t="shared" si="81"/>
        <v>342.55738699896671</v>
      </c>
      <c r="P1037" s="6">
        <f t="shared" si="82"/>
        <v>347.86702649745069</v>
      </c>
      <c r="Q1037" s="13">
        <f>P1037*Index!$D$16</f>
        <v>394.67608576662184</v>
      </c>
      <c r="S1037" s="8">
        <v>18.5767929974085</v>
      </c>
      <c r="T1037" s="6">
        <f t="shared" si="83"/>
        <v>18.864733288868333</v>
      </c>
      <c r="U1037" s="6">
        <f>T1037*Index!$H$19</f>
        <v>19.819760411617292</v>
      </c>
      <c r="W1037" s="8">
        <v>414.49584617823899</v>
      </c>
      <c r="X1037" s="9">
        <f t="shared" si="84"/>
        <v>414.5</v>
      </c>
      <c r="Y1037" s="27"/>
    </row>
    <row r="1038" spans="1:25" x14ac:dyDescent="0.25">
      <c r="A1038" s="2" t="s">
        <v>1278</v>
      </c>
      <c r="B1038" s="2" t="s">
        <v>53</v>
      </c>
      <c r="C1038" s="2">
        <v>120</v>
      </c>
      <c r="D1038" s="2" t="s">
        <v>42</v>
      </c>
      <c r="E1038" s="2" t="s">
        <v>61</v>
      </c>
      <c r="F1038" s="2" t="s">
        <v>41</v>
      </c>
      <c r="G1038" s="39" t="s">
        <v>1560</v>
      </c>
      <c r="H1038" s="29">
        <v>141.94062306374701</v>
      </c>
      <c r="I1038" s="29">
        <v>83.265389474448796</v>
      </c>
      <c r="J1038" s="8">
        <v>1.6196494900296601</v>
      </c>
      <c r="K1038" s="32">
        <v>0</v>
      </c>
      <c r="L1038" s="28">
        <v>1.0182692143102301</v>
      </c>
      <c r="M1038" s="8">
        <v>371.41858703235698</v>
      </c>
      <c r="N1038" s="9">
        <f t="shared" si="80"/>
        <v>371.42</v>
      </c>
      <c r="O1038" s="6">
        <f t="shared" si="81"/>
        <v>372.94140323918964</v>
      </c>
      <c r="P1038" s="6">
        <f t="shared" si="82"/>
        <v>378.7219949893971</v>
      </c>
      <c r="Q1038" s="13">
        <f>P1038*Index!$D$16</f>
        <v>429.68290522136283</v>
      </c>
      <c r="S1038" s="8">
        <v>17.585154298160099</v>
      </c>
      <c r="T1038" s="6">
        <f t="shared" si="83"/>
        <v>17.857724189781582</v>
      </c>
      <c r="U1038" s="6">
        <f>T1038*Index!$H$19</f>
        <v>18.761771476889272</v>
      </c>
      <c r="W1038" s="8">
        <v>448.44467669825201</v>
      </c>
      <c r="X1038" s="9">
        <f t="shared" si="84"/>
        <v>448.44</v>
      </c>
      <c r="Y1038" s="27"/>
    </row>
    <row r="1039" spans="1:25" x14ac:dyDescent="0.25">
      <c r="A1039" s="2" t="s">
        <v>1279</v>
      </c>
      <c r="B1039" s="2" t="s">
        <v>53</v>
      </c>
      <c r="C1039" s="2">
        <v>120</v>
      </c>
      <c r="D1039" s="2" t="s">
        <v>66</v>
      </c>
      <c r="E1039" s="2" t="s">
        <v>61</v>
      </c>
      <c r="F1039" s="2" t="s">
        <v>222</v>
      </c>
      <c r="G1039" s="39" t="s">
        <v>1560</v>
      </c>
      <c r="H1039" s="29">
        <v>141.94062306374701</v>
      </c>
      <c r="I1039" s="29">
        <v>108.422553968744</v>
      </c>
      <c r="J1039" s="8">
        <v>1.5536127643984099</v>
      </c>
      <c r="K1039" s="32">
        <v>0</v>
      </c>
      <c r="L1039" s="28">
        <v>1.0027028992917899</v>
      </c>
      <c r="M1039" s="8">
        <v>390.018767357532</v>
      </c>
      <c r="N1039" s="9">
        <f t="shared" si="80"/>
        <v>390.02</v>
      </c>
      <c r="O1039" s="6">
        <f t="shared" si="81"/>
        <v>391.61784430369789</v>
      </c>
      <c r="P1039" s="6">
        <f t="shared" si="82"/>
        <v>397.68792089040522</v>
      </c>
      <c r="Q1039" s="13">
        <f>P1039*Index!$D$16</f>
        <v>451.20089004710928</v>
      </c>
      <c r="S1039" s="8">
        <v>21.911098337827401</v>
      </c>
      <c r="T1039" s="6">
        <f t="shared" si="83"/>
        <v>22.250720362063728</v>
      </c>
      <c r="U1039" s="6">
        <f>T1039*Index!$H$19</f>
        <v>23.377163080393203</v>
      </c>
      <c r="W1039" s="8">
        <v>474.57805312750298</v>
      </c>
      <c r="X1039" s="9">
        <f t="shared" si="84"/>
        <v>474.58</v>
      </c>
      <c r="Y1039" s="27"/>
    </row>
    <row r="1040" spans="1:25" x14ac:dyDescent="0.25">
      <c r="A1040" s="2" t="s">
        <v>1280</v>
      </c>
      <c r="B1040" s="2" t="s">
        <v>53</v>
      </c>
      <c r="C1040" s="2">
        <v>120</v>
      </c>
      <c r="D1040" s="2" t="s">
        <v>1563</v>
      </c>
      <c r="E1040" s="2" t="s">
        <v>61</v>
      </c>
      <c r="F1040" s="2" t="s">
        <v>222</v>
      </c>
      <c r="G1040" s="39" t="s">
        <v>1560</v>
      </c>
      <c r="H1040" s="29">
        <v>141.94062306374701</v>
      </c>
      <c r="I1040" s="29">
        <v>91.544513768816103</v>
      </c>
      <c r="J1040" s="8">
        <v>1.61245480810728</v>
      </c>
      <c r="K1040" s="32">
        <v>0</v>
      </c>
      <c r="L1040" s="28">
        <v>0.96611839600642502</v>
      </c>
      <c r="M1040" s="8">
        <v>363.72834186549801</v>
      </c>
      <c r="N1040" s="9">
        <f t="shared" si="80"/>
        <v>363.73</v>
      </c>
      <c r="O1040" s="6">
        <f t="shared" si="81"/>
        <v>365.21962806714657</v>
      </c>
      <c r="P1040" s="6">
        <f t="shared" si="82"/>
        <v>370.88053230218736</v>
      </c>
      <c r="Q1040" s="13">
        <f>P1040*Index!$D$16</f>
        <v>420.7862936878301</v>
      </c>
      <c r="S1040" s="8">
        <v>20.333337615246801</v>
      </c>
      <c r="T1040" s="6">
        <f t="shared" si="83"/>
        <v>20.648504348283129</v>
      </c>
      <c r="U1040" s="6">
        <f>T1040*Index!$H$19</f>
        <v>21.693834880914959</v>
      </c>
      <c r="W1040" s="8">
        <v>442.48012856874499</v>
      </c>
      <c r="X1040" s="9">
        <f t="shared" si="84"/>
        <v>442.48</v>
      </c>
      <c r="Y1040" s="27"/>
    </row>
    <row r="1041" spans="1:25" x14ac:dyDescent="0.25">
      <c r="A1041" s="2" t="s">
        <v>1281</v>
      </c>
      <c r="B1041" s="2" t="s">
        <v>53</v>
      </c>
      <c r="C1041" s="2">
        <v>120</v>
      </c>
      <c r="D1041" s="2" t="s">
        <v>229</v>
      </c>
      <c r="E1041" s="2" t="s">
        <v>61</v>
      </c>
      <c r="F1041" s="2" t="s">
        <v>41</v>
      </c>
      <c r="G1041" s="39" t="s">
        <v>1560</v>
      </c>
      <c r="H1041" s="29">
        <v>141.94062306374701</v>
      </c>
      <c r="I1041" s="29">
        <v>63.283189431815899</v>
      </c>
      <c r="J1041" s="8">
        <v>1.8984306831167901</v>
      </c>
      <c r="K1041" s="32">
        <v>1</v>
      </c>
      <c r="L1041" s="28">
        <v>1.01907354926203</v>
      </c>
      <c r="M1041" s="8">
        <v>397.034298042751</v>
      </c>
      <c r="N1041" s="9">
        <f t="shared" si="80"/>
        <v>397.03</v>
      </c>
      <c r="O1041" s="6">
        <f t="shared" si="81"/>
        <v>398.66213866472629</v>
      </c>
      <c r="P1041" s="6">
        <f t="shared" si="82"/>
        <v>404.84140181402955</v>
      </c>
      <c r="Q1041" s="13">
        <f>P1041*Index!$D$16</f>
        <v>459.31694484818979</v>
      </c>
      <c r="S1041" s="8">
        <v>18.978003873450199</v>
      </c>
      <c r="T1041" s="6">
        <f t="shared" si="83"/>
        <v>19.272162933488676</v>
      </c>
      <c r="U1041" s="6">
        <f>T1041*Index!$H$19</f>
        <v>20.247816181996541</v>
      </c>
      <c r="W1041" s="8">
        <v>479.56476103018599</v>
      </c>
      <c r="X1041" s="9">
        <f t="shared" si="84"/>
        <v>479.56</v>
      </c>
      <c r="Y1041" s="27"/>
    </row>
    <row r="1042" spans="1:25" x14ac:dyDescent="0.25">
      <c r="A1042" s="24"/>
    </row>
    <row r="1043" spans="1:25" x14ac:dyDescent="0.25">
      <c r="A1043" s="24"/>
    </row>
    <row r="1044" spans="1:25" x14ac:dyDescent="0.25">
      <c r="A1044" s="24"/>
    </row>
    <row r="1045" spans="1:25" x14ac:dyDescent="0.25">
      <c r="A1045" s="24"/>
    </row>
    <row r="1046" spans="1:25" x14ac:dyDescent="0.25">
      <c r="A1046" s="24"/>
    </row>
    <row r="1047" spans="1:25" x14ac:dyDescent="0.25">
      <c r="A1047" s="24"/>
    </row>
    <row r="1048" spans="1:25" x14ac:dyDescent="0.25">
      <c r="A1048" s="24"/>
    </row>
    <row r="1049" spans="1:25" x14ac:dyDescent="0.25">
      <c r="A1049" s="24"/>
    </row>
    <row r="1050" spans="1:25" x14ac:dyDescent="0.25">
      <c r="A1050" s="24"/>
    </row>
    <row r="1051" spans="1:25" x14ac:dyDescent="0.25">
      <c r="A1051" s="24"/>
    </row>
    <row r="1052" spans="1:25" x14ac:dyDescent="0.25">
      <c r="A1052" s="24"/>
    </row>
    <row r="1053" spans="1:25" x14ac:dyDescent="0.25">
      <c r="A1053" s="24"/>
    </row>
    <row r="1054" spans="1:25" x14ac:dyDescent="0.25">
      <c r="A1054" s="24"/>
    </row>
    <row r="1055" spans="1:25" x14ac:dyDescent="0.25">
      <c r="A1055" s="24"/>
    </row>
    <row r="1056" spans="1:25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</sheetData>
  <autoFilter ref="A1:Q1041"/>
  <conditionalFormatting sqref="N2:N1041">
    <cfRule type="cellIs" dxfId="39" priority="49" operator="notEqual">
      <formula>ROUND($M2, 2)</formula>
    </cfRule>
    <cfRule type="cellIs" dxfId="38" priority="50" operator="equal">
      <formula>ROUND($M2, 2)</formula>
    </cfRule>
  </conditionalFormatting>
  <conditionalFormatting sqref="X2">
    <cfRule type="cellIs" dxfId="37" priority="47" operator="notEqual">
      <formula>ROUND($W2,2)</formula>
    </cfRule>
    <cfRule type="cellIs" dxfId="36" priority="48" operator="equal">
      <formula>ROUND($W2,2)</formula>
    </cfRule>
  </conditionalFormatting>
  <conditionalFormatting sqref="X3">
    <cfRule type="cellIs" dxfId="35" priority="9" operator="notEqual">
      <formula>ROUND($W3,2)</formula>
    </cfRule>
    <cfRule type="cellIs" dxfId="34" priority="10" operator="equal">
      <formula>ROUND($W3,2)</formula>
    </cfRule>
  </conditionalFormatting>
  <conditionalFormatting sqref="X4">
    <cfRule type="cellIs" dxfId="33" priority="7" operator="notEqual">
      <formula>ROUND($W4,2)</formula>
    </cfRule>
    <cfRule type="cellIs" dxfId="32" priority="8" operator="equal">
      <formula>ROUND($W4,2)</formula>
    </cfRule>
  </conditionalFormatting>
  <conditionalFormatting sqref="X5:X1041">
    <cfRule type="cellIs" dxfId="31" priority="3" operator="notEqual">
      <formula>ROUND($W5,2)</formula>
    </cfRule>
    <cfRule type="cellIs" dxfId="30" priority="4" operator="equal">
      <formula>ROUND($W5,2)</formula>
    </cfRule>
  </conditionalFormatting>
  <conditionalFormatting sqref="Y2:Y1041">
    <cfRule type="colorScale" priority="1">
      <colorScale>
        <cfvo type="min"/>
        <cfvo type="max"/>
        <color rgb="FFFCFCFF"/>
        <color rgb="FFF8696B"/>
      </colorScale>
    </cfRule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5" x14ac:dyDescent="0.25"/>
  <cols>
    <col min="1" max="1" width="14" bestFit="1" customWidth="1"/>
    <col min="2" max="2" width="14.5703125" bestFit="1" customWidth="1"/>
    <col min="3" max="3" width="11.28515625" bestFit="1" customWidth="1"/>
    <col min="4" max="4" width="63.85546875" bestFit="1" customWidth="1"/>
    <col min="5" max="5" width="22.28515625" style="16" bestFit="1" customWidth="1"/>
    <col min="6" max="6" width="22.7109375" bestFit="1" customWidth="1"/>
    <col min="7" max="7" width="24.42578125" bestFit="1" customWidth="1"/>
    <col min="8" max="8" width="21.5703125" style="16" bestFit="1" customWidth="1"/>
    <col min="9" max="9" width="26.140625" style="16" bestFit="1" customWidth="1"/>
    <col min="10" max="10" width="31.28515625" bestFit="1" customWidth="1"/>
    <col min="11" max="11" width="12.42578125" bestFit="1" customWidth="1"/>
    <col min="12" max="12" width="18.7109375" bestFit="1" customWidth="1"/>
    <col min="13" max="13" width="25" bestFit="1" customWidth="1"/>
    <col min="14" max="14" width="28.140625" bestFit="1" customWidth="1"/>
    <col min="15" max="15" width="23.140625" bestFit="1" customWidth="1"/>
    <col min="16" max="16" width="2.85546875" style="16" customWidth="1"/>
    <col min="17" max="17" width="21.5703125" style="16" bestFit="1" customWidth="1"/>
    <col min="18" max="18" width="28.140625" style="16" bestFit="1" customWidth="1"/>
    <col min="19" max="19" width="23.140625" style="16" bestFit="1" customWidth="1"/>
    <col min="20" max="20" width="2.85546875" style="16" customWidth="1"/>
    <col min="21" max="21" width="8.28515625" style="16" bestFit="1" customWidth="1"/>
    <col min="22" max="22" width="12.5703125" style="16" bestFit="1" customWidth="1"/>
  </cols>
  <sheetData>
    <row r="1" spans="1:22" x14ac:dyDescent="0.25">
      <c r="A1" s="18" t="s">
        <v>1564</v>
      </c>
      <c r="B1" s="18" t="s">
        <v>34</v>
      </c>
      <c r="C1" s="18" t="s">
        <v>231</v>
      </c>
      <c r="D1" s="18" t="s">
        <v>4</v>
      </c>
      <c r="E1" s="18" t="s">
        <v>1557</v>
      </c>
      <c r="F1" s="3" t="s">
        <v>5</v>
      </c>
      <c r="G1" s="3" t="s">
        <v>6</v>
      </c>
      <c r="H1" s="3" t="s">
        <v>35</v>
      </c>
      <c r="I1" s="3" t="s">
        <v>36</v>
      </c>
      <c r="J1" s="3" t="s">
        <v>12</v>
      </c>
      <c r="K1" s="3" t="s">
        <v>7</v>
      </c>
      <c r="L1" s="3" t="s">
        <v>8</v>
      </c>
      <c r="M1" s="5" t="s">
        <v>10</v>
      </c>
      <c r="N1" s="5" t="s">
        <v>11</v>
      </c>
      <c r="O1" s="14" t="s">
        <v>236</v>
      </c>
      <c r="Q1" s="3" t="s">
        <v>9</v>
      </c>
      <c r="R1" s="5" t="s">
        <v>11</v>
      </c>
      <c r="S1" s="14" t="s">
        <v>241</v>
      </c>
      <c r="U1" s="3" t="s">
        <v>32</v>
      </c>
      <c r="V1" s="3" t="s">
        <v>33</v>
      </c>
    </row>
    <row r="2" spans="1:22" x14ac:dyDescent="0.25">
      <c r="A2" s="23" t="s">
        <v>1282</v>
      </c>
      <c r="B2" s="2">
        <v>2</v>
      </c>
      <c r="C2" s="2">
        <v>30</v>
      </c>
      <c r="D2" s="2" t="s">
        <v>54</v>
      </c>
      <c r="E2" s="2" t="s">
        <v>222</v>
      </c>
      <c r="F2" s="7">
        <v>30</v>
      </c>
      <c r="G2" s="26">
        <v>10.113206180661701</v>
      </c>
      <c r="H2" s="26">
        <f>F2+G2</f>
        <v>40.113206180661699</v>
      </c>
      <c r="I2" s="7">
        <f>F2</f>
        <v>30</v>
      </c>
      <c r="J2" s="25">
        <v>1.57071505171328</v>
      </c>
      <c r="K2" s="25">
        <v>31.503208360221699</v>
      </c>
      <c r="L2" s="9">
        <f t="shared" ref="L2:L33" si="0">ROUND(J2*H2/B2,2)</f>
        <v>31.5</v>
      </c>
      <c r="M2" s="6">
        <f>K2*(1.0041)</f>
        <v>31.632371514498608</v>
      </c>
      <c r="N2" s="6">
        <f>M2*(1.0155)</f>
        <v>32.122673272973337</v>
      </c>
      <c r="O2" s="13">
        <f>N2*Index!$D$16</f>
        <v>36.445106854156258</v>
      </c>
      <c r="Q2" s="8">
        <v>1.49478715548287</v>
      </c>
      <c r="R2" s="6">
        <f>Q2*(1.0155)</f>
        <v>1.5179563563928546</v>
      </c>
      <c r="S2" s="6">
        <f>R2*Index!$H$19</f>
        <v>1.5948028969352428</v>
      </c>
      <c r="U2" s="8">
        <v>38.0399097510915</v>
      </c>
      <c r="V2" s="9">
        <f>ROUND(O2+S2,2)</f>
        <v>38.04</v>
      </c>
    </row>
    <row r="3" spans="1:22" x14ac:dyDescent="0.25">
      <c r="A3" s="23" t="s">
        <v>1283</v>
      </c>
      <c r="B3" s="2">
        <v>2</v>
      </c>
      <c r="C3" s="2">
        <v>30</v>
      </c>
      <c r="D3" s="2" t="s">
        <v>55</v>
      </c>
      <c r="E3" s="2" t="s">
        <v>222</v>
      </c>
      <c r="F3" s="7">
        <v>30</v>
      </c>
      <c r="G3" s="26">
        <v>9.3380007516678702</v>
      </c>
      <c r="H3" s="26">
        <f t="shared" ref="H3:H66" si="1">F3+G3</f>
        <v>39.33800075166787</v>
      </c>
      <c r="I3" s="7">
        <f t="shared" ref="I3:I66" si="2">F3</f>
        <v>30</v>
      </c>
      <c r="J3" s="25">
        <v>2.8573956977267798</v>
      </c>
      <c r="K3" s="25">
        <v>56.202117052494302</v>
      </c>
      <c r="L3" s="9">
        <f t="shared" si="0"/>
        <v>56.2</v>
      </c>
      <c r="M3" s="6">
        <f t="shared" ref="M3:M66" si="3">K3*(1.0041)</f>
        <v>56.43254573240953</v>
      </c>
      <c r="N3" s="6">
        <f t="shared" ref="N3:N66" si="4">M3*(1.0155)</f>
        <v>57.307250191261879</v>
      </c>
      <c r="O3" s="13">
        <f>N3*Index!$D$16</f>
        <v>65.018525668461081</v>
      </c>
      <c r="Q3" s="8">
        <v>1.36607068263611</v>
      </c>
      <c r="R3" s="6">
        <f t="shared" ref="R3:R66" si="5">Q3*(1.0155)</f>
        <v>1.3872447782169697</v>
      </c>
      <c r="S3" s="6">
        <f>R3*Index!$H$19</f>
        <v>1.4574740451142036</v>
      </c>
      <c r="U3" s="8">
        <v>66.475999713575305</v>
      </c>
      <c r="V3" s="9">
        <f t="shared" ref="V3:V66" si="6">ROUND(O3+S3,2)</f>
        <v>66.48</v>
      </c>
    </row>
    <row r="4" spans="1:22" x14ac:dyDescent="0.25">
      <c r="A4" s="23" t="s">
        <v>1284</v>
      </c>
      <c r="B4" s="2">
        <v>2</v>
      </c>
      <c r="C4" s="2">
        <v>30</v>
      </c>
      <c r="D4" s="2" t="s">
        <v>56</v>
      </c>
      <c r="E4" s="2" t="s">
        <v>222</v>
      </c>
      <c r="F4" s="7">
        <v>30</v>
      </c>
      <c r="G4" s="26">
        <v>10.4479595380084</v>
      </c>
      <c r="H4" s="26">
        <f t="shared" si="1"/>
        <v>40.447959538008398</v>
      </c>
      <c r="I4" s="7">
        <f t="shared" si="2"/>
        <v>30</v>
      </c>
      <c r="J4" s="25">
        <v>2.2875773055303599</v>
      </c>
      <c r="K4" s="25">
        <v>46.263917147079098</v>
      </c>
      <c r="L4" s="9">
        <f t="shared" si="0"/>
        <v>46.26</v>
      </c>
      <c r="M4" s="6">
        <f t="shared" si="3"/>
        <v>46.453599207382119</v>
      </c>
      <c r="N4" s="6">
        <f t="shared" si="4"/>
        <v>47.173629995096547</v>
      </c>
      <c r="O4" s="13">
        <f>N4*Index!$D$16</f>
        <v>53.521323435936665</v>
      </c>
      <c r="Q4" s="8">
        <v>1.56457045416845</v>
      </c>
      <c r="R4" s="6">
        <f t="shared" si="5"/>
        <v>1.588821296208061</v>
      </c>
      <c r="S4" s="6">
        <f>R4*Index!$H$19</f>
        <v>1.6692553743285941</v>
      </c>
      <c r="U4" s="8">
        <v>55.190578810265301</v>
      </c>
      <c r="V4" s="9">
        <f t="shared" si="6"/>
        <v>55.19</v>
      </c>
    </row>
    <row r="5" spans="1:22" x14ac:dyDescent="0.25">
      <c r="A5" s="23" t="s">
        <v>1285</v>
      </c>
      <c r="B5" s="2">
        <v>2</v>
      </c>
      <c r="C5" s="2">
        <v>30</v>
      </c>
      <c r="D5" s="2" t="s">
        <v>57</v>
      </c>
      <c r="E5" s="2" t="s">
        <v>222</v>
      </c>
      <c r="F5" s="7">
        <v>30</v>
      </c>
      <c r="G5" s="26">
        <v>9.9370197654636403</v>
      </c>
      <c r="H5" s="26">
        <f t="shared" si="1"/>
        <v>39.937019765463639</v>
      </c>
      <c r="I5" s="7">
        <f t="shared" si="2"/>
        <v>30</v>
      </c>
      <c r="J5" s="25">
        <v>1.7538024766117899</v>
      </c>
      <c r="K5" s="25">
        <v>35.020822086582001</v>
      </c>
      <c r="L5" s="9">
        <f t="shared" si="0"/>
        <v>35.020000000000003</v>
      </c>
      <c r="M5" s="6">
        <f t="shared" si="3"/>
        <v>35.164407457136988</v>
      </c>
      <c r="N5" s="6">
        <f t="shared" si="4"/>
        <v>35.709455772722613</v>
      </c>
      <c r="O5" s="13">
        <f>N5*Index!$D$16</f>
        <v>40.514527551342219</v>
      </c>
      <c r="Q5" s="8">
        <v>1.10869218125849</v>
      </c>
      <c r="R5" s="6">
        <f t="shared" si="5"/>
        <v>1.1258769100679966</v>
      </c>
      <c r="S5" s="6">
        <f>R5*Index!$H$19</f>
        <v>1.1828744286401889</v>
      </c>
      <c r="U5" s="8">
        <v>41.697401979982402</v>
      </c>
      <c r="V5" s="9">
        <f t="shared" si="6"/>
        <v>41.7</v>
      </c>
    </row>
    <row r="6" spans="1:22" x14ac:dyDescent="0.25">
      <c r="A6" s="23" t="s">
        <v>1286</v>
      </c>
      <c r="B6" s="2">
        <v>2</v>
      </c>
      <c r="C6" s="2">
        <v>30</v>
      </c>
      <c r="D6" s="2" t="s">
        <v>58</v>
      </c>
      <c r="E6" s="2" t="s">
        <v>222</v>
      </c>
      <c r="F6" s="7">
        <v>30</v>
      </c>
      <c r="G6" s="26">
        <v>9.0613734638111207</v>
      </c>
      <c r="H6" s="26">
        <f t="shared" si="1"/>
        <v>39.061373463811123</v>
      </c>
      <c r="I6" s="7">
        <f t="shared" si="2"/>
        <v>30</v>
      </c>
      <c r="J6" s="25">
        <v>1.66413009349759</v>
      </c>
      <c r="K6" s="25">
        <v>32.501603537238204</v>
      </c>
      <c r="L6" s="9">
        <f t="shared" si="0"/>
        <v>32.5</v>
      </c>
      <c r="M6" s="6">
        <f t="shared" si="3"/>
        <v>32.634860111740878</v>
      </c>
      <c r="N6" s="6">
        <f t="shared" si="4"/>
        <v>33.140700443472866</v>
      </c>
      <c r="O6" s="13">
        <f>N6*Index!$D$16</f>
        <v>37.600119971962542</v>
      </c>
      <c r="Q6" s="8">
        <v>1.38422620029923</v>
      </c>
      <c r="R6" s="6">
        <f t="shared" si="5"/>
        <v>1.4056817064038682</v>
      </c>
      <c r="S6" s="6">
        <f>R6*Index!$H$19</f>
        <v>1.476844342790564</v>
      </c>
      <c r="U6" s="8">
        <v>39.076964314753099</v>
      </c>
      <c r="V6" s="9">
        <f t="shared" si="6"/>
        <v>39.08</v>
      </c>
    </row>
    <row r="7" spans="1:22" x14ac:dyDescent="0.25">
      <c r="A7" s="23" t="s">
        <v>1287</v>
      </c>
      <c r="B7" s="2">
        <v>2</v>
      </c>
      <c r="C7" s="2">
        <v>30</v>
      </c>
      <c r="D7" s="2" t="s">
        <v>59</v>
      </c>
      <c r="E7" s="2" t="s">
        <v>222</v>
      </c>
      <c r="F7" s="7">
        <v>30</v>
      </c>
      <c r="G7" s="26">
        <v>10.032960112824499</v>
      </c>
      <c r="H7" s="26">
        <f t="shared" si="1"/>
        <v>40.032960112824497</v>
      </c>
      <c r="I7" s="7">
        <f t="shared" si="2"/>
        <v>30</v>
      </c>
      <c r="J7" s="25">
        <v>1.8618176213903299</v>
      </c>
      <c r="K7" s="25">
        <v>37.267035287236503</v>
      </c>
      <c r="L7" s="9">
        <f t="shared" si="0"/>
        <v>37.270000000000003</v>
      </c>
      <c r="M7" s="6">
        <f t="shared" si="3"/>
        <v>37.419830131914175</v>
      </c>
      <c r="N7" s="6">
        <f t="shared" si="4"/>
        <v>37.999837498958847</v>
      </c>
      <c r="O7" s="13">
        <f>N7*Index!$D$16</f>
        <v>43.113103517923342</v>
      </c>
      <c r="Q7" s="8">
        <v>1.41375269389366</v>
      </c>
      <c r="R7" s="6">
        <f t="shared" si="5"/>
        <v>1.4356658606490118</v>
      </c>
      <c r="S7" s="6">
        <f>R7*Index!$H$19</f>
        <v>1.508346444844368</v>
      </c>
      <c r="U7" s="8">
        <v>44.621449962767699</v>
      </c>
      <c r="V7" s="9">
        <f t="shared" si="6"/>
        <v>44.62</v>
      </c>
    </row>
    <row r="8" spans="1:22" x14ac:dyDescent="0.25">
      <c r="A8" s="23" t="s">
        <v>1288</v>
      </c>
      <c r="B8" s="2">
        <v>2</v>
      </c>
      <c r="C8" s="2">
        <v>30</v>
      </c>
      <c r="D8" s="2" t="s">
        <v>60</v>
      </c>
      <c r="E8" s="2" t="s">
        <v>222</v>
      </c>
      <c r="F8" s="7">
        <v>30</v>
      </c>
      <c r="G8" s="26">
        <v>10.312936948533</v>
      </c>
      <c r="H8" s="26">
        <f t="shared" si="1"/>
        <v>40.312936948533</v>
      </c>
      <c r="I8" s="7">
        <f t="shared" si="2"/>
        <v>30</v>
      </c>
      <c r="J8" s="25">
        <v>2.0589059530167702</v>
      </c>
      <c r="K8" s="25">
        <v>41.500272933462099</v>
      </c>
      <c r="L8" s="9">
        <f t="shared" si="0"/>
        <v>41.5</v>
      </c>
      <c r="M8" s="6">
        <f t="shared" si="3"/>
        <v>41.670424052489295</v>
      </c>
      <c r="N8" s="6">
        <f t="shared" si="4"/>
        <v>42.316315625302884</v>
      </c>
      <c r="O8" s="13">
        <f>N8*Index!$D$16</f>
        <v>48.010407836633156</v>
      </c>
      <c r="Q8" s="8">
        <v>1.39878373952448</v>
      </c>
      <c r="R8" s="6">
        <f t="shared" si="5"/>
        <v>1.4204648874871095</v>
      </c>
      <c r="S8" s="6">
        <f>R8*Index!$H$19</f>
        <v>1.4923759224161444</v>
      </c>
      <c r="U8" s="8">
        <v>49.502783759049301</v>
      </c>
      <c r="V8" s="9">
        <f t="shared" si="6"/>
        <v>49.5</v>
      </c>
    </row>
    <row r="9" spans="1:22" x14ac:dyDescent="0.25">
      <c r="A9" s="23" t="s">
        <v>1289</v>
      </c>
      <c r="B9" s="2">
        <v>2</v>
      </c>
      <c r="C9" s="2">
        <v>30</v>
      </c>
      <c r="D9" s="2" t="s">
        <v>61</v>
      </c>
      <c r="E9" s="2" t="s">
        <v>222</v>
      </c>
      <c r="F9" s="7">
        <v>30</v>
      </c>
      <c r="G9" s="26">
        <v>9.2474838231087499</v>
      </c>
      <c r="H9" s="26">
        <f t="shared" si="1"/>
        <v>39.247483823108752</v>
      </c>
      <c r="I9" s="7">
        <f t="shared" si="2"/>
        <v>30</v>
      </c>
      <c r="J9" s="25">
        <v>1.686609566275</v>
      </c>
      <c r="K9" s="25">
        <v>33.097590834139297</v>
      </c>
      <c r="L9" s="9">
        <f t="shared" si="0"/>
        <v>33.1</v>
      </c>
      <c r="M9" s="6">
        <f t="shared" si="3"/>
        <v>33.233290956559266</v>
      </c>
      <c r="N9" s="6">
        <f t="shared" si="4"/>
        <v>33.748406966385936</v>
      </c>
      <c r="O9" s="13">
        <f>N9*Index!$D$16</f>
        <v>38.289599610700108</v>
      </c>
      <c r="Q9" s="8">
        <v>1.1443895522073699</v>
      </c>
      <c r="R9" s="6">
        <f t="shared" si="5"/>
        <v>1.1621275902665842</v>
      </c>
      <c r="S9" s="6">
        <f>R9*Index!$H$19</f>
        <v>1.22096029952383</v>
      </c>
      <c r="U9" s="8">
        <v>39.510559910224003</v>
      </c>
      <c r="V9" s="9">
        <f t="shared" si="6"/>
        <v>39.51</v>
      </c>
    </row>
    <row r="10" spans="1:22" x14ac:dyDescent="0.25">
      <c r="A10" s="23" t="s">
        <v>1290</v>
      </c>
      <c r="B10" s="2">
        <v>3</v>
      </c>
      <c r="C10" s="2">
        <v>30</v>
      </c>
      <c r="D10" s="2" t="s">
        <v>54</v>
      </c>
      <c r="E10" s="2" t="s">
        <v>222</v>
      </c>
      <c r="F10" s="7">
        <v>30</v>
      </c>
      <c r="G10" s="26">
        <v>10.113206180661701</v>
      </c>
      <c r="H10" s="26">
        <f t="shared" si="1"/>
        <v>40.113206180661699</v>
      </c>
      <c r="I10" s="7">
        <f t="shared" si="2"/>
        <v>30</v>
      </c>
      <c r="J10" s="25">
        <v>1.57071505171328</v>
      </c>
      <c r="K10" s="25">
        <v>21.002138906814501</v>
      </c>
      <c r="L10" s="9">
        <f t="shared" si="0"/>
        <v>21</v>
      </c>
      <c r="M10" s="6">
        <f t="shared" si="3"/>
        <v>21.08824767633244</v>
      </c>
      <c r="N10" s="6">
        <f t="shared" si="4"/>
        <v>21.415115515315595</v>
      </c>
      <c r="O10" s="13">
        <f>N10*Index!$D$16</f>
        <v>24.296737902770879</v>
      </c>
      <c r="Q10" s="8">
        <v>0.996524770321914</v>
      </c>
      <c r="R10" s="6">
        <f t="shared" si="5"/>
        <v>1.0119709042619038</v>
      </c>
      <c r="S10" s="6">
        <f>R10*Index!$H$19</f>
        <v>1.0632019312901626</v>
      </c>
      <c r="U10" s="8">
        <v>25.359939834060999</v>
      </c>
      <c r="V10" s="9">
        <f t="shared" si="6"/>
        <v>25.36</v>
      </c>
    </row>
    <row r="11" spans="1:22" x14ac:dyDescent="0.25">
      <c r="A11" s="23" t="s">
        <v>1291</v>
      </c>
      <c r="B11" s="2">
        <v>3</v>
      </c>
      <c r="C11" s="2">
        <v>30</v>
      </c>
      <c r="D11" s="2" t="s">
        <v>55</v>
      </c>
      <c r="E11" s="2" t="s">
        <v>222</v>
      </c>
      <c r="F11" s="7">
        <v>30</v>
      </c>
      <c r="G11" s="26">
        <v>9.3380007516678702</v>
      </c>
      <c r="H11" s="26">
        <f t="shared" si="1"/>
        <v>39.33800075166787</v>
      </c>
      <c r="I11" s="7">
        <f t="shared" si="2"/>
        <v>30</v>
      </c>
      <c r="J11" s="25">
        <v>2.8573956977267798</v>
      </c>
      <c r="K11" s="25">
        <v>37.468078034996203</v>
      </c>
      <c r="L11" s="9">
        <f t="shared" si="0"/>
        <v>37.47</v>
      </c>
      <c r="M11" s="6">
        <f t="shared" si="3"/>
        <v>37.621697154939689</v>
      </c>
      <c r="N11" s="6">
        <f t="shared" si="4"/>
        <v>38.204833460841257</v>
      </c>
      <c r="O11" s="13">
        <f>N11*Index!$D$16</f>
        <v>43.345683778974056</v>
      </c>
      <c r="Q11" s="8">
        <v>0.91071378842407502</v>
      </c>
      <c r="R11" s="6">
        <f t="shared" si="5"/>
        <v>0.9248298521446483</v>
      </c>
      <c r="S11" s="6">
        <f>R11*Index!$H$19</f>
        <v>0.97164936340947106</v>
      </c>
      <c r="U11" s="8">
        <v>44.317333142383497</v>
      </c>
      <c r="V11" s="9">
        <f t="shared" si="6"/>
        <v>44.32</v>
      </c>
    </row>
    <row r="12" spans="1:22" x14ac:dyDescent="0.25">
      <c r="A12" s="23" t="s">
        <v>1292</v>
      </c>
      <c r="B12" s="2">
        <v>3</v>
      </c>
      <c r="C12" s="2">
        <v>30</v>
      </c>
      <c r="D12" s="2" t="s">
        <v>56</v>
      </c>
      <c r="E12" s="2" t="s">
        <v>222</v>
      </c>
      <c r="F12" s="7">
        <v>30</v>
      </c>
      <c r="G12" s="26">
        <v>10.4479595380084</v>
      </c>
      <c r="H12" s="26">
        <f t="shared" si="1"/>
        <v>40.447959538008398</v>
      </c>
      <c r="I12" s="7">
        <f t="shared" si="2"/>
        <v>30</v>
      </c>
      <c r="J12" s="25">
        <v>2.2875773055303599</v>
      </c>
      <c r="K12" s="25">
        <v>30.8426114313861</v>
      </c>
      <c r="L12" s="9">
        <f t="shared" si="0"/>
        <v>30.84</v>
      </c>
      <c r="M12" s="6">
        <f t="shared" si="3"/>
        <v>30.969066138254782</v>
      </c>
      <c r="N12" s="6">
        <f t="shared" si="4"/>
        <v>31.449086663397733</v>
      </c>
      <c r="O12" s="13">
        <f>N12*Index!$D$16</f>
        <v>35.680882290624481</v>
      </c>
      <c r="Q12" s="8">
        <v>1.0430469694456299</v>
      </c>
      <c r="R12" s="6">
        <f t="shared" si="5"/>
        <v>1.0592141974720373</v>
      </c>
      <c r="S12" s="6">
        <f>R12*Index!$H$19</f>
        <v>1.112836916219059</v>
      </c>
      <c r="U12" s="8">
        <v>36.793719206843598</v>
      </c>
      <c r="V12" s="9">
        <f t="shared" si="6"/>
        <v>36.79</v>
      </c>
    </row>
    <row r="13" spans="1:22" x14ac:dyDescent="0.25">
      <c r="A13" s="23" t="s">
        <v>1293</v>
      </c>
      <c r="B13" s="2">
        <v>3</v>
      </c>
      <c r="C13" s="2">
        <v>30</v>
      </c>
      <c r="D13" s="2" t="s">
        <v>57</v>
      </c>
      <c r="E13" s="2" t="s">
        <v>222</v>
      </c>
      <c r="F13" s="7">
        <v>30</v>
      </c>
      <c r="G13" s="26">
        <v>9.9370197654636403</v>
      </c>
      <c r="H13" s="26">
        <f t="shared" si="1"/>
        <v>39.937019765463639</v>
      </c>
      <c r="I13" s="7">
        <f t="shared" si="2"/>
        <v>30</v>
      </c>
      <c r="J13" s="25">
        <v>1.7538024766117899</v>
      </c>
      <c r="K13" s="25">
        <v>23.347214724387999</v>
      </c>
      <c r="L13" s="9">
        <f t="shared" si="0"/>
        <v>23.35</v>
      </c>
      <c r="M13" s="6">
        <f t="shared" si="3"/>
        <v>23.442938304757991</v>
      </c>
      <c r="N13" s="6">
        <f t="shared" si="4"/>
        <v>23.806303848481743</v>
      </c>
      <c r="O13" s="13">
        <f>N13*Index!$D$16</f>
        <v>27.009685034228145</v>
      </c>
      <c r="Q13" s="8">
        <v>0.73912812083899204</v>
      </c>
      <c r="R13" s="6">
        <f t="shared" si="5"/>
        <v>0.75058460671199645</v>
      </c>
      <c r="S13" s="6">
        <f>R13*Index!$H$19</f>
        <v>0.78858295242679122</v>
      </c>
      <c r="U13" s="8">
        <v>27.798267986654899</v>
      </c>
      <c r="V13" s="9">
        <f t="shared" si="6"/>
        <v>27.8</v>
      </c>
    </row>
    <row r="14" spans="1:22" x14ac:dyDescent="0.25">
      <c r="A14" s="23" t="s">
        <v>1294</v>
      </c>
      <c r="B14" s="2">
        <v>3</v>
      </c>
      <c r="C14" s="2">
        <v>30</v>
      </c>
      <c r="D14" s="2" t="s">
        <v>58</v>
      </c>
      <c r="E14" s="2" t="s">
        <v>222</v>
      </c>
      <c r="F14" s="7">
        <v>30</v>
      </c>
      <c r="G14" s="26">
        <v>9.0613734638111207</v>
      </c>
      <c r="H14" s="26">
        <f t="shared" si="1"/>
        <v>39.061373463811123</v>
      </c>
      <c r="I14" s="7">
        <f t="shared" si="2"/>
        <v>30</v>
      </c>
      <c r="J14" s="25">
        <v>1.66413009349759</v>
      </c>
      <c r="K14" s="25">
        <v>21.667735691492101</v>
      </c>
      <c r="L14" s="9">
        <f t="shared" si="0"/>
        <v>21.67</v>
      </c>
      <c r="M14" s="6">
        <f t="shared" si="3"/>
        <v>21.756573407827219</v>
      </c>
      <c r="N14" s="6">
        <f t="shared" si="4"/>
        <v>22.093800295648542</v>
      </c>
      <c r="O14" s="13">
        <f>N14*Index!$D$16</f>
        <v>25.066746647974988</v>
      </c>
      <c r="Q14" s="8">
        <v>0.92281746686615596</v>
      </c>
      <c r="R14" s="6">
        <f t="shared" si="5"/>
        <v>0.93712113760258142</v>
      </c>
      <c r="S14" s="6">
        <f>R14*Index!$H$19</f>
        <v>0.98456289519371198</v>
      </c>
      <c r="U14" s="8">
        <v>26.051309543168699</v>
      </c>
      <c r="V14" s="9">
        <f t="shared" si="6"/>
        <v>26.05</v>
      </c>
    </row>
    <row r="15" spans="1:22" x14ac:dyDescent="0.25">
      <c r="A15" s="23" t="s">
        <v>1295</v>
      </c>
      <c r="B15" s="2">
        <v>3</v>
      </c>
      <c r="C15" s="2">
        <v>30</v>
      </c>
      <c r="D15" s="2" t="s">
        <v>59</v>
      </c>
      <c r="E15" s="2" t="s">
        <v>222</v>
      </c>
      <c r="F15" s="7">
        <v>30</v>
      </c>
      <c r="G15" s="26">
        <v>10.032960112824499</v>
      </c>
      <c r="H15" s="26">
        <f t="shared" si="1"/>
        <v>40.032960112824497</v>
      </c>
      <c r="I15" s="7">
        <f t="shared" si="2"/>
        <v>30</v>
      </c>
      <c r="J15" s="25">
        <v>1.8618176213903299</v>
      </c>
      <c r="K15" s="25">
        <v>24.844690191491001</v>
      </c>
      <c r="L15" s="9">
        <f t="shared" si="0"/>
        <v>24.84</v>
      </c>
      <c r="M15" s="6">
        <f t="shared" si="3"/>
        <v>24.946553421276114</v>
      </c>
      <c r="N15" s="6">
        <f t="shared" si="4"/>
        <v>25.333224999305894</v>
      </c>
      <c r="O15" s="13">
        <f>N15*Index!$D$16</f>
        <v>28.742069011948892</v>
      </c>
      <c r="Q15" s="8">
        <v>0.94250179592910399</v>
      </c>
      <c r="R15" s="6">
        <f t="shared" si="5"/>
        <v>0.95711057376600517</v>
      </c>
      <c r="S15" s="6">
        <f>R15*Index!$H$19</f>
        <v>1.005564296562909</v>
      </c>
      <c r="U15" s="8">
        <v>29.747633308511801</v>
      </c>
      <c r="V15" s="9">
        <f t="shared" si="6"/>
        <v>29.75</v>
      </c>
    </row>
    <row r="16" spans="1:22" x14ac:dyDescent="0.25">
      <c r="A16" s="23" t="s">
        <v>1296</v>
      </c>
      <c r="B16" s="2">
        <v>3</v>
      </c>
      <c r="C16" s="2">
        <v>30</v>
      </c>
      <c r="D16" s="2" t="s">
        <v>60</v>
      </c>
      <c r="E16" s="2" t="s">
        <v>222</v>
      </c>
      <c r="F16" s="7">
        <v>30</v>
      </c>
      <c r="G16" s="26">
        <v>10.312936948533</v>
      </c>
      <c r="H16" s="26">
        <f t="shared" si="1"/>
        <v>40.312936948533</v>
      </c>
      <c r="I16" s="7">
        <f t="shared" si="2"/>
        <v>30</v>
      </c>
      <c r="J16" s="25">
        <v>2.0589059530167702</v>
      </c>
      <c r="K16" s="25">
        <v>27.666848622308098</v>
      </c>
      <c r="L16" s="9">
        <f t="shared" si="0"/>
        <v>27.67</v>
      </c>
      <c r="M16" s="6">
        <f t="shared" si="3"/>
        <v>27.780282701659562</v>
      </c>
      <c r="N16" s="6">
        <f t="shared" si="4"/>
        <v>28.210877083535287</v>
      </c>
      <c r="O16" s="13">
        <f>N16*Index!$D$16</f>
        <v>32.006938557755475</v>
      </c>
      <c r="Q16" s="8">
        <v>0.93252249301631696</v>
      </c>
      <c r="R16" s="6">
        <f t="shared" si="5"/>
        <v>0.94697659165806991</v>
      </c>
      <c r="S16" s="6">
        <f>R16*Index!$H$19</f>
        <v>0.99491728161075965</v>
      </c>
      <c r="U16" s="8">
        <v>33.0018558393662</v>
      </c>
      <c r="V16" s="9">
        <f t="shared" si="6"/>
        <v>33</v>
      </c>
    </row>
    <row r="17" spans="1:22" x14ac:dyDescent="0.25">
      <c r="A17" s="23" t="s">
        <v>1297</v>
      </c>
      <c r="B17" s="2">
        <v>3</v>
      </c>
      <c r="C17" s="2">
        <v>30</v>
      </c>
      <c r="D17" s="2" t="s">
        <v>61</v>
      </c>
      <c r="E17" s="2" t="s">
        <v>222</v>
      </c>
      <c r="F17" s="7">
        <v>30</v>
      </c>
      <c r="G17" s="26">
        <v>9.2474838231087499</v>
      </c>
      <c r="H17" s="26">
        <f t="shared" si="1"/>
        <v>39.247483823108752</v>
      </c>
      <c r="I17" s="7">
        <f t="shared" si="2"/>
        <v>30</v>
      </c>
      <c r="J17" s="25">
        <v>1.686609566275</v>
      </c>
      <c r="K17" s="25">
        <v>22.065060556092799</v>
      </c>
      <c r="L17" s="9">
        <f t="shared" si="0"/>
        <v>22.07</v>
      </c>
      <c r="M17" s="6">
        <f t="shared" si="3"/>
        <v>22.155527304372779</v>
      </c>
      <c r="N17" s="6">
        <f t="shared" si="4"/>
        <v>22.498937977590558</v>
      </c>
      <c r="O17" s="13">
        <f>N17*Index!$D$16</f>
        <v>25.526399740466665</v>
      </c>
      <c r="Q17" s="8">
        <v>0.76292636813824399</v>
      </c>
      <c r="R17" s="6">
        <f t="shared" si="5"/>
        <v>0.77475172684438687</v>
      </c>
      <c r="S17" s="6">
        <f>R17*Index!$H$19</f>
        <v>0.81397353301588393</v>
      </c>
      <c r="U17" s="8">
        <v>26.340373273482601</v>
      </c>
      <c r="V17" s="9">
        <f t="shared" si="6"/>
        <v>26.34</v>
      </c>
    </row>
    <row r="18" spans="1:22" x14ac:dyDescent="0.25">
      <c r="A18" s="23" t="s">
        <v>1298</v>
      </c>
      <c r="B18" s="2">
        <v>4</v>
      </c>
      <c r="C18" s="2">
        <v>30</v>
      </c>
      <c r="D18" s="2" t="s">
        <v>54</v>
      </c>
      <c r="E18" s="2" t="s">
        <v>222</v>
      </c>
      <c r="F18" s="7">
        <v>30</v>
      </c>
      <c r="G18" s="26">
        <v>10.113206180661701</v>
      </c>
      <c r="H18" s="26">
        <f t="shared" si="1"/>
        <v>40.113206180661699</v>
      </c>
      <c r="I18" s="7">
        <f t="shared" si="2"/>
        <v>30</v>
      </c>
      <c r="J18" s="25">
        <v>1.57071505171328</v>
      </c>
      <c r="K18" s="25">
        <v>15.751604180110901</v>
      </c>
      <c r="L18" s="9">
        <f t="shared" si="0"/>
        <v>15.75</v>
      </c>
      <c r="M18" s="6">
        <f t="shared" si="3"/>
        <v>15.816185757249356</v>
      </c>
      <c r="N18" s="6">
        <f t="shared" si="4"/>
        <v>16.061336636486722</v>
      </c>
      <c r="O18" s="13">
        <f>N18*Index!$D$16</f>
        <v>18.222553427078189</v>
      </c>
      <c r="Q18" s="8">
        <v>0.747393577741436</v>
      </c>
      <c r="R18" s="6">
        <f t="shared" si="5"/>
        <v>0.75897817819642832</v>
      </c>
      <c r="S18" s="6">
        <f>R18*Index!$H$19</f>
        <v>0.7974014484676224</v>
      </c>
      <c r="U18" s="8">
        <v>19.0199548755458</v>
      </c>
      <c r="V18" s="9">
        <f t="shared" si="6"/>
        <v>19.02</v>
      </c>
    </row>
    <row r="19" spans="1:22" x14ac:dyDescent="0.25">
      <c r="A19" s="23" t="s">
        <v>1299</v>
      </c>
      <c r="B19" s="2">
        <v>4</v>
      </c>
      <c r="C19" s="2">
        <v>30</v>
      </c>
      <c r="D19" s="2" t="s">
        <v>55</v>
      </c>
      <c r="E19" s="2" t="s">
        <v>222</v>
      </c>
      <c r="F19" s="7">
        <v>30</v>
      </c>
      <c r="G19" s="26">
        <v>9.3380007516678702</v>
      </c>
      <c r="H19" s="26">
        <f t="shared" si="1"/>
        <v>39.33800075166787</v>
      </c>
      <c r="I19" s="7">
        <f t="shared" si="2"/>
        <v>30</v>
      </c>
      <c r="J19" s="25">
        <v>2.8573956977267798</v>
      </c>
      <c r="K19" s="25">
        <v>28.101058526247101</v>
      </c>
      <c r="L19" s="9">
        <f t="shared" si="0"/>
        <v>28.1</v>
      </c>
      <c r="M19" s="6">
        <f t="shared" si="3"/>
        <v>28.216272866204715</v>
      </c>
      <c r="N19" s="6">
        <f t="shared" si="4"/>
        <v>28.65362509563089</v>
      </c>
      <c r="O19" s="13">
        <f>N19*Index!$D$16</f>
        <v>32.509262834230483</v>
      </c>
      <c r="Q19" s="8">
        <v>0.68303534131805599</v>
      </c>
      <c r="R19" s="6">
        <f t="shared" si="5"/>
        <v>0.69362238910848595</v>
      </c>
      <c r="S19" s="6">
        <f>R19*Index!$H$19</f>
        <v>0.72873702255710304</v>
      </c>
      <c r="U19" s="8">
        <v>33.237999856787603</v>
      </c>
      <c r="V19" s="9">
        <f t="shared" si="6"/>
        <v>33.24</v>
      </c>
    </row>
    <row r="20" spans="1:22" x14ac:dyDescent="0.25">
      <c r="A20" s="23" t="s">
        <v>1300</v>
      </c>
      <c r="B20" s="2">
        <v>4</v>
      </c>
      <c r="C20" s="2">
        <v>30</v>
      </c>
      <c r="D20" s="2" t="s">
        <v>56</v>
      </c>
      <c r="E20" s="2" t="s">
        <v>222</v>
      </c>
      <c r="F20" s="7">
        <v>30</v>
      </c>
      <c r="G20" s="26">
        <v>10.4479595380084</v>
      </c>
      <c r="H20" s="26">
        <f t="shared" si="1"/>
        <v>40.447959538008398</v>
      </c>
      <c r="I20" s="7">
        <f t="shared" si="2"/>
        <v>30</v>
      </c>
      <c r="J20" s="25">
        <v>2.2875773055303599</v>
      </c>
      <c r="K20" s="25">
        <v>23.131958573539599</v>
      </c>
      <c r="L20" s="9">
        <f t="shared" si="0"/>
        <v>23.13</v>
      </c>
      <c r="M20" s="6">
        <f t="shared" si="3"/>
        <v>23.226799603691113</v>
      </c>
      <c r="N20" s="6">
        <f t="shared" si="4"/>
        <v>23.586814997548327</v>
      </c>
      <c r="O20" s="13">
        <f>N20*Index!$D$16</f>
        <v>26.760661717968393</v>
      </c>
      <c r="Q20" s="8">
        <v>0.78228522708422599</v>
      </c>
      <c r="R20" s="6">
        <f t="shared" si="5"/>
        <v>0.7944106481040315</v>
      </c>
      <c r="S20" s="6">
        <f>R20*Index!$H$19</f>
        <v>0.83462768716429803</v>
      </c>
      <c r="U20" s="8">
        <v>27.5952894051327</v>
      </c>
      <c r="V20" s="9">
        <f t="shared" si="6"/>
        <v>27.6</v>
      </c>
    </row>
    <row r="21" spans="1:22" x14ac:dyDescent="0.25">
      <c r="A21" s="23" t="s">
        <v>1301</v>
      </c>
      <c r="B21" s="2">
        <v>4</v>
      </c>
      <c r="C21" s="2">
        <v>30</v>
      </c>
      <c r="D21" s="2" t="s">
        <v>57</v>
      </c>
      <c r="E21" s="2" t="s">
        <v>222</v>
      </c>
      <c r="F21" s="7">
        <v>30</v>
      </c>
      <c r="G21" s="26">
        <v>9.9370197654636403</v>
      </c>
      <c r="H21" s="26">
        <f t="shared" si="1"/>
        <v>39.937019765463639</v>
      </c>
      <c r="I21" s="7">
        <f t="shared" si="2"/>
        <v>30</v>
      </c>
      <c r="J21" s="25">
        <v>1.7538024766117899</v>
      </c>
      <c r="K21" s="25">
        <v>17.510411043291001</v>
      </c>
      <c r="L21" s="9">
        <f t="shared" si="0"/>
        <v>17.510000000000002</v>
      </c>
      <c r="M21" s="6">
        <f t="shared" si="3"/>
        <v>17.582203728568494</v>
      </c>
      <c r="N21" s="6">
        <f t="shared" si="4"/>
        <v>17.854727886361307</v>
      </c>
      <c r="O21" s="13">
        <f>N21*Index!$D$16</f>
        <v>20.25726377567111</v>
      </c>
      <c r="Q21" s="8">
        <v>0.554346090629244</v>
      </c>
      <c r="R21" s="6">
        <f t="shared" si="5"/>
        <v>0.56293845503399731</v>
      </c>
      <c r="S21" s="6">
        <f>R21*Index!$H$19</f>
        <v>0.59143721432009333</v>
      </c>
      <c r="U21" s="8">
        <v>20.848700989991201</v>
      </c>
      <c r="V21" s="9">
        <f t="shared" si="6"/>
        <v>20.85</v>
      </c>
    </row>
    <row r="22" spans="1:22" x14ac:dyDescent="0.25">
      <c r="A22" s="23" t="s">
        <v>1302</v>
      </c>
      <c r="B22" s="2">
        <v>4</v>
      </c>
      <c r="C22" s="2">
        <v>30</v>
      </c>
      <c r="D22" s="2" t="s">
        <v>58</v>
      </c>
      <c r="E22" s="2" t="s">
        <v>222</v>
      </c>
      <c r="F22" s="7">
        <v>30</v>
      </c>
      <c r="G22" s="26">
        <v>9.0613734638111207</v>
      </c>
      <c r="H22" s="26">
        <f t="shared" si="1"/>
        <v>39.061373463811123</v>
      </c>
      <c r="I22" s="7">
        <f t="shared" si="2"/>
        <v>30</v>
      </c>
      <c r="J22" s="25">
        <v>1.66413009349759</v>
      </c>
      <c r="K22" s="25">
        <v>16.250801768619102</v>
      </c>
      <c r="L22" s="9">
        <f t="shared" si="0"/>
        <v>16.25</v>
      </c>
      <c r="M22" s="6">
        <f t="shared" si="3"/>
        <v>16.317430055870439</v>
      </c>
      <c r="N22" s="6">
        <f t="shared" si="4"/>
        <v>16.570350221736433</v>
      </c>
      <c r="O22" s="13">
        <f>N22*Index!$D$16</f>
        <v>18.800059985981271</v>
      </c>
      <c r="Q22" s="8">
        <v>0.69211310014961702</v>
      </c>
      <c r="R22" s="6">
        <f t="shared" si="5"/>
        <v>0.70284085320193612</v>
      </c>
      <c r="S22" s="6">
        <f>R22*Index!$H$19</f>
        <v>0.7384221713952841</v>
      </c>
      <c r="U22" s="8">
        <v>19.538482157376599</v>
      </c>
      <c r="V22" s="9">
        <f t="shared" si="6"/>
        <v>19.54</v>
      </c>
    </row>
    <row r="23" spans="1:22" x14ac:dyDescent="0.25">
      <c r="A23" s="23" t="s">
        <v>1303</v>
      </c>
      <c r="B23" s="2">
        <v>4</v>
      </c>
      <c r="C23" s="2">
        <v>30</v>
      </c>
      <c r="D23" s="2" t="s">
        <v>59</v>
      </c>
      <c r="E23" s="2" t="s">
        <v>222</v>
      </c>
      <c r="F23" s="7">
        <v>30</v>
      </c>
      <c r="G23" s="26">
        <v>10.032960112824499</v>
      </c>
      <c r="H23" s="26">
        <f t="shared" si="1"/>
        <v>40.032960112824497</v>
      </c>
      <c r="I23" s="7">
        <f t="shared" si="2"/>
        <v>30</v>
      </c>
      <c r="J23" s="25">
        <v>1.8618176213903299</v>
      </c>
      <c r="K23" s="25">
        <v>18.633517643618202</v>
      </c>
      <c r="L23" s="9">
        <f t="shared" si="0"/>
        <v>18.63</v>
      </c>
      <c r="M23" s="6">
        <f t="shared" si="3"/>
        <v>18.709915065957038</v>
      </c>
      <c r="N23" s="6">
        <f t="shared" si="4"/>
        <v>18.999918749479374</v>
      </c>
      <c r="O23" s="13">
        <f>N23*Index!$D$16</f>
        <v>21.556551758961614</v>
      </c>
      <c r="Q23" s="8">
        <v>0.70687634694682799</v>
      </c>
      <c r="R23" s="6">
        <f t="shared" si="5"/>
        <v>0.7178329303245039</v>
      </c>
      <c r="S23" s="6">
        <f>R23*Index!$H$19</f>
        <v>0.75417322242218188</v>
      </c>
      <c r="U23" s="8">
        <v>22.3107249813838</v>
      </c>
      <c r="V23" s="9">
        <f t="shared" si="6"/>
        <v>22.31</v>
      </c>
    </row>
    <row r="24" spans="1:22" x14ac:dyDescent="0.25">
      <c r="A24" s="23" t="s">
        <v>1304</v>
      </c>
      <c r="B24" s="2">
        <v>4</v>
      </c>
      <c r="C24" s="2">
        <v>30</v>
      </c>
      <c r="D24" s="2" t="s">
        <v>60</v>
      </c>
      <c r="E24" s="2" t="s">
        <v>222</v>
      </c>
      <c r="F24" s="7">
        <v>30</v>
      </c>
      <c r="G24" s="26">
        <v>10.312936948533</v>
      </c>
      <c r="H24" s="26">
        <f t="shared" si="1"/>
        <v>40.312936948533</v>
      </c>
      <c r="I24" s="7">
        <f t="shared" si="2"/>
        <v>30</v>
      </c>
      <c r="J24" s="25">
        <v>2.0589059530167702</v>
      </c>
      <c r="K24" s="25">
        <v>20.750136466731099</v>
      </c>
      <c r="L24" s="9">
        <f t="shared" si="0"/>
        <v>20.75</v>
      </c>
      <c r="M24" s="6">
        <f t="shared" si="3"/>
        <v>20.835212026244697</v>
      </c>
      <c r="N24" s="6">
        <f t="shared" si="4"/>
        <v>21.158157812651492</v>
      </c>
      <c r="O24" s="13">
        <f>N24*Index!$D$16</f>
        <v>24.005203918316635</v>
      </c>
      <c r="Q24" s="8">
        <v>0.69939186976223799</v>
      </c>
      <c r="R24" s="6">
        <f t="shared" si="5"/>
        <v>0.71023244374355277</v>
      </c>
      <c r="S24" s="6">
        <f>R24*Index!$H$19</f>
        <v>0.74618796120807007</v>
      </c>
      <c r="U24" s="8">
        <v>24.7513918795247</v>
      </c>
      <c r="V24" s="9">
        <f t="shared" si="6"/>
        <v>24.75</v>
      </c>
    </row>
    <row r="25" spans="1:22" x14ac:dyDescent="0.25">
      <c r="A25" s="23" t="s">
        <v>1305</v>
      </c>
      <c r="B25" s="2">
        <v>4</v>
      </c>
      <c r="C25" s="2">
        <v>30</v>
      </c>
      <c r="D25" s="2" t="s">
        <v>61</v>
      </c>
      <c r="E25" s="2" t="s">
        <v>222</v>
      </c>
      <c r="F25" s="7">
        <v>30</v>
      </c>
      <c r="G25" s="26">
        <v>9.2474838231087499</v>
      </c>
      <c r="H25" s="26">
        <f t="shared" si="1"/>
        <v>39.247483823108752</v>
      </c>
      <c r="I25" s="7">
        <f t="shared" si="2"/>
        <v>30</v>
      </c>
      <c r="J25" s="25">
        <v>1.686609566275</v>
      </c>
      <c r="K25" s="25">
        <v>16.548795417069599</v>
      </c>
      <c r="L25" s="9">
        <f t="shared" si="0"/>
        <v>16.55</v>
      </c>
      <c r="M25" s="6">
        <f t="shared" si="3"/>
        <v>16.616645478279583</v>
      </c>
      <c r="N25" s="6">
        <f t="shared" si="4"/>
        <v>16.874203483192918</v>
      </c>
      <c r="O25" s="13">
        <f>N25*Index!$D$16</f>
        <v>19.144799805350001</v>
      </c>
      <c r="Q25" s="8">
        <v>0.57219477610368297</v>
      </c>
      <c r="R25" s="6">
        <f t="shared" si="5"/>
        <v>0.5810637951332901</v>
      </c>
      <c r="S25" s="6">
        <f>R25*Index!$H$19</f>
        <v>0.61048014976191289</v>
      </c>
      <c r="U25" s="8">
        <v>19.755279955111899</v>
      </c>
      <c r="V25" s="9">
        <f t="shared" si="6"/>
        <v>19.760000000000002</v>
      </c>
    </row>
    <row r="26" spans="1:22" x14ac:dyDescent="0.25">
      <c r="A26" s="23" t="s">
        <v>1306</v>
      </c>
      <c r="B26" s="2">
        <v>5</v>
      </c>
      <c r="C26" s="2">
        <v>30</v>
      </c>
      <c r="D26" s="2" t="s">
        <v>54</v>
      </c>
      <c r="E26" s="2" t="s">
        <v>222</v>
      </c>
      <c r="F26" s="7">
        <v>30</v>
      </c>
      <c r="G26" s="26">
        <v>10.113206180661701</v>
      </c>
      <c r="H26" s="26">
        <f t="shared" si="1"/>
        <v>40.113206180661699</v>
      </c>
      <c r="I26" s="7">
        <f t="shared" si="2"/>
        <v>30</v>
      </c>
      <c r="J26" s="25">
        <v>1.57071505171328</v>
      </c>
      <c r="K26" s="25">
        <v>12.601283344088699</v>
      </c>
      <c r="L26" s="9">
        <f t="shared" si="0"/>
        <v>12.6</v>
      </c>
      <c r="M26" s="6">
        <f t="shared" si="3"/>
        <v>12.652948605799462</v>
      </c>
      <c r="N26" s="6">
        <f t="shared" si="4"/>
        <v>12.849069309189355</v>
      </c>
      <c r="O26" s="13">
        <f>N26*Index!$D$16</f>
        <v>14.578042741662525</v>
      </c>
      <c r="Q26" s="8">
        <v>0.59791486219314804</v>
      </c>
      <c r="R26" s="6">
        <f t="shared" si="5"/>
        <v>0.60718254255714188</v>
      </c>
      <c r="S26" s="6">
        <f>R26*Index!$H$19</f>
        <v>0.63792115877409716</v>
      </c>
      <c r="U26" s="8">
        <v>15.2159639004366</v>
      </c>
      <c r="V26" s="9">
        <f t="shared" si="6"/>
        <v>15.22</v>
      </c>
    </row>
    <row r="27" spans="1:22" x14ac:dyDescent="0.25">
      <c r="A27" s="23" t="s">
        <v>1307</v>
      </c>
      <c r="B27" s="2">
        <v>5</v>
      </c>
      <c r="C27" s="2">
        <v>30</v>
      </c>
      <c r="D27" s="2" t="s">
        <v>55</v>
      </c>
      <c r="E27" s="2" t="s">
        <v>222</v>
      </c>
      <c r="F27" s="7">
        <v>30</v>
      </c>
      <c r="G27" s="26">
        <v>9.3380007516678702</v>
      </c>
      <c r="H27" s="26">
        <f t="shared" si="1"/>
        <v>39.33800075166787</v>
      </c>
      <c r="I27" s="7">
        <f t="shared" si="2"/>
        <v>30</v>
      </c>
      <c r="J27" s="25">
        <v>2.8573956977267798</v>
      </c>
      <c r="K27" s="25">
        <v>22.480846820997701</v>
      </c>
      <c r="L27" s="9">
        <f t="shared" si="0"/>
        <v>22.48</v>
      </c>
      <c r="M27" s="6">
        <f t="shared" si="3"/>
        <v>22.573018292963791</v>
      </c>
      <c r="N27" s="6">
        <f t="shared" si="4"/>
        <v>22.922900076504732</v>
      </c>
      <c r="O27" s="13">
        <f>N27*Index!$D$16</f>
        <v>26.007410267384412</v>
      </c>
      <c r="Q27" s="8">
        <v>0.54642827305444497</v>
      </c>
      <c r="R27" s="6">
        <f t="shared" si="5"/>
        <v>0.55489791128678889</v>
      </c>
      <c r="S27" s="6">
        <f>R27*Index!$H$19</f>
        <v>0.5829896180456825</v>
      </c>
      <c r="U27" s="8">
        <v>26.590399885430099</v>
      </c>
      <c r="V27" s="9">
        <f t="shared" si="6"/>
        <v>26.59</v>
      </c>
    </row>
    <row r="28" spans="1:22" x14ac:dyDescent="0.25">
      <c r="A28" s="23" t="s">
        <v>1308</v>
      </c>
      <c r="B28" s="2">
        <v>5</v>
      </c>
      <c r="C28" s="2">
        <v>30</v>
      </c>
      <c r="D28" s="2" t="s">
        <v>56</v>
      </c>
      <c r="E28" s="2" t="s">
        <v>222</v>
      </c>
      <c r="F28" s="7">
        <v>30</v>
      </c>
      <c r="G28" s="26">
        <v>10.4479595380084</v>
      </c>
      <c r="H28" s="26">
        <f t="shared" si="1"/>
        <v>40.447959538008398</v>
      </c>
      <c r="I28" s="7">
        <f t="shared" si="2"/>
        <v>30</v>
      </c>
      <c r="J28" s="25">
        <v>2.2875773055303599</v>
      </c>
      <c r="K28" s="25">
        <v>18.505566858831699</v>
      </c>
      <c r="L28" s="9">
        <f t="shared" si="0"/>
        <v>18.510000000000002</v>
      </c>
      <c r="M28" s="6">
        <f t="shared" si="3"/>
        <v>18.581439682952908</v>
      </c>
      <c r="N28" s="6">
        <f t="shared" si="4"/>
        <v>18.869451998038681</v>
      </c>
      <c r="O28" s="13">
        <f>N28*Index!$D$16</f>
        <v>21.408529374374737</v>
      </c>
      <c r="Q28" s="8">
        <v>0.62582818166738097</v>
      </c>
      <c r="R28" s="6">
        <f t="shared" si="5"/>
        <v>0.63552851848322545</v>
      </c>
      <c r="S28" s="6">
        <f>R28*Index!$H$19</f>
        <v>0.66770214973143871</v>
      </c>
      <c r="U28" s="8">
        <v>22.076231524106198</v>
      </c>
      <c r="V28" s="9">
        <f t="shared" si="6"/>
        <v>22.08</v>
      </c>
    </row>
    <row r="29" spans="1:22" x14ac:dyDescent="0.25">
      <c r="A29" s="23" t="s">
        <v>1309</v>
      </c>
      <c r="B29" s="2">
        <v>5</v>
      </c>
      <c r="C29" s="2">
        <v>30</v>
      </c>
      <c r="D29" s="2" t="s">
        <v>57</v>
      </c>
      <c r="E29" s="2" t="s">
        <v>222</v>
      </c>
      <c r="F29" s="7">
        <v>30</v>
      </c>
      <c r="G29" s="26">
        <v>9.9370197654636403</v>
      </c>
      <c r="H29" s="26">
        <f t="shared" si="1"/>
        <v>39.937019765463639</v>
      </c>
      <c r="I29" s="7">
        <f t="shared" si="2"/>
        <v>30</v>
      </c>
      <c r="J29" s="25">
        <v>1.7538024766117899</v>
      </c>
      <c r="K29" s="25">
        <v>14.008328834632801</v>
      </c>
      <c r="L29" s="9">
        <f t="shared" si="0"/>
        <v>14.01</v>
      </c>
      <c r="M29" s="6">
        <f t="shared" si="3"/>
        <v>14.065762982854794</v>
      </c>
      <c r="N29" s="6">
        <f t="shared" si="4"/>
        <v>14.283782309089045</v>
      </c>
      <c r="O29" s="13">
        <f>N29*Index!$D$16</f>
        <v>16.205811020536885</v>
      </c>
      <c r="Q29" s="8">
        <v>0.44347687250339501</v>
      </c>
      <c r="R29" s="6">
        <f t="shared" si="5"/>
        <v>0.45035076402719765</v>
      </c>
      <c r="S29" s="6">
        <f>R29*Index!$H$19</f>
        <v>0.47314977145607451</v>
      </c>
      <c r="U29" s="8">
        <v>16.678960791992999</v>
      </c>
      <c r="V29" s="9">
        <f t="shared" si="6"/>
        <v>16.68</v>
      </c>
    </row>
    <row r="30" spans="1:22" x14ac:dyDescent="0.25">
      <c r="A30" s="23" t="s">
        <v>1310</v>
      </c>
      <c r="B30" s="2">
        <v>5</v>
      </c>
      <c r="C30" s="2">
        <v>30</v>
      </c>
      <c r="D30" s="2" t="s">
        <v>58</v>
      </c>
      <c r="E30" s="2" t="s">
        <v>222</v>
      </c>
      <c r="F30" s="7">
        <v>30</v>
      </c>
      <c r="G30" s="26">
        <v>9.0613734638111207</v>
      </c>
      <c r="H30" s="26">
        <f t="shared" si="1"/>
        <v>39.061373463811123</v>
      </c>
      <c r="I30" s="7">
        <f t="shared" si="2"/>
        <v>30</v>
      </c>
      <c r="J30" s="25">
        <v>1.66413009349759</v>
      </c>
      <c r="K30" s="25">
        <v>13.0006414148953</v>
      </c>
      <c r="L30" s="9">
        <f t="shared" si="0"/>
        <v>13</v>
      </c>
      <c r="M30" s="6">
        <f t="shared" si="3"/>
        <v>13.053944044696371</v>
      </c>
      <c r="N30" s="6">
        <f t="shared" si="4"/>
        <v>13.256280177389165</v>
      </c>
      <c r="O30" s="13">
        <f>N30*Index!$D$16</f>
        <v>15.040047988785039</v>
      </c>
      <c r="Q30" s="8">
        <v>0.55369048011969402</v>
      </c>
      <c r="R30" s="6">
        <f t="shared" si="5"/>
        <v>0.56227268256154928</v>
      </c>
      <c r="S30" s="6">
        <f>R30*Index!$H$19</f>
        <v>0.59073773711622768</v>
      </c>
      <c r="U30" s="8">
        <v>15.630785725901299</v>
      </c>
      <c r="V30" s="9">
        <f t="shared" si="6"/>
        <v>15.63</v>
      </c>
    </row>
    <row r="31" spans="1:22" x14ac:dyDescent="0.25">
      <c r="A31" s="23" t="s">
        <v>1311</v>
      </c>
      <c r="B31" s="2">
        <v>5</v>
      </c>
      <c r="C31" s="2">
        <v>30</v>
      </c>
      <c r="D31" s="2" t="s">
        <v>59</v>
      </c>
      <c r="E31" s="2" t="s">
        <v>222</v>
      </c>
      <c r="F31" s="7">
        <v>30</v>
      </c>
      <c r="G31" s="26">
        <v>10.032960112824499</v>
      </c>
      <c r="H31" s="26">
        <f t="shared" si="1"/>
        <v>40.032960112824497</v>
      </c>
      <c r="I31" s="7">
        <f t="shared" si="2"/>
        <v>30</v>
      </c>
      <c r="J31" s="25">
        <v>1.8618176213903299</v>
      </c>
      <c r="K31" s="25">
        <v>14.906814114894599</v>
      </c>
      <c r="L31" s="9">
        <f t="shared" si="0"/>
        <v>14.91</v>
      </c>
      <c r="M31" s="6">
        <f t="shared" si="3"/>
        <v>14.967932052765667</v>
      </c>
      <c r="N31" s="6">
        <f t="shared" si="4"/>
        <v>15.199934999583535</v>
      </c>
      <c r="O31" s="13">
        <f>N31*Index!$D$16</f>
        <v>17.245241407169335</v>
      </c>
      <c r="Q31" s="8">
        <v>0.56550107755746204</v>
      </c>
      <c r="R31" s="6">
        <f t="shared" si="5"/>
        <v>0.57426634425960277</v>
      </c>
      <c r="S31" s="6">
        <f>R31*Index!$H$19</f>
        <v>0.60333857793774515</v>
      </c>
      <c r="U31" s="8">
        <v>17.848579985107101</v>
      </c>
      <c r="V31" s="9">
        <f t="shared" si="6"/>
        <v>17.850000000000001</v>
      </c>
    </row>
    <row r="32" spans="1:22" x14ac:dyDescent="0.25">
      <c r="A32" s="23" t="s">
        <v>1312</v>
      </c>
      <c r="B32" s="2">
        <v>5</v>
      </c>
      <c r="C32" s="2">
        <v>30</v>
      </c>
      <c r="D32" s="2" t="s">
        <v>60</v>
      </c>
      <c r="E32" s="2" t="s">
        <v>222</v>
      </c>
      <c r="F32" s="7">
        <v>30</v>
      </c>
      <c r="G32" s="26">
        <v>10.312936948533</v>
      </c>
      <c r="H32" s="26">
        <f t="shared" si="1"/>
        <v>40.312936948533</v>
      </c>
      <c r="I32" s="7">
        <f t="shared" si="2"/>
        <v>30</v>
      </c>
      <c r="J32" s="25">
        <v>2.0589059530167702</v>
      </c>
      <c r="K32" s="25">
        <v>16.600109173384901</v>
      </c>
      <c r="L32" s="9">
        <f t="shared" si="0"/>
        <v>16.600000000000001</v>
      </c>
      <c r="M32" s="6">
        <f t="shared" si="3"/>
        <v>16.66816962099578</v>
      </c>
      <c r="N32" s="6">
        <f t="shared" si="4"/>
        <v>16.926526250121217</v>
      </c>
      <c r="O32" s="13">
        <f>N32*Index!$D$16</f>
        <v>19.204163134653335</v>
      </c>
      <c r="Q32" s="8">
        <v>0.55951349580979004</v>
      </c>
      <c r="R32" s="6">
        <f t="shared" si="5"/>
        <v>0.56818595499484181</v>
      </c>
      <c r="S32" s="6">
        <f>R32*Index!$H$19</f>
        <v>0.59695036896645559</v>
      </c>
      <c r="U32" s="8">
        <v>19.801113503619799</v>
      </c>
      <c r="V32" s="9">
        <f t="shared" si="6"/>
        <v>19.8</v>
      </c>
    </row>
    <row r="33" spans="1:22" x14ac:dyDescent="0.25">
      <c r="A33" s="23" t="s">
        <v>1313</v>
      </c>
      <c r="B33" s="2">
        <v>5</v>
      </c>
      <c r="C33" s="2">
        <v>30</v>
      </c>
      <c r="D33" s="2" t="s">
        <v>61</v>
      </c>
      <c r="E33" s="2" t="s">
        <v>222</v>
      </c>
      <c r="F33" s="7">
        <v>30</v>
      </c>
      <c r="G33" s="26">
        <v>9.2474838231087499</v>
      </c>
      <c r="H33" s="26">
        <f t="shared" si="1"/>
        <v>39.247483823108752</v>
      </c>
      <c r="I33" s="7">
        <f t="shared" si="2"/>
        <v>30</v>
      </c>
      <c r="J33" s="25">
        <v>1.686609566275</v>
      </c>
      <c r="K33" s="25">
        <v>13.239036333655701</v>
      </c>
      <c r="L33" s="9">
        <f t="shared" si="0"/>
        <v>13.24</v>
      </c>
      <c r="M33" s="6">
        <f t="shared" si="3"/>
        <v>13.29331638262369</v>
      </c>
      <c r="N33" s="6">
        <f t="shared" si="4"/>
        <v>13.499362786554357</v>
      </c>
      <c r="O33" s="13">
        <f>N33*Index!$D$16</f>
        <v>15.315839844280026</v>
      </c>
      <c r="Q33" s="8">
        <v>0.45775582088294597</v>
      </c>
      <c r="R33" s="6">
        <f t="shared" si="5"/>
        <v>0.46485103610663164</v>
      </c>
      <c r="S33" s="6">
        <f>R33*Index!$H$19</f>
        <v>0.48838411980952984</v>
      </c>
      <c r="U33" s="8">
        <v>15.8042239640896</v>
      </c>
      <c r="V33" s="9">
        <f t="shared" si="6"/>
        <v>15.8</v>
      </c>
    </row>
    <row r="34" spans="1:22" x14ac:dyDescent="0.25">
      <c r="A34" s="23" t="s">
        <v>1314</v>
      </c>
      <c r="B34" s="2">
        <v>6</v>
      </c>
      <c r="C34" s="2">
        <v>30</v>
      </c>
      <c r="D34" s="2" t="s">
        <v>54</v>
      </c>
      <c r="E34" s="2" t="s">
        <v>222</v>
      </c>
      <c r="F34" s="7">
        <v>30</v>
      </c>
      <c r="G34" s="26">
        <v>10.113206180661701</v>
      </c>
      <c r="H34" s="26">
        <f t="shared" si="1"/>
        <v>40.113206180661699</v>
      </c>
      <c r="I34" s="7">
        <f t="shared" si="2"/>
        <v>30</v>
      </c>
      <c r="J34" s="25">
        <v>1.57071505171328</v>
      </c>
      <c r="K34" s="25">
        <v>10.501069453407201</v>
      </c>
      <c r="L34" s="9">
        <f t="shared" ref="L34:L65" si="7">ROUND(J34*H34/B34,2)</f>
        <v>10.5</v>
      </c>
      <c r="M34" s="6">
        <f t="shared" si="3"/>
        <v>10.54412383816617</v>
      </c>
      <c r="N34" s="6">
        <f t="shared" si="4"/>
        <v>10.707557757657746</v>
      </c>
      <c r="O34" s="13">
        <f>N34*Index!$D$16</f>
        <v>12.148368951385381</v>
      </c>
      <c r="Q34" s="8">
        <v>0.498262385160957</v>
      </c>
      <c r="R34" s="6">
        <f t="shared" si="5"/>
        <v>0.50598545213095192</v>
      </c>
      <c r="S34" s="6">
        <f>R34*Index!$H$19</f>
        <v>0.5316009656450813</v>
      </c>
      <c r="U34" s="8">
        <v>12.679969917030499</v>
      </c>
      <c r="V34" s="9">
        <f t="shared" si="6"/>
        <v>12.68</v>
      </c>
    </row>
    <row r="35" spans="1:22" x14ac:dyDescent="0.25">
      <c r="A35" s="23" t="s">
        <v>1315</v>
      </c>
      <c r="B35" s="2">
        <v>6</v>
      </c>
      <c r="C35" s="2">
        <v>30</v>
      </c>
      <c r="D35" s="2" t="s">
        <v>55</v>
      </c>
      <c r="E35" s="2" t="s">
        <v>222</v>
      </c>
      <c r="F35" s="7">
        <v>30</v>
      </c>
      <c r="G35" s="26">
        <v>9.3380007516678702</v>
      </c>
      <c r="H35" s="26">
        <f t="shared" si="1"/>
        <v>39.33800075166787</v>
      </c>
      <c r="I35" s="7">
        <f t="shared" si="2"/>
        <v>30</v>
      </c>
      <c r="J35" s="25">
        <v>2.8573956977267798</v>
      </c>
      <c r="K35" s="25">
        <v>18.734039017498102</v>
      </c>
      <c r="L35" s="9">
        <f t="shared" si="7"/>
        <v>18.73</v>
      </c>
      <c r="M35" s="6">
        <f t="shared" si="3"/>
        <v>18.810848577469844</v>
      </c>
      <c r="N35" s="6">
        <f t="shared" si="4"/>
        <v>19.102416730420629</v>
      </c>
      <c r="O35" s="13">
        <f>N35*Index!$D$16</f>
        <v>21.672841889487028</v>
      </c>
      <c r="Q35" s="8">
        <v>0.45535689421203801</v>
      </c>
      <c r="R35" s="6">
        <f t="shared" si="5"/>
        <v>0.46241492607232465</v>
      </c>
      <c r="S35" s="6">
        <f>R35*Index!$H$19</f>
        <v>0.48582468170473603</v>
      </c>
      <c r="U35" s="8">
        <v>22.158666571191802</v>
      </c>
      <c r="V35" s="9">
        <f t="shared" si="6"/>
        <v>22.16</v>
      </c>
    </row>
    <row r="36" spans="1:22" x14ac:dyDescent="0.25">
      <c r="A36" s="23" t="s">
        <v>1316</v>
      </c>
      <c r="B36" s="2">
        <v>6</v>
      </c>
      <c r="C36" s="2">
        <v>30</v>
      </c>
      <c r="D36" s="2" t="s">
        <v>56</v>
      </c>
      <c r="E36" s="2" t="s">
        <v>222</v>
      </c>
      <c r="F36" s="7">
        <v>30</v>
      </c>
      <c r="G36" s="26">
        <v>10.4479595380084</v>
      </c>
      <c r="H36" s="26">
        <f t="shared" si="1"/>
        <v>40.447959538008398</v>
      </c>
      <c r="I36" s="7">
        <f t="shared" si="2"/>
        <v>30</v>
      </c>
      <c r="J36" s="25">
        <v>2.2875773055303599</v>
      </c>
      <c r="K36" s="25">
        <v>15.421305715693</v>
      </c>
      <c r="L36" s="9">
        <f t="shared" si="7"/>
        <v>15.42</v>
      </c>
      <c r="M36" s="6">
        <f t="shared" si="3"/>
        <v>15.484533069127341</v>
      </c>
      <c r="N36" s="6">
        <f t="shared" si="4"/>
        <v>15.724543331698817</v>
      </c>
      <c r="O36" s="13">
        <f>N36*Index!$D$16</f>
        <v>17.840441145312184</v>
      </c>
      <c r="Q36" s="8">
        <v>0.52152348472281695</v>
      </c>
      <c r="R36" s="6">
        <f t="shared" si="5"/>
        <v>0.52960709873602063</v>
      </c>
      <c r="S36" s="6">
        <f>R36*Index!$H$19</f>
        <v>0.55641845810953161</v>
      </c>
      <c r="U36" s="8">
        <v>18.396859603421699</v>
      </c>
      <c r="V36" s="9">
        <f t="shared" si="6"/>
        <v>18.399999999999999</v>
      </c>
    </row>
    <row r="37" spans="1:22" x14ac:dyDescent="0.25">
      <c r="A37" s="23" t="s">
        <v>1317</v>
      </c>
      <c r="B37" s="2">
        <v>6</v>
      </c>
      <c r="C37" s="2">
        <v>30</v>
      </c>
      <c r="D37" s="2" t="s">
        <v>57</v>
      </c>
      <c r="E37" s="2" t="s">
        <v>222</v>
      </c>
      <c r="F37" s="7">
        <v>30</v>
      </c>
      <c r="G37" s="26">
        <v>9.9370197654636403</v>
      </c>
      <c r="H37" s="26">
        <f t="shared" si="1"/>
        <v>39.937019765463639</v>
      </c>
      <c r="I37" s="7">
        <f t="shared" si="2"/>
        <v>30</v>
      </c>
      <c r="J37" s="25">
        <v>1.7538024766117899</v>
      </c>
      <c r="K37" s="25">
        <v>11.673607362194</v>
      </c>
      <c r="L37" s="9">
        <f t="shared" si="7"/>
        <v>11.67</v>
      </c>
      <c r="M37" s="6">
        <f t="shared" si="3"/>
        <v>11.721469152378996</v>
      </c>
      <c r="N37" s="6">
        <f t="shared" si="4"/>
        <v>11.903151924240872</v>
      </c>
      <c r="O37" s="13">
        <f>N37*Index!$D$16</f>
        <v>13.504842517114072</v>
      </c>
      <c r="Q37" s="8">
        <v>0.36956406041949602</v>
      </c>
      <c r="R37" s="6">
        <f t="shared" si="5"/>
        <v>0.37529230335599822</v>
      </c>
      <c r="S37" s="6">
        <f>R37*Index!$H$19</f>
        <v>0.39429147621339561</v>
      </c>
      <c r="U37" s="8">
        <v>13.899133993327499</v>
      </c>
      <c r="V37" s="9">
        <f t="shared" si="6"/>
        <v>13.9</v>
      </c>
    </row>
    <row r="38" spans="1:22" x14ac:dyDescent="0.25">
      <c r="A38" s="23" t="s">
        <v>1318</v>
      </c>
      <c r="B38" s="2">
        <v>6</v>
      </c>
      <c r="C38" s="2">
        <v>30</v>
      </c>
      <c r="D38" s="2" t="s">
        <v>58</v>
      </c>
      <c r="E38" s="2" t="s">
        <v>222</v>
      </c>
      <c r="F38" s="7">
        <v>30</v>
      </c>
      <c r="G38" s="26">
        <v>9.0613734638111207</v>
      </c>
      <c r="H38" s="26">
        <f t="shared" si="1"/>
        <v>39.061373463811123</v>
      </c>
      <c r="I38" s="7">
        <f t="shared" si="2"/>
        <v>30</v>
      </c>
      <c r="J38" s="25">
        <v>1.66413009349759</v>
      </c>
      <c r="K38" s="25">
        <v>10.8338678457461</v>
      </c>
      <c r="L38" s="9">
        <f t="shared" si="7"/>
        <v>10.83</v>
      </c>
      <c r="M38" s="6">
        <f t="shared" si="3"/>
        <v>10.878286703913659</v>
      </c>
      <c r="N38" s="6">
        <f t="shared" si="4"/>
        <v>11.046900147824321</v>
      </c>
      <c r="O38" s="13">
        <f>N38*Index!$D$16</f>
        <v>12.533373323987551</v>
      </c>
      <c r="Q38" s="8">
        <v>0.46140873343307798</v>
      </c>
      <c r="R38" s="6">
        <f t="shared" si="5"/>
        <v>0.46856056880129071</v>
      </c>
      <c r="S38" s="6">
        <f>R38*Index!$H$19</f>
        <v>0.49228144759685599</v>
      </c>
      <c r="U38" s="8">
        <v>13.025654771584399</v>
      </c>
      <c r="V38" s="9">
        <f t="shared" si="6"/>
        <v>13.03</v>
      </c>
    </row>
    <row r="39" spans="1:22" x14ac:dyDescent="0.25">
      <c r="A39" s="23" t="s">
        <v>1319</v>
      </c>
      <c r="B39" s="2">
        <v>6</v>
      </c>
      <c r="C39" s="2">
        <v>30</v>
      </c>
      <c r="D39" s="2" t="s">
        <v>59</v>
      </c>
      <c r="E39" s="2" t="s">
        <v>222</v>
      </c>
      <c r="F39" s="7">
        <v>30</v>
      </c>
      <c r="G39" s="26">
        <v>10.032960112824499</v>
      </c>
      <c r="H39" s="26">
        <f t="shared" si="1"/>
        <v>40.032960112824497</v>
      </c>
      <c r="I39" s="7">
        <f t="shared" si="2"/>
        <v>30</v>
      </c>
      <c r="J39" s="25">
        <v>1.8618176213903299</v>
      </c>
      <c r="K39" s="25">
        <v>12.4223450957455</v>
      </c>
      <c r="L39" s="9">
        <f t="shared" si="7"/>
        <v>12.42</v>
      </c>
      <c r="M39" s="6">
        <f t="shared" si="3"/>
        <v>12.473276710638057</v>
      </c>
      <c r="N39" s="6">
        <f t="shared" si="4"/>
        <v>12.666612499652947</v>
      </c>
      <c r="O39" s="13">
        <f>N39*Index!$D$16</f>
        <v>14.371034505974446</v>
      </c>
      <c r="Q39" s="8">
        <v>0.471250897964552</v>
      </c>
      <c r="R39" s="6">
        <f t="shared" si="5"/>
        <v>0.47855528688300258</v>
      </c>
      <c r="S39" s="6">
        <f>R39*Index!$H$19</f>
        <v>0.50278214828145451</v>
      </c>
      <c r="U39" s="8">
        <v>14.873816654255901</v>
      </c>
      <c r="V39" s="9">
        <f t="shared" si="6"/>
        <v>14.87</v>
      </c>
    </row>
    <row r="40" spans="1:22" x14ac:dyDescent="0.25">
      <c r="A40" s="23" t="s">
        <v>1320</v>
      </c>
      <c r="B40" s="2">
        <v>6</v>
      </c>
      <c r="C40" s="2">
        <v>30</v>
      </c>
      <c r="D40" s="2" t="s">
        <v>60</v>
      </c>
      <c r="E40" s="2" t="s">
        <v>222</v>
      </c>
      <c r="F40" s="7">
        <v>30</v>
      </c>
      <c r="G40" s="26">
        <v>10.312936948533</v>
      </c>
      <c r="H40" s="26">
        <f t="shared" si="1"/>
        <v>40.312936948533</v>
      </c>
      <c r="I40" s="7">
        <f t="shared" si="2"/>
        <v>30</v>
      </c>
      <c r="J40" s="25">
        <v>2.0589059530167702</v>
      </c>
      <c r="K40" s="25">
        <v>13.833424311153999</v>
      </c>
      <c r="L40" s="9">
        <f t="shared" si="7"/>
        <v>13.83</v>
      </c>
      <c r="M40" s="6">
        <f t="shared" si="3"/>
        <v>13.890141350829731</v>
      </c>
      <c r="N40" s="6">
        <f t="shared" si="4"/>
        <v>14.105438541767594</v>
      </c>
      <c r="O40" s="13">
        <f>N40*Index!$D$16</f>
        <v>16.003469278877681</v>
      </c>
      <c r="Q40" s="8">
        <v>0.46626124650815898</v>
      </c>
      <c r="R40" s="6">
        <f t="shared" si="5"/>
        <v>0.47348829582903545</v>
      </c>
      <c r="S40" s="6">
        <f>R40*Index!$H$19</f>
        <v>0.49745864080538033</v>
      </c>
      <c r="U40" s="8">
        <v>16.5009279196831</v>
      </c>
      <c r="V40" s="9">
        <f t="shared" si="6"/>
        <v>16.5</v>
      </c>
    </row>
    <row r="41" spans="1:22" x14ac:dyDescent="0.25">
      <c r="A41" s="23" t="s">
        <v>1321</v>
      </c>
      <c r="B41" s="2">
        <v>6</v>
      </c>
      <c r="C41" s="2">
        <v>30</v>
      </c>
      <c r="D41" s="2" t="s">
        <v>61</v>
      </c>
      <c r="E41" s="2" t="s">
        <v>222</v>
      </c>
      <c r="F41" s="7">
        <v>30</v>
      </c>
      <c r="G41" s="26">
        <v>9.2474838231087499</v>
      </c>
      <c r="H41" s="26">
        <f t="shared" si="1"/>
        <v>39.247483823108752</v>
      </c>
      <c r="I41" s="7">
        <f t="shared" si="2"/>
        <v>30</v>
      </c>
      <c r="J41" s="25">
        <v>1.686609566275</v>
      </c>
      <c r="K41" s="25">
        <v>11.0325302780464</v>
      </c>
      <c r="L41" s="9">
        <f t="shared" si="7"/>
        <v>11.03</v>
      </c>
      <c r="M41" s="6">
        <f t="shared" si="3"/>
        <v>11.077763652186389</v>
      </c>
      <c r="N41" s="6">
        <f t="shared" si="4"/>
        <v>11.249468988795279</v>
      </c>
      <c r="O41" s="13">
        <f>N41*Index!$D$16</f>
        <v>12.763199870233333</v>
      </c>
      <c r="Q41" s="8">
        <v>0.381463184069122</v>
      </c>
      <c r="R41" s="6">
        <f t="shared" si="5"/>
        <v>0.38737586342219343</v>
      </c>
      <c r="S41" s="6">
        <f>R41*Index!$H$19</f>
        <v>0.40698676650794197</v>
      </c>
      <c r="U41" s="8">
        <v>13.170186636741301</v>
      </c>
      <c r="V41" s="9">
        <f t="shared" si="6"/>
        <v>13.17</v>
      </c>
    </row>
    <row r="42" spans="1:22" x14ac:dyDescent="0.25">
      <c r="A42" s="23" t="s">
        <v>1322</v>
      </c>
      <c r="B42" s="2">
        <v>7</v>
      </c>
      <c r="C42" s="2">
        <v>30</v>
      </c>
      <c r="D42" s="2" t="s">
        <v>54</v>
      </c>
      <c r="E42" s="2" t="s">
        <v>222</v>
      </c>
      <c r="F42" s="7">
        <v>30</v>
      </c>
      <c r="G42" s="26">
        <v>10.113206180661701</v>
      </c>
      <c r="H42" s="26">
        <f t="shared" si="1"/>
        <v>40.113206180661699</v>
      </c>
      <c r="I42" s="7">
        <f t="shared" si="2"/>
        <v>30</v>
      </c>
      <c r="J42" s="25">
        <v>1.57071505171328</v>
      </c>
      <c r="K42" s="25">
        <v>9.0009166743490692</v>
      </c>
      <c r="L42" s="9">
        <f t="shared" si="7"/>
        <v>9</v>
      </c>
      <c r="M42" s="6">
        <f t="shared" si="3"/>
        <v>9.0378204327139002</v>
      </c>
      <c r="N42" s="6">
        <f t="shared" si="4"/>
        <v>9.1779066494209669</v>
      </c>
      <c r="O42" s="13">
        <f>N42*Index!$D$16</f>
        <v>10.412887672616089</v>
      </c>
      <c r="Q42" s="8">
        <v>0.42708204442367798</v>
      </c>
      <c r="R42" s="6">
        <f t="shared" si="5"/>
        <v>0.43370181611224501</v>
      </c>
      <c r="S42" s="6">
        <f>R42*Index!$H$19</f>
        <v>0.45565797055292739</v>
      </c>
      <c r="U42" s="8">
        <v>10.868545643169</v>
      </c>
      <c r="V42" s="9">
        <f t="shared" si="6"/>
        <v>10.87</v>
      </c>
    </row>
    <row r="43" spans="1:22" x14ac:dyDescent="0.25">
      <c r="A43" s="23" t="s">
        <v>1323</v>
      </c>
      <c r="B43" s="2">
        <v>7</v>
      </c>
      <c r="C43" s="2">
        <v>30</v>
      </c>
      <c r="D43" s="2" t="s">
        <v>55</v>
      </c>
      <c r="E43" s="2" t="s">
        <v>222</v>
      </c>
      <c r="F43" s="7">
        <v>30</v>
      </c>
      <c r="G43" s="26">
        <v>9.3380007516678702</v>
      </c>
      <c r="H43" s="26">
        <f t="shared" si="1"/>
        <v>39.33800075166787</v>
      </c>
      <c r="I43" s="7">
        <f t="shared" si="2"/>
        <v>30</v>
      </c>
      <c r="J43" s="25">
        <v>2.8573956977267798</v>
      </c>
      <c r="K43" s="25">
        <v>16.057747729284099</v>
      </c>
      <c r="L43" s="9">
        <f t="shared" si="7"/>
        <v>16.059999999999999</v>
      </c>
      <c r="M43" s="6">
        <f t="shared" si="3"/>
        <v>16.123584494974164</v>
      </c>
      <c r="N43" s="6">
        <f t="shared" si="4"/>
        <v>16.373500054646264</v>
      </c>
      <c r="O43" s="13">
        <f>N43*Index!$D$16</f>
        <v>18.576721619560324</v>
      </c>
      <c r="Q43" s="8">
        <v>0.39030590932460402</v>
      </c>
      <c r="R43" s="6">
        <f t="shared" si="5"/>
        <v>0.39635565091913538</v>
      </c>
      <c r="S43" s="6">
        <f>R43*Index!$H$19</f>
        <v>0.41642115574691657</v>
      </c>
      <c r="U43" s="8">
        <v>18.993142775307199</v>
      </c>
      <c r="V43" s="9">
        <f t="shared" si="6"/>
        <v>18.989999999999998</v>
      </c>
    </row>
    <row r="44" spans="1:22" x14ac:dyDescent="0.25">
      <c r="A44" s="23" t="s">
        <v>1324</v>
      </c>
      <c r="B44" s="2">
        <v>7</v>
      </c>
      <c r="C44" s="2">
        <v>30</v>
      </c>
      <c r="D44" s="2" t="s">
        <v>56</v>
      </c>
      <c r="E44" s="2" t="s">
        <v>222</v>
      </c>
      <c r="F44" s="7">
        <v>30</v>
      </c>
      <c r="G44" s="26">
        <v>10.4479595380084</v>
      </c>
      <c r="H44" s="26">
        <f t="shared" si="1"/>
        <v>40.447959538008398</v>
      </c>
      <c r="I44" s="7">
        <f t="shared" si="2"/>
        <v>30</v>
      </c>
      <c r="J44" s="25">
        <v>2.2875773055303599</v>
      </c>
      <c r="K44" s="25">
        <v>13.2182620420226</v>
      </c>
      <c r="L44" s="9">
        <f t="shared" si="7"/>
        <v>13.22</v>
      </c>
      <c r="M44" s="6">
        <f t="shared" si="3"/>
        <v>13.272456916394892</v>
      </c>
      <c r="N44" s="6">
        <f t="shared" si="4"/>
        <v>13.478179998599014</v>
      </c>
      <c r="O44" s="13">
        <f>N44*Index!$D$16</f>
        <v>15.291806695981906</v>
      </c>
      <c r="Q44" s="8">
        <v>0.44702012976241501</v>
      </c>
      <c r="R44" s="6">
        <f t="shared" si="5"/>
        <v>0.45394894177373246</v>
      </c>
      <c r="S44" s="6">
        <f>R44*Index!$H$19</f>
        <v>0.47693010695102761</v>
      </c>
      <c r="U44" s="8">
        <v>15.768736802932899</v>
      </c>
      <c r="V44" s="9">
        <f t="shared" si="6"/>
        <v>15.77</v>
      </c>
    </row>
    <row r="45" spans="1:22" x14ac:dyDescent="0.25">
      <c r="A45" s="23" t="s">
        <v>1325</v>
      </c>
      <c r="B45" s="2">
        <v>7</v>
      </c>
      <c r="C45" s="2">
        <v>30</v>
      </c>
      <c r="D45" s="2" t="s">
        <v>57</v>
      </c>
      <c r="E45" s="2" t="s">
        <v>222</v>
      </c>
      <c r="F45" s="7">
        <v>30</v>
      </c>
      <c r="G45" s="26">
        <v>9.9370197654636403</v>
      </c>
      <c r="H45" s="26">
        <f t="shared" si="1"/>
        <v>39.937019765463639</v>
      </c>
      <c r="I45" s="7">
        <f t="shared" si="2"/>
        <v>30</v>
      </c>
      <c r="J45" s="25">
        <v>1.7538024766117899</v>
      </c>
      <c r="K45" s="25">
        <v>10.005949167594901</v>
      </c>
      <c r="L45" s="9">
        <f t="shared" si="7"/>
        <v>10.01</v>
      </c>
      <c r="M45" s="6">
        <f t="shared" si="3"/>
        <v>10.046973559182041</v>
      </c>
      <c r="N45" s="6">
        <f t="shared" si="4"/>
        <v>10.202701649349363</v>
      </c>
      <c r="O45" s="13">
        <f>N45*Index!$D$16</f>
        <v>11.575579300383541</v>
      </c>
      <c r="Q45" s="8">
        <v>0.31676919464528203</v>
      </c>
      <c r="R45" s="6">
        <f t="shared" si="5"/>
        <v>0.32167911716228392</v>
      </c>
      <c r="S45" s="6">
        <f>R45*Index!$H$19</f>
        <v>0.33796412246862451</v>
      </c>
      <c r="U45" s="8">
        <v>11.9135434228522</v>
      </c>
      <c r="V45" s="9">
        <f t="shared" si="6"/>
        <v>11.91</v>
      </c>
    </row>
    <row r="46" spans="1:22" x14ac:dyDescent="0.25">
      <c r="A46" s="23" t="s">
        <v>1326</v>
      </c>
      <c r="B46" s="2">
        <v>7</v>
      </c>
      <c r="C46" s="2">
        <v>30</v>
      </c>
      <c r="D46" s="2" t="s">
        <v>58</v>
      </c>
      <c r="E46" s="2" t="s">
        <v>222</v>
      </c>
      <c r="F46" s="7">
        <v>30</v>
      </c>
      <c r="G46" s="26">
        <v>9.0613734638111207</v>
      </c>
      <c r="H46" s="26">
        <f t="shared" si="1"/>
        <v>39.061373463811123</v>
      </c>
      <c r="I46" s="7">
        <f t="shared" si="2"/>
        <v>30</v>
      </c>
      <c r="J46" s="25">
        <v>1.66413009349759</v>
      </c>
      <c r="K46" s="25">
        <v>9.28617243921091</v>
      </c>
      <c r="L46" s="9">
        <f t="shared" si="7"/>
        <v>9.2899999999999991</v>
      </c>
      <c r="M46" s="6">
        <f t="shared" si="3"/>
        <v>9.324245746211675</v>
      </c>
      <c r="N46" s="6">
        <f t="shared" si="4"/>
        <v>9.4687715552779572</v>
      </c>
      <c r="O46" s="13">
        <f>N46*Index!$D$16</f>
        <v>10.742891420560722</v>
      </c>
      <c r="Q46" s="8">
        <v>0.39549320008549599</v>
      </c>
      <c r="R46" s="6">
        <f t="shared" si="5"/>
        <v>0.4016233446868212</v>
      </c>
      <c r="S46" s="6">
        <f>R46*Index!$H$19</f>
        <v>0.42195552651159152</v>
      </c>
      <c r="U46" s="8">
        <v>11.1648469470723</v>
      </c>
      <c r="V46" s="9">
        <f t="shared" si="6"/>
        <v>11.16</v>
      </c>
    </row>
    <row r="47" spans="1:22" x14ac:dyDescent="0.25">
      <c r="A47" s="23" t="s">
        <v>1327</v>
      </c>
      <c r="B47" s="2">
        <v>7</v>
      </c>
      <c r="C47" s="2">
        <v>30</v>
      </c>
      <c r="D47" s="2" t="s">
        <v>59</v>
      </c>
      <c r="E47" s="2" t="s">
        <v>222</v>
      </c>
      <c r="F47" s="7">
        <v>30</v>
      </c>
      <c r="G47" s="26">
        <v>10.032960112824499</v>
      </c>
      <c r="H47" s="26">
        <f t="shared" si="1"/>
        <v>40.032960112824497</v>
      </c>
      <c r="I47" s="7">
        <f t="shared" si="2"/>
        <v>30</v>
      </c>
      <c r="J47" s="25">
        <v>1.8618176213903299</v>
      </c>
      <c r="K47" s="25">
        <v>10.6477243677818</v>
      </c>
      <c r="L47" s="9">
        <f t="shared" si="7"/>
        <v>10.65</v>
      </c>
      <c r="M47" s="6">
        <f t="shared" si="3"/>
        <v>10.691380037689704</v>
      </c>
      <c r="N47" s="6">
        <f t="shared" si="4"/>
        <v>10.857096428273895</v>
      </c>
      <c r="O47" s="13">
        <f>N47*Index!$D$16</f>
        <v>12.318029576549456</v>
      </c>
      <c r="Q47" s="8">
        <v>0.40392934111247297</v>
      </c>
      <c r="R47" s="6">
        <f t="shared" si="5"/>
        <v>0.41019024589971631</v>
      </c>
      <c r="S47" s="6">
        <f>R47*Index!$H$19</f>
        <v>0.43095612709838943</v>
      </c>
      <c r="U47" s="8">
        <v>12.748985703647801</v>
      </c>
      <c r="V47" s="9">
        <f t="shared" si="6"/>
        <v>12.75</v>
      </c>
    </row>
    <row r="48" spans="1:22" x14ac:dyDescent="0.25">
      <c r="A48" s="23" t="s">
        <v>1328</v>
      </c>
      <c r="B48" s="2">
        <v>7</v>
      </c>
      <c r="C48" s="2">
        <v>30</v>
      </c>
      <c r="D48" s="2" t="s">
        <v>60</v>
      </c>
      <c r="E48" s="2" t="s">
        <v>222</v>
      </c>
      <c r="F48" s="7">
        <v>30</v>
      </c>
      <c r="G48" s="26">
        <v>10.312936948533</v>
      </c>
      <c r="H48" s="26">
        <f t="shared" si="1"/>
        <v>40.312936948533</v>
      </c>
      <c r="I48" s="7">
        <f t="shared" si="2"/>
        <v>30</v>
      </c>
      <c r="J48" s="25">
        <v>2.0589059530167702</v>
      </c>
      <c r="K48" s="25">
        <v>11.857220838131999</v>
      </c>
      <c r="L48" s="9">
        <f t="shared" si="7"/>
        <v>11.86</v>
      </c>
      <c r="M48" s="6">
        <f t="shared" si="3"/>
        <v>11.905835443568341</v>
      </c>
      <c r="N48" s="6">
        <f t="shared" si="4"/>
        <v>12.090375892943651</v>
      </c>
      <c r="O48" s="13">
        <f>N48*Index!$D$16</f>
        <v>13.717259381895154</v>
      </c>
      <c r="Q48" s="8">
        <v>0.39965249700699301</v>
      </c>
      <c r="R48" s="6">
        <f t="shared" si="5"/>
        <v>0.40584711071060142</v>
      </c>
      <c r="S48" s="6">
        <f>R48*Index!$H$19</f>
        <v>0.42639312069032559</v>
      </c>
      <c r="U48" s="8">
        <v>14.1436525025855</v>
      </c>
      <c r="V48" s="9">
        <f t="shared" si="6"/>
        <v>14.14</v>
      </c>
    </row>
    <row r="49" spans="1:22" x14ac:dyDescent="0.25">
      <c r="A49" s="23" t="s">
        <v>1329</v>
      </c>
      <c r="B49" s="2">
        <v>7</v>
      </c>
      <c r="C49" s="2">
        <v>30</v>
      </c>
      <c r="D49" s="2" t="s">
        <v>61</v>
      </c>
      <c r="E49" s="2" t="s">
        <v>222</v>
      </c>
      <c r="F49" s="7">
        <v>30</v>
      </c>
      <c r="G49" s="26">
        <v>9.2474838231087499</v>
      </c>
      <c r="H49" s="26">
        <f t="shared" si="1"/>
        <v>39.247483823108752</v>
      </c>
      <c r="I49" s="7">
        <f t="shared" si="2"/>
        <v>30</v>
      </c>
      <c r="J49" s="25">
        <v>1.686609566275</v>
      </c>
      <c r="K49" s="25">
        <v>9.4564545240397795</v>
      </c>
      <c r="L49" s="9">
        <f t="shared" si="7"/>
        <v>9.4600000000000009</v>
      </c>
      <c r="M49" s="6">
        <f t="shared" si="3"/>
        <v>9.4952259875883431</v>
      </c>
      <c r="N49" s="6">
        <f t="shared" si="4"/>
        <v>9.6424019903959639</v>
      </c>
      <c r="O49" s="13">
        <f>N49*Index!$D$16</f>
        <v>10.939885603057155</v>
      </c>
      <c r="Q49" s="8">
        <v>0.326968443487819</v>
      </c>
      <c r="R49" s="6">
        <f t="shared" si="5"/>
        <v>0.33203645436188023</v>
      </c>
      <c r="S49" s="6">
        <f>R49*Index!$H$19</f>
        <v>0.34884579986395037</v>
      </c>
      <c r="U49" s="8">
        <v>11.288731402921099</v>
      </c>
      <c r="V49" s="9">
        <f t="shared" si="6"/>
        <v>11.29</v>
      </c>
    </row>
    <row r="50" spans="1:22" x14ac:dyDescent="0.25">
      <c r="A50" s="23" t="s">
        <v>1330</v>
      </c>
      <c r="B50" s="2">
        <v>8</v>
      </c>
      <c r="C50" s="2">
        <v>30</v>
      </c>
      <c r="D50" s="2" t="s">
        <v>54</v>
      </c>
      <c r="E50" s="2" t="s">
        <v>222</v>
      </c>
      <c r="F50" s="7">
        <v>30</v>
      </c>
      <c r="G50" s="26">
        <v>10.113206180661701</v>
      </c>
      <c r="H50" s="26">
        <f t="shared" si="1"/>
        <v>40.113206180661699</v>
      </c>
      <c r="I50" s="7">
        <f t="shared" si="2"/>
        <v>30</v>
      </c>
      <c r="J50" s="25">
        <v>1.57071505171328</v>
      </c>
      <c r="K50" s="25">
        <v>7.8758020900554397</v>
      </c>
      <c r="L50" s="9">
        <f t="shared" si="7"/>
        <v>7.88</v>
      </c>
      <c r="M50" s="6">
        <f t="shared" si="3"/>
        <v>7.9080928786246671</v>
      </c>
      <c r="N50" s="6">
        <f t="shared" si="4"/>
        <v>8.0306683182433503</v>
      </c>
      <c r="O50" s="13">
        <f>N50*Index!$D$16</f>
        <v>9.1112767135390822</v>
      </c>
      <c r="Q50" s="8">
        <v>0.373696788870718</v>
      </c>
      <c r="R50" s="6">
        <f t="shared" si="5"/>
        <v>0.37948908909821416</v>
      </c>
      <c r="S50" s="6">
        <f>R50*Index!$H$19</f>
        <v>0.3987007242338112</v>
      </c>
      <c r="U50" s="8">
        <v>9.5099774377728892</v>
      </c>
      <c r="V50" s="9">
        <f t="shared" si="6"/>
        <v>9.51</v>
      </c>
    </row>
    <row r="51" spans="1:22" x14ac:dyDescent="0.25">
      <c r="A51" s="23" t="s">
        <v>1331</v>
      </c>
      <c r="B51" s="2">
        <v>8</v>
      </c>
      <c r="C51" s="2">
        <v>30</v>
      </c>
      <c r="D51" s="2" t="s">
        <v>55</v>
      </c>
      <c r="E51" s="2" t="s">
        <v>222</v>
      </c>
      <c r="F51" s="7">
        <v>30</v>
      </c>
      <c r="G51" s="26">
        <v>9.3380007516678702</v>
      </c>
      <c r="H51" s="26">
        <f t="shared" si="1"/>
        <v>39.33800075166787</v>
      </c>
      <c r="I51" s="7">
        <f t="shared" si="2"/>
        <v>30</v>
      </c>
      <c r="J51" s="25">
        <v>2.8573956977267798</v>
      </c>
      <c r="K51" s="25">
        <v>14.0505292631236</v>
      </c>
      <c r="L51" s="9">
        <f t="shared" si="7"/>
        <v>14.05</v>
      </c>
      <c r="M51" s="6">
        <f t="shared" si="3"/>
        <v>14.108136433102407</v>
      </c>
      <c r="N51" s="6">
        <f t="shared" si="4"/>
        <v>14.326812547815496</v>
      </c>
      <c r="O51" s="13">
        <f>N51*Index!$D$16</f>
        <v>16.254631417115302</v>
      </c>
      <c r="Q51" s="8">
        <v>0.34151767065902799</v>
      </c>
      <c r="R51" s="6">
        <f t="shared" si="5"/>
        <v>0.34681119455424297</v>
      </c>
      <c r="S51" s="6">
        <f>R51*Index!$H$19</f>
        <v>0.36436851127855152</v>
      </c>
      <c r="U51" s="8">
        <v>16.618999928393901</v>
      </c>
      <c r="V51" s="9">
        <f t="shared" si="6"/>
        <v>16.62</v>
      </c>
    </row>
    <row r="52" spans="1:22" x14ac:dyDescent="0.25">
      <c r="A52" s="23" t="s">
        <v>1332</v>
      </c>
      <c r="B52" s="2">
        <v>8</v>
      </c>
      <c r="C52" s="2">
        <v>30</v>
      </c>
      <c r="D52" s="2" t="s">
        <v>56</v>
      </c>
      <c r="E52" s="2" t="s">
        <v>222</v>
      </c>
      <c r="F52" s="7">
        <v>30</v>
      </c>
      <c r="G52" s="26">
        <v>10.4479595380084</v>
      </c>
      <c r="H52" s="26">
        <f t="shared" si="1"/>
        <v>40.447959538008398</v>
      </c>
      <c r="I52" s="7">
        <f t="shared" si="2"/>
        <v>30</v>
      </c>
      <c r="J52" s="25">
        <v>2.2875773055303599</v>
      </c>
      <c r="K52" s="25">
        <v>11.565979286769799</v>
      </c>
      <c r="L52" s="9">
        <f t="shared" si="7"/>
        <v>11.57</v>
      </c>
      <c r="M52" s="6">
        <f t="shared" si="3"/>
        <v>11.613399801845556</v>
      </c>
      <c r="N52" s="6">
        <f t="shared" si="4"/>
        <v>11.793407498774163</v>
      </c>
      <c r="O52" s="13">
        <f>N52*Index!$D$16</f>
        <v>13.380330858984196</v>
      </c>
      <c r="Q52" s="8">
        <v>0.39114261354211299</v>
      </c>
      <c r="R52" s="6">
        <f t="shared" si="5"/>
        <v>0.39720532405201575</v>
      </c>
      <c r="S52" s="6">
        <f>R52*Index!$H$19</f>
        <v>0.41731384358214901</v>
      </c>
      <c r="U52" s="8">
        <v>13.7976447025663</v>
      </c>
      <c r="V52" s="9">
        <f t="shared" si="6"/>
        <v>13.8</v>
      </c>
    </row>
    <row r="53" spans="1:22" x14ac:dyDescent="0.25">
      <c r="A53" s="23" t="s">
        <v>1333</v>
      </c>
      <c r="B53" s="2">
        <v>8</v>
      </c>
      <c r="C53" s="2">
        <v>30</v>
      </c>
      <c r="D53" s="2" t="s">
        <v>57</v>
      </c>
      <c r="E53" s="2" t="s">
        <v>222</v>
      </c>
      <c r="F53" s="7">
        <v>30</v>
      </c>
      <c r="G53" s="26">
        <v>9.9370197654636403</v>
      </c>
      <c r="H53" s="26">
        <f t="shared" si="1"/>
        <v>39.937019765463639</v>
      </c>
      <c r="I53" s="7">
        <f t="shared" si="2"/>
        <v>30</v>
      </c>
      <c r="J53" s="25">
        <v>1.7538024766117899</v>
      </c>
      <c r="K53" s="25">
        <v>8.7552055216455003</v>
      </c>
      <c r="L53" s="9">
        <f t="shared" si="7"/>
        <v>8.76</v>
      </c>
      <c r="M53" s="6">
        <f t="shared" si="3"/>
        <v>8.7911018642842471</v>
      </c>
      <c r="N53" s="6">
        <f t="shared" si="4"/>
        <v>8.9273639431806533</v>
      </c>
      <c r="O53" s="13">
        <f>N53*Index!$D$16</f>
        <v>10.128631887835555</v>
      </c>
      <c r="Q53" s="8">
        <v>0.277173045314622</v>
      </c>
      <c r="R53" s="6">
        <f t="shared" si="5"/>
        <v>0.28146922751699865</v>
      </c>
      <c r="S53" s="6">
        <f>R53*Index!$H$19</f>
        <v>0.29571860716004666</v>
      </c>
      <c r="U53" s="8">
        <v>10.424350494995601</v>
      </c>
      <c r="V53" s="9">
        <f t="shared" si="6"/>
        <v>10.42</v>
      </c>
    </row>
    <row r="54" spans="1:22" x14ac:dyDescent="0.25">
      <c r="A54" s="23" t="s">
        <v>1334</v>
      </c>
      <c r="B54" s="2">
        <v>8</v>
      </c>
      <c r="C54" s="2">
        <v>30</v>
      </c>
      <c r="D54" s="2" t="s">
        <v>58</v>
      </c>
      <c r="E54" s="2" t="s">
        <v>222</v>
      </c>
      <c r="F54" s="7">
        <v>30</v>
      </c>
      <c r="G54" s="26">
        <v>9.0613734638111207</v>
      </c>
      <c r="H54" s="26">
        <f t="shared" si="1"/>
        <v>39.061373463811123</v>
      </c>
      <c r="I54" s="7">
        <f t="shared" si="2"/>
        <v>30</v>
      </c>
      <c r="J54" s="25">
        <v>1.66413009349759</v>
      </c>
      <c r="K54" s="25">
        <v>8.1254008843095402</v>
      </c>
      <c r="L54" s="9">
        <f t="shared" si="7"/>
        <v>8.1300000000000008</v>
      </c>
      <c r="M54" s="6">
        <f t="shared" si="3"/>
        <v>8.1587150279352088</v>
      </c>
      <c r="N54" s="6">
        <f t="shared" si="4"/>
        <v>8.2851751108682059</v>
      </c>
      <c r="O54" s="13">
        <f>N54*Index!$D$16</f>
        <v>9.400029992990623</v>
      </c>
      <c r="Q54" s="8">
        <v>0.34605655007480901</v>
      </c>
      <c r="R54" s="6">
        <f t="shared" si="5"/>
        <v>0.35142042660096856</v>
      </c>
      <c r="S54" s="6">
        <f>R54*Index!$H$19</f>
        <v>0.36921108569764255</v>
      </c>
      <c r="U54" s="8">
        <v>9.7692410786882693</v>
      </c>
      <c r="V54" s="9">
        <f t="shared" si="6"/>
        <v>9.77</v>
      </c>
    </row>
    <row r="55" spans="1:22" x14ac:dyDescent="0.25">
      <c r="A55" s="23" t="s">
        <v>1335</v>
      </c>
      <c r="B55" s="2">
        <v>8</v>
      </c>
      <c r="C55" s="2">
        <v>30</v>
      </c>
      <c r="D55" s="2" t="s">
        <v>59</v>
      </c>
      <c r="E55" s="2" t="s">
        <v>222</v>
      </c>
      <c r="F55" s="7">
        <v>30</v>
      </c>
      <c r="G55" s="26">
        <v>10.032960112824499</v>
      </c>
      <c r="H55" s="26">
        <f t="shared" si="1"/>
        <v>40.032960112824497</v>
      </c>
      <c r="I55" s="7">
        <f t="shared" si="2"/>
        <v>30</v>
      </c>
      <c r="J55" s="25">
        <v>1.8618176213903299</v>
      </c>
      <c r="K55" s="25">
        <v>9.3167588218091097</v>
      </c>
      <c r="L55" s="9">
        <f t="shared" si="7"/>
        <v>9.32</v>
      </c>
      <c r="M55" s="6">
        <f t="shared" si="3"/>
        <v>9.3549575329785277</v>
      </c>
      <c r="N55" s="6">
        <f t="shared" si="4"/>
        <v>9.4999593747396958</v>
      </c>
      <c r="O55" s="13">
        <f>N55*Index!$D$16</f>
        <v>10.778275879480818</v>
      </c>
      <c r="Q55" s="8">
        <v>0.353438173473414</v>
      </c>
      <c r="R55" s="6">
        <f t="shared" si="5"/>
        <v>0.35891646516225195</v>
      </c>
      <c r="S55" s="6">
        <f>R55*Index!$H$19</f>
        <v>0.37708661121109094</v>
      </c>
      <c r="U55" s="8">
        <v>11.1553624906919</v>
      </c>
      <c r="V55" s="9">
        <f t="shared" si="6"/>
        <v>11.16</v>
      </c>
    </row>
    <row r="56" spans="1:22" x14ac:dyDescent="0.25">
      <c r="A56" s="23" t="s">
        <v>1336</v>
      </c>
      <c r="B56" s="2">
        <v>8</v>
      </c>
      <c r="C56" s="2">
        <v>30</v>
      </c>
      <c r="D56" s="2" t="s">
        <v>60</v>
      </c>
      <c r="E56" s="2" t="s">
        <v>222</v>
      </c>
      <c r="F56" s="7">
        <v>30</v>
      </c>
      <c r="G56" s="26">
        <v>10.312936948533</v>
      </c>
      <c r="H56" s="26">
        <f t="shared" si="1"/>
        <v>40.312936948533</v>
      </c>
      <c r="I56" s="7">
        <f t="shared" si="2"/>
        <v>30</v>
      </c>
      <c r="J56" s="25">
        <v>2.0589059530167702</v>
      </c>
      <c r="K56" s="25">
        <v>10.3750682333655</v>
      </c>
      <c r="L56" s="9">
        <f t="shared" si="7"/>
        <v>10.38</v>
      </c>
      <c r="M56" s="6">
        <f t="shared" si="3"/>
        <v>10.417606013122299</v>
      </c>
      <c r="N56" s="6">
        <f t="shared" si="4"/>
        <v>10.579078906325694</v>
      </c>
      <c r="O56" s="13">
        <f>N56*Index!$D$16</f>
        <v>12.002601959158259</v>
      </c>
      <c r="Q56" s="8">
        <v>0.349695934881119</v>
      </c>
      <c r="R56" s="6">
        <f t="shared" si="5"/>
        <v>0.35511622187177638</v>
      </c>
      <c r="S56" s="6">
        <f>R56*Index!$H$19</f>
        <v>0.37309398060403504</v>
      </c>
      <c r="U56" s="8">
        <v>12.3756959397623</v>
      </c>
      <c r="V56" s="9">
        <f t="shared" si="6"/>
        <v>12.38</v>
      </c>
    </row>
    <row r="57" spans="1:22" x14ac:dyDescent="0.25">
      <c r="A57" s="23" t="s">
        <v>1337</v>
      </c>
      <c r="B57" s="2">
        <v>8</v>
      </c>
      <c r="C57" s="2">
        <v>30</v>
      </c>
      <c r="D57" s="2" t="s">
        <v>61</v>
      </c>
      <c r="E57" s="2" t="s">
        <v>222</v>
      </c>
      <c r="F57" s="7">
        <v>30</v>
      </c>
      <c r="G57" s="26">
        <v>9.2474838231087499</v>
      </c>
      <c r="H57" s="26">
        <f t="shared" si="1"/>
        <v>39.247483823108752</v>
      </c>
      <c r="I57" s="7">
        <f t="shared" si="2"/>
        <v>30</v>
      </c>
      <c r="J57" s="25">
        <v>1.686609566275</v>
      </c>
      <c r="K57" s="25">
        <v>8.2743977085348099</v>
      </c>
      <c r="L57" s="9">
        <f t="shared" si="7"/>
        <v>8.27</v>
      </c>
      <c r="M57" s="6">
        <f t="shared" si="3"/>
        <v>8.3083227391398022</v>
      </c>
      <c r="N57" s="6">
        <f t="shared" si="4"/>
        <v>8.4371017415964698</v>
      </c>
      <c r="O57" s="13">
        <f>N57*Index!$D$16</f>
        <v>9.5723999026750111</v>
      </c>
      <c r="Q57" s="8">
        <v>0.28609738805184098</v>
      </c>
      <c r="R57" s="6">
        <f t="shared" si="5"/>
        <v>0.29053189756664455</v>
      </c>
      <c r="S57" s="6">
        <f>R57*Index!$H$19</f>
        <v>0.30524007488095589</v>
      </c>
      <c r="U57" s="8">
        <v>9.8776399775559707</v>
      </c>
      <c r="V57" s="9">
        <f t="shared" si="6"/>
        <v>9.8800000000000008</v>
      </c>
    </row>
    <row r="58" spans="1:22" x14ac:dyDescent="0.25">
      <c r="A58" s="23" t="s">
        <v>1338</v>
      </c>
      <c r="B58" s="2">
        <v>9</v>
      </c>
      <c r="C58" s="2">
        <v>30</v>
      </c>
      <c r="D58" s="2" t="s">
        <v>54</v>
      </c>
      <c r="E58" s="2" t="s">
        <v>222</v>
      </c>
      <c r="F58" s="7">
        <v>30</v>
      </c>
      <c r="G58" s="26">
        <v>10.113206180661701</v>
      </c>
      <c r="H58" s="26">
        <f t="shared" si="1"/>
        <v>40.113206180661699</v>
      </c>
      <c r="I58" s="7">
        <f t="shared" si="2"/>
        <v>30</v>
      </c>
      <c r="J58" s="25">
        <v>1.57071505171328</v>
      </c>
      <c r="K58" s="25">
        <v>7.00071296893816</v>
      </c>
      <c r="L58" s="9">
        <f t="shared" si="7"/>
        <v>7</v>
      </c>
      <c r="M58" s="6">
        <f t="shared" si="3"/>
        <v>7.0294158921108068</v>
      </c>
      <c r="N58" s="6">
        <f t="shared" si="4"/>
        <v>7.1383718384385251</v>
      </c>
      <c r="O58" s="13">
        <f>N58*Index!$D$16</f>
        <v>8.0989126342569513</v>
      </c>
      <c r="Q58" s="8">
        <v>0.33217492344063798</v>
      </c>
      <c r="R58" s="6">
        <f t="shared" si="5"/>
        <v>0.33732363475396787</v>
      </c>
      <c r="S58" s="6">
        <f>R58*Index!$H$19</f>
        <v>0.35440064376338748</v>
      </c>
      <c r="U58" s="8">
        <v>8.4533132780203406</v>
      </c>
      <c r="V58" s="9">
        <f t="shared" si="6"/>
        <v>8.4499999999999993</v>
      </c>
    </row>
    <row r="59" spans="1:22" x14ac:dyDescent="0.25">
      <c r="A59" s="23" t="s">
        <v>1339</v>
      </c>
      <c r="B59" s="2">
        <v>9</v>
      </c>
      <c r="C59" s="2">
        <v>30</v>
      </c>
      <c r="D59" s="2" t="s">
        <v>55</v>
      </c>
      <c r="E59" s="2" t="s">
        <v>222</v>
      </c>
      <c r="F59" s="7">
        <v>30</v>
      </c>
      <c r="G59" s="26">
        <v>9.3380007516678702</v>
      </c>
      <c r="H59" s="26">
        <f t="shared" si="1"/>
        <v>39.33800075166787</v>
      </c>
      <c r="I59" s="7">
        <f t="shared" si="2"/>
        <v>30</v>
      </c>
      <c r="J59" s="25">
        <v>2.8573956977267798</v>
      </c>
      <c r="K59" s="25">
        <v>12.4893593449987</v>
      </c>
      <c r="L59" s="9">
        <f t="shared" si="7"/>
        <v>12.49</v>
      </c>
      <c r="M59" s="6">
        <f t="shared" si="3"/>
        <v>12.540565718313195</v>
      </c>
      <c r="N59" s="6">
        <f t="shared" si="4"/>
        <v>12.73494448694705</v>
      </c>
      <c r="O59" s="13">
        <f>N59*Index!$D$16</f>
        <v>14.44856125965798</v>
      </c>
      <c r="Q59" s="8">
        <v>0.30357126280802499</v>
      </c>
      <c r="R59" s="6">
        <f t="shared" si="5"/>
        <v>0.30827661738154938</v>
      </c>
      <c r="S59" s="6">
        <f>R59*Index!$H$19</f>
        <v>0.32388312113649032</v>
      </c>
      <c r="U59" s="8">
        <v>14.7724443807945</v>
      </c>
      <c r="V59" s="9">
        <f t="shared" si="6"/>
        <v>14.77</v>
      </c>
    </row>
    <row r="60" spans="1:22" x14ac:dyDescent="0.25">
      <c r="A60" s="23" t="s">
        <v>1340</v>
      </c>
      <c r="B60" s="2">
        <v>9</v>
      </c>
      <c r="C60" s="2">
        <v>30</v>
      </c>
      <c r="D60" s="2" t="s">
        <v>56</v>
      </c>
      <c r="E60" s="2" t="s">
        <v>222</v>
      </c>
      <c r="F60" s="7">
        <v>30</v>
      </c>
      <c r="G60" s="26">
        <v>10.4479595380084</v>
      </c>
      <c r="H60" s="26">
        <f t="shared" si="1"/>
        <v>40.447959538008398</v>
      </c>
      <c r="I60" s="7">
        <f t="shared" si="2"/>
        <v>30</v>
      </c>
      <c r="J60" s="25">
        <v>2.2875773055303599</v>
      </c>
      <c r="K60" s="25">
        <v>10.280870477128699</v>
      </c>
      <c r="L60" s="9">
        <f t="shared" si="7"/>
        <v>10.28</v>
      </c>
      <c r="M60" s="6">
        <f t="shared" si="3"/>
        <v>10.323022046084928</v>
      </c>
      <c r="N60" s="6">
        <f t="shared" si="4"/>
        <v>10.483028887799245</v>
      </c>
      <c r="O60" s="13">
        <f>N60*Index!$D$16</f>
        <v>11.893627430208163</v>
      </c>
      <c r="Q60" s="8">
        <v>0.34768232314854502</v>
      </c>
      <c r="R60" s="6">
        <f t="shared" si="5"/>
        <v>0.35307139915734748</v>
      </c>
      <c r="S60" s="6">
        <f>R60*Index!$H$19</f>
        <v>0.37094563873968817</v>
      </c>
      <c r="U60" s="8">
        <v>12.2645730689479</v>
      </c>
      <c r="V60" s="9">
        <f t="shared" si="6"/>
        <v>12.26</v>
      </c>
    </row>
    <row r="61" spans="1:22" x14ac:dyDescent="0.25">
      <c r="A61" s="23" t="s">
        <v>1341</v>
      </c>
      <c r="B61" s="2">
        <v>9</v>
      </c>
      <c r="C61" s="2">
        <v>30</v>
      </c>
      <c r="D61" s="2" t="s">
        <v>57</v>
      </c>
      <c r="E61" s="2" t="s">
        <v>222</v>
      </c>
      <c r="F61" s="7">
        <v>30</v>
      </c>
      <c r="G61" s="26">
        <v>9.9370197654636403</v>
      </c>
      <c r="H61" s="26">
        <f t="shared" si="1"/>
        <v>39.937019765463639</v>
      </c>
      <c r="I61" s="7">
        <f t="shared" si="2"/>
        <v>30</v>
      </c>
      <c r="J61" s="25">
        <v>1.7538024766117899</v>
      </c>
      <c r="K61" s="25">
        <v>7.7824049081293403</v>
      </c>
      <c r="L61" s="9">
        <f t="shared" si="7"/>
        <v>7.78</v>
      </c>
      <c r="M61" s="6">
        <f t="shared" si="3"/>
        <v>7.8143127682526705</v>
      </c>
      <c r="N61" s="6">
        <f t="shared" si="4"/>
        <v>7.9354346161605873</v>
      </c>
      <c r="O61" s="13">
        <f>N61*Index!$D$16</f>
        <v>9.0032283447427233</v>
      </c>
      <c r="Q61" s="8">
        <v>0.246376040279664</v>
      </c>
      <c r="R61" s="6">
        <f t="shared" si="5"/>
        <v>0.25019486890399883</v>
      </c>
      <c r="S61" s="6">
        <f>R61*Index!$H$19</f>
        <v>0.26286098414226378</v>
      </c>
      <c r="U61" s="8">
        <v>9.2660893288849895</v>
      </c>
      <c r="V61" s="9">
        <f t="shared" si="6"/>
        <v>9.27</v>
      </c>
    </row>
    <row r="62" spans="1:22" x14ac:dyDescent="0.25">
      <c r="A62" s="23" t="s">
        <v>1342</v>
      </c>
      <c r="B62" s="2">
        <v>9</v>
      </c>
      <c r="C62" s="2">
        <v>30</v>
      </c>
      <c r="D62" s="2" t="s">
        <v>58</v>
      </c>
      <c r="E62" s="2" t="s">
        <v>222</v>
      </c>
      <c r="F62" s="7">
        <v>30</v>
      </c>
      <c r="G62" s="26">
        <v>9.0613734638111207</v>
      </c>
      <c r="H62" s="26">
        <f t="shared" si="1"/>
        <v>39.061373463811123</v>
      </c>
      <c r="I62" s="7">
        <f t="shared" si="2"/>
        <v>30</v>
      </c>
      <c r="J62" s="25">
        <v>1.66413009349759</v>
      </c>
      <c r="K62" s="25">
        <v>7.2225785638307096</v>
      </c>
      <c r="L62" s="9">
        <f t="shared" si="7"/>
        <v>7.22</v>
      </c>
      <c r="M62" s="6">
        <f t="shared" si="3"/>
        <v>7.2521911359424154</v>
      </c>
      <c r="N62" s="6">
        <f t="shared" si="4"/>
        <v>7.3646000985495235</v>
      </c>
      <c r="O62" s="13">
        <f>N62*Index!$D$16</f>
        <v>8.3555822159916744</v>
      </c>
      <c r="Q62" s="8">
        <v>0.30760582228871902</v>
      </c>
      <c r="R62" s="6">
        <f t="shared" si="5"/>
        <v>0.31237371253419421</v>
      </c>
      <c r="S62" s="6">
        <f>R62*Index!$H$19</f>
        <v>0.32818763173123777</v>
      </c>
      <c r="U62" s="8">
        <v>8.6837698477229104</v>
      </c>
      <c r="V62" s="9">
        <f t="shared" si="6"/>
        <v>8.68</v>
      </c>
    </row>
    <row r="63" spans="1:22" x14ac:dyDescent="0.25">
      <c r="A63" s="23" t="s">
        <v>1343</v>
      </c>
      <c r="B63" s="2">
        <v>9</v>
      </c>
      <c r="C63" s="2">
        <v>30</v>
      </c>
      <c r="D63" s="2" t="s">
        <v>59</v>
      </c>
      <c r="E63" s="2" t="s">
        <v>222</v>
      </c>
      <c r="F63" s="7">
        <v>30</v>
      </c>
      <c r="G63" s="26">
        <v>10.032960112824499</v>
      </c>
      <c r="H63" s="26">
        <f t="shared" si="1"/>
        <v>40.032960112824497</v>
      </c>
      <c r="I63" s="7">
        <f t="shared" si="2"/>
        <v>30</v>
      </c>
      <c r="J63" s="25">
        <v>1.8618176213903299</v>
      </c>
      <c r="K63" s="25">
        <v>8.2815633971636604</v>
      </c>
      <c r="L63" s="9">
        <f t="shared" si="7"/>
        <v>8.2799999999999994</v>
      </c>
      <c r="M63" s="6">
        <f t="shared" si="3"/>
        <v>8.3155178070920321</v>
      </c>
      <c r="N63" s="6">
        <f t="shared" si="4"/>
        <v>8.4444083331019595</v>
      </c>
      <c r="O63" s="13">
        <f>N63*Index!$D$16</f>
        <v>9.5806896706496243</v>
      </c>
      <c r="Q63" s="8">
        <v>0.31416726530970102</v>
      </c>
      <c r="R63" s="6">
        <f t="shared" si="5"/>
        <v>0.31903685792200143</v>
      </c>
      <c r="S63" s="6">
        <f>R63*Index!$H$19</f>
        <v>0.33518809885430273</v>
      </c>
      <c r="U63" s="8">
        <v>9.9158777695039308</v>
      </c>
      <c r="V63" s="9">
        <f t="shared" si="6"/>
        <v>9.92</v>
      </c>
    </row>
    <row r="64" spans="1:22" x14ac:dyDescent="0.25">
      <c r="A64" s="23" t="s">
        <v>1344</v>
      </c>
      <c r="B64" s="2">
        <v>9</v>
      </c>
      <c r="C64" s="2">
        <v>30</v>
      </c>
      <c r="D64" s="2" t="s">
        <v>60</v>
      </c>
      <c r="E64" s="2" t="s">
        <v>222</v>
      </c>
      <c r="F64" s="7">
        <v>30</v>
      </c>
      <c r="G64" s="26">
        <v>10.312936948533</v>
      </c>
      <c r="H64" s="26">
        <f t="shared" si="1"/>
        <v>40.312936948533</v>
      </c>
      <c r="I64" s="7">
        <f t="shared" si="2"/>
        <v>30</v>
      </c>
      <c r="J64" s="25">
        <v>2.0589059530167702</v>
      </c>
      <c r="K64" s="25">
        <v>9.2222828741026994</v>
      </c>
      <c r="L64" s="9">
        <f t="shared" si="7"/>
        <v>9.2200000000000006</v>
      </c>
      <c r="M64" s="6">
        <f t="shared" si="3"/>
        <v>9.2600942338865213</v>
      </c>
      <c r="N64" s="6">
        <f t="shared" si="4"/>
        <v>9.4036256945117636</v>
      </c>
      <c r="O64" s="13">
        <f>N64*Index!$D$16</f>
        <v>10.668979519251826</v>
      </c>
      <c r="Q64" s="8">
        <v>0.31084083100543902</v>
      </c>
      <c r="R64" s="6">
        <f t="shared" si="5"/>
        <v>0.31565886388602332</v>
      </c>
      <c r="S64" s="6">
        <f>R64*Index!$H$19</f>
        <v>0.33163909387025325</v>
      </c>
      <c r="U64" s="8">
        <v>11.0006186131221</v>
      </c>
      <c r="V64" s="9">
        <f t="shared" si="6"/>
        <v>11</v>
      </c>
    </row>
    <row r="65" spans="1:22" x14ac:dyDescent="0.25">
      <c r="A65" s="23" t="s">
        <v>1345</v>
      </c>
      <c r="B65" s="2">
        <v>9</v>
      </c>
      <c r="C65" s="2">
        <v>30</v>
      </c>
      <c r="D65" s="2" t="s">
        <v>61</v>
      </c>
      <c r="E65" s="2" t="s">
        <v>222</v>
      </c>
      <c r="F65" s="7">
        <v>30</v>
      </c>
      <c r="G65" s="26">
        <v>9.2474838231087499</v>
      </c>
      <c r="H65" s="26">
        <f t="shared" si="1"/>
        <v>39.247483823108752</v>
      </c>
      <c r="I65" s="7">
        <f t="shared" si="2"/>
        <v>30</v>
      </c>
      <c r="J65" s="25">
        <v>1.686609566275</v>
      </c>
      <c r="K65" s="25">
        <v>7.35502018536428</v>
      </c>
      <c r="L65" s="9">
        <f t="shared" si="7"/>
        <v>7.36</v>
      </c>
      <c r="M65" s="6">
        <f t="shared" si="3"/>
        <v>7.3851757681242738</v>
      </c>
      <c r="N65" s="6">
        <f t="shared" si="4"/>
        <v>7.4996459925302004</v>
      </c>
      <c r="O65" s="13">
        <f>N65*Index!$D$16</f>
        <v>8.5087999134889056</v>
      </c>
      <c r="Q65" s="8">
        <v>0.25430878937941498</v>
      </c>
      <c r="R65" s="6">
        <f t="shared" si="5"/>
        <v>0.25825057561479592</v>
      </c>
      <c r="S65" s="6">
        <f>R65*Index!$H$19</f>
        <v>0.27132451100529492</v>
      </c>
      <c r="U65" s="8">
        <v>8.7801244244942005</v>
      </c>
      <c r="V65" s="9">
        <f t="shared" si="6"/>
        <v>8.7799999999999994</v>
      </c>
    </row>
    <row r="66" spans="1:22" x14ac:dyDescent="0.25">
      <c r="A66" s="23" t="s">
        <v>1346</v>
      </c>
      <c r="B66" s="2">
        <v>10</v>
      </c>
      <c r="C66" s="2">
        <v>30</v>
      </c>
      <c r="D66" s="2" t="s">
        <v>54</v>
      </c>
      <c r="E66" s="2" t="s">
        <v>222</v>
      </c>
      <c r="F66" s="7">
        <v>30</v>
      </c>
      <c r="G66" s="26">
        <v>10.113206180661701</v>
      </c>
      <c r="H66" s="26">
        <f t="shared" si="1"/>
        <v>40.113206180661699</v>
      </c>
      <c r="I66" s="7">
        <f t="shared" si="2"/>
        <v>30</v>
      </c>
      <c r="J66" s="25">
        <v>1.57071505171328</v>
      </c>
      <c r="K66" s="25">
        <v>6.3006416720443497</v>
      </c>
      <c r="L66" s="9">
        <f t="shared" ref="L66:L73" si="8">ROUND(J66*H66/B66,2)</f>
        <v>6.3</v>
      </c>
      <c r="M66" s="6">
        <f t="shared" si="3"/>
        <v>6.3264743028997312</v>
      </c>
      <c r="N66" s="6">
        <f t="shared" si="4"/>
        <v>6.4245346545946775</v>
      </c>
      <c r="O66" s="13">
        <f>N66*Index!$D$16</f>
        <v>7.2890213708312626</v>
      </c>
      <c r="Q66" s="8">
        <v>0.29895743109657402</v>
      </c>
      <c r="R66" s="6">
        <f t="shared" si="5"/>
        <v>0.30359127127857094</v>
      </c>
      <c r="S66" s="6">
        <f>R66*Index!$H$19</f>
        <v>0.31896057938704858</v>
      </c>
      <c r="U66" s="8">
        <v>7.6079819502183099</v>
      </c>
      <c r="V66" s="9">
        <f t="shared" si="6"/>
        <v>7.61</v>
      </c>
    </row>
    <row r="67" spans="1:22" x14ac:dyDescent="0.25">
      <c r="A67" s="23" t="s">
        <v>1347</v>
      </c>
      <c r="B67" s="2">
        <v>10</v>
      </c>
      <c r="C67" s="2">
        <v>30</v>
      </c>
      <c r="D67" s="2" t="s">
        <v>55</v>
      </c>
      <c r="E67" s="2" t="s">
        <v>222</v>
      </c>
      <c r="F67" s="7">
        <v>30</v>
      </c>
      <c r="G67" s="26">
        <v>9.3380007516678702</v>
      </c>
      <c r="H67" s="26">
        <f t="shared" ref="H67:H73" si="9">F67+G67</f>
        <v>39.33800075166787</v>
      </c>
      <c r="I67" s="7">
        <f t="shared" ref="I67:I73" si="10">F67</f>
        <v>30</v>
      </c>
      <c r="J67" s="25">
        <v>2.8573956977267798</v>
      </c>
      <c r="K67" s="25">
        <v>11.2404234104989</v>
      </c>
      <c r="L67" s="9">
        <f t="shared" si="8"/>
        <v>11.24</v>
      </c>
      <c r="M67" s="6">
        <f t="shared" ref="M67:M73" si="11">K67*(1.0041)</f>
        <v>11.286509146481945</v>
      </c>
      <c r="N67" s="6">
        <f t="shared" ref="N67:N73" si="12">M67*(1.0155)</f>
        <v>11.461450038252416</v>
      </c>
      <c r="O67" s="13">
        <f>N67*Index!$D$16</f>
        <v>13.003705133692261</v>
      </c>
      <c r="Q67" s="8">
        <v>0.27321413652722298</v>
      </c>
      <c r="R67" s="6">
        <f t="shared" ref="R67:R73" si="13">Q67*(1.0155)</f>
        <v>0.27744895564339495</v>
      </c>
      <c r="S67" s="6">
        <f>R67*Index!$H$19</f>
        <v>0.29149480902284181</v>
      </c>
      <c r="U67" s="8">
        <v>13.295199942715101</v>
      </c>
      <c r="V67" s="9">
        <f t="shared" ref="V67:V73" si="14">ROUND(O67+S67,2)</f>
        <v>13.3</v>
      </c>
    </row>
    <row r="68" spans="1:22" x14ac:dyDescent="0.25">
      <c r="A68" s="23" t="s">
        <v>1348</v>
      </c>
      <c r="B68" s="2">
        <v>10</v>
      </c>
      <c r="C68" s="2">
        <v>30</v>
      </c>
      <c r="D68" s="2" t="s">
        <v>56</v>
      </c>
      <c r="E68" s="2" t="s">
        <v>222</v>
      </c>
      <c r="F68" s="7">
        <v>30</v>
      </c>
      <c r="G68" s="26">
        <v>10.4479595380084</v>
      </c>
      <c r="H68" s="26">
        <f t="shared" si="9"/>
        <v>40.447959538008398</v>
      </c>
      <c r="I68" s="7">
        <f t="shared" si="10"/>
        <v>30</v>
      </c>
      <c r="J68" s="25">
        <v>2.2875773055303599</v>
      </c>
      <c r="K68" s="25">
        <v>9.25278342941583</v>
      </c>
      <c r="L68" s="9">
        <f t="shared" si="8"/>
        <v>9.25</v>
      </c>
      <c r="M68" s="6">
        <f t="shared" si="11"/>
        <v>9.2907198414764345</v>
      </c>
      <c r="N68" s="6">
        <f t="shared" si="12"/>
        <v>9.4347259990193191</v>
      </c>
      <c r="O68" s="13">
        <f>N68*Index!$D$16</f>
        <v>10.704264687187344</v>
      </c>
      <c r="Q68" s="8">
        <v>0.31291409083368998</v>
      </c>
      <c r="R68" s="6">
        <f t="shared" si="13"/>
        <v>0.31776425924161222</v>
      </c>
      <c r="S68" s="6">
        <f>R68*Index!$H$19</f>
        <v>0.3338510748657188</v>
      </c>
      <c r="U68" s="8">
        <v>11.038115762053099</v>
      </c>
      <c r="V68" s="9">
        <f t="shared" si="14"/>
        <v>11.04</v>
      </c>
    </row>
    <row r="69" spans="1:22" x14ac:dyDescent="0.25">
      <c r="A69" s="23" t="s">
        <v>1349</v>
      </c>
      <c r="B69" s="2">
        <v>10</v>
      </c>
      <c r="C69" s="2">
        <v>30</v>
      </c>
      <c r="D69" s="2" t="s">
        <v>57</v>
      </c>
      <c r="E69" s="2" t="s">
        <v>222</v>
      </c>
      <c r="F69" s="7">
        <v>30</v>
      </c>
      <c r="G69" s="26">
        <v>9.9370197654636403</v>
      </c>
      <c r="H69" s="26">
        <f t="shared" si="9"/>
        <v>39.937019765463639</v>
      </c>
      <c r="I69" s="7">
        <f t="shared" si="10"/>
        <v>30</v>
      </c>
      <c r="J69" s="25">
        <v>1.7538024766117899</v>
      </c>
      <c r="K69" s="25">
        <v>7.0041644173164004</v>
      </c>
      <c r="L69" s="9">
        <f t="shared" si="8"/>
        <v>7</v>
      </c>
      <c r="M69" s="6">
        <f t="shared" si="11"/>
        <v>7.0328814914273972</v>
      </c>
      <c r="N69" s="6">
        <f t="shared" si="12"/>
        <v>7.1418911545445223</v>
      </c>
      <c r="O69" s="13">
        <f>N69*Index!$D$16</f>
        <v>8.1029055102684424</v>
      </c>
      <c r="Q69" s="8">
        <v>0.22173843625169801</v>
      </c>
      <c r="R69" s="6">
        <f t="shared" si="13"/>
        <v>0.22517538201359935</v>
      </c>
      <c r="S69" s="6">
        <f>R69*Index!$H$19</f>
        <v>0.23657488572803781</v>
      </c>
      <c r="U69" s="8">
        <v>8.3394803959964801</v>
      </c>
      <c r="V69" s="9">
        <f t="shared" si="14"/>
        <v>8.34</v>
      </c>
    </row>
    <row r="70" spans="1:22" x14ac:dyDescent="0.25">
      <c r="A70" s="23" t="s">
        <v>1350</v>
      </c>
      <c r="B70" s="2">
        <v>10</v>
      </c>
      <c r="C70" s="2">
        <v>30</v>
      </c>
      <c r="D70" s="2" t="s">
        <v>58</v>
      </c>
      <c r="E70" s="2" t="s">
        <v>222</v>
      </c>
      <c r="F70" s="7">
        <v>30</v>
      </c>
      <c r="G70" s="26">
        <v>9.0613734638111207</v>
      </c>
      <c r="H70" s="26">
        <f t="shared" si="9"/>
        <v>39.061373463811123</v>
      </c>
      <c r="I70" s="7">
        <f t="shared" si="10"/>
        <v>30</v>
      </c>
      <c r="J70" s="25">
        <v>1.66413009349759</v>
      </c>
      <c r="K70" s="25">
        <v>6.5003207074476403</v>
      </c>
      <c r="L70" s="9">
        <f t="shared" si="8"/>
        <v>6.5</v>
      </c>
      <c r="M70" s="6">
        <f t="shared" si="11"/>
        <v>6.5269720223481755</v>
      </c>
      <c r="N70" s="6">
        <f t="shared" si="12"/>
        <v>6.6281400886945727</v>
      </c>
      <c r="O70" s="13">
        <f>N70*Index!$D$16</f>
        <v>7.520023994392508</v>
      </c>
      <c r="Q70" s="8">
        <v>0.27684524005984701</v>
      </c>
      <c r="R70" s="6">
        <f t="shared" si="13"/>
        <v>0.28113634128077464</v>
      </c>
      <c r="S70" s="6">
        <f>R70*Index!$H$19</f>
        <v>0.29536886855811384</v>
      </c>
      <c r="U70" s="8">
        <v>7.8153928629506204</v>
      </c>
      <c r="V70" s="9">
        <f t="shared" si="14"/>
        <v>7.82</v>
      </c>
    </row>
    <row r="71" spans="1:22" x14ac:dyDescent="0.25">
      <c r="A71" s="23" t="s">
        <v>1351</v>
      </c>
      <c r="B71" s="2">
        <v>10</v>
      </c>
      <c r="C71" s="2">
        <v>30</v>
      </c>
      <c r="D71" s="2" t="s">
        <v>59</v>
      </c>
      <c r="E71" s="2" t="s">
        <v>222</v>
      </c>
      <c r="F71" s="7">
        <v>30</v>
      </c>
      <c r="G71" s="26">
        <v>10.032960112824499</v>
      </c>
      <c r="H71" s="26">
        <f t="shared" si="9"/>
        <v>40.032960112824497</v>
      </c>
      <c r="I71" s="7">
        <f t="shared" si="10"/>
        <v>30</v>
      </c>
      <c r="J71" s="25">
        <v>1.8618176213903299</v>
      </c>
      <c r="K71" s="25">
        <v>7.4534070574472899</v>
      </c>
      <c r="L71" s="9">
        <f t="shared" si="8"/>
        <v>7.45</v>
      </c>
      <c r="M71" s="6">
        <f t="shared" si="11"/>
        <v>7.4839660263828236</v>
      </c>
      <c r="N71" s="6">
        <f t="shared" si="12"/>
        <v>7.5999674997917577</v>
      </c>
      <c r="O71" s="13">
        <f>N71*Index!$D$16</f>
        <v>8.6226207035846549</v>
      </c>
      <c r="Q71" s="8">
        <v>0.28275053877873102</v>
      </c>
      <c r="R71" s="6">
        <f t="shared" si="13"/>
        <v>0.28713317212980138</v>
      </c>
      <c r="S71" s="6">
        <f>R71*Index!$H$19</f>
        <v>0.30166928896887257</v>
      </c>
      <c r="U71" s="8">
        <v>8.9242899925535308</v>
      </c>
      <c r="V71" s="9">
        <f t="shared" si="14"/>
        <v>8.92</v>
      </c>
    </row>
    <row r="72" spans="1:22" x14ac:dyDescent="0.25">
      <c r="A72" s="23" t="s">
        <v>1352</v>
      </c>
      <c r="B72" s="2">
        <v>10</v>
      </c>
      <c r="C72" s="2">
        <v>30</v>
      </c>
      <c r="D72" s="2" t="s">
        <v>60</v>
      </c>
      <c r="E72" s="2" t="s">
        <v>222</v>
      </c>
      <c r="F72" s="7">
        <v>30</v>
      </c>
      <c r="G72" s="26">
        <v>10.312936948533</v>
      </c>
      <c r="H72" s="26">
        <f t="shared" si="9"/>
        <v>40.312936948533</v>
      </c>
      <c r="I72" s="7">
        <f t="shared" si="10"/>
        <v>30</v>
      </c>
      <c r="J72" s="25">
        <v>2.0589059530167702</v>
      </c>
      <c r="K72" s="25">
        <v>8.3000545866924291</v>
      </c>
      <c r="L72" s="9">
        <f t="shared" si="8"/>
        <v>8.3000000000000007</v>
      </c>
      <c r="M72" s="6">
        <f t="shared" si="11"/>
        <v>8.3340848104978686</v>
      </c>
      <c r="N72" s="6">
        <f t="shared" si="12"/>
        <v>8.4632631250605854</v>
      </c>
      <c r="O72" s="13">
        <f>N72*Index!$D$16</f>
        <v>9.6020815673266409</v>
      </c>
      <c r="Q72" s="8">
        <v>0.27975674790489502</v>
      </c>
      <c r="R72" s="6">
        <f t="shared" si="13"/>
        <v>0.28409297749742091</v>
      </c>
      <c r="S72" s="6">
        <f>R72*Index!$H$19</f>
        <v>0.2984751844832278</v>
      </c>
      <c r="U72" s="8">
        <v>9.9005567518098694</v>
      </c>
      <c r="V72" s="9">
        <f t="shared" si="14"/>
        <v>9.9</v>
      </c>
    </row>
    <row r="73" spans="1:22" x14ac:dyDescent="0.25">
      <c r="A73" s="23" t="s">
        <v>1353</v>
      </c>
      <c r="B73" s="2">
        <v>10</v>
      </c>
      <c r="C73" s="2">
        <v>30</v>
      </c>
      <c r="D73" s="2" t="s">
        <v>61</v>
      </c>
      <c r="E73" s="2" t="s">
        <v>222</v>
      </c>
      <c r="F73" s="7">
        <v>30</v>
      </c>
      <c r="G73" s="26">
        <v>9.2474838231087499</v>
      </c>
      <c r="H73" s="26">
        <f t="shared" si="9"/>
        <v>39.247483823108752</v>
      </c>
      <c r="I73" s="7">
        <f t="shared" si="10"/>
        <v>30</v>
      </c>
      <c r="J73" s="25">
        <v>1.686609566275</v>
      </c>
      <c r="K73" s="25">
        <v>6.6195181668278504</v>
      </c>
      <c r="L73" s="9">
        <f t="shared" si="8"/>
        <v>6.62</v>
      </c>
      <c r="M73" s="6">
        <f t="shared" si="11"/>
        <v>6.646658191311845</v>
      </c>
      <c r="N73" s="6">
        <f t="shared" si="12"/>
        <v>6.7496813932771786</v>
      </c>
      <c r="O73" s="13">
        <f>N73*Index!$D$16</f>
        <v>7.6579199221400129</v>
      </c>
      <c r="Q73" s="8">
        <v>0.22887791044147299</v>
      </c>
      <c r="R73" s="6">
        <f t="shared" si="13"/>
        <v>0.23242551805331582</v>
      </c>
      <c r="S73" s="6">
        <f>R73*Index!$H$19</f>
        <v>0.24419205990476492</v>
      </c>
      <c r="U73" s="8">
        <v>7.9021119820447803</v>
      </c>
      <c r="V73" s="9">
        <f t="shared" si="14"/>
        <v>7.9</v>
      </c>
    </row>
  </sheetData>
  <autoFilter ref="A1:E1"/>
  <conditionalFormatting sqref="V2:V73">
    <cfRule type="cellIs" dxfId="29" priority="19" operator="notEqual">
      <formula>ROUND($U2,2)</formula>
    </cfRule>
    <cfRule type="cellIs" dxfId="28" priority="20" operator="equal">
      <formula>ROUND($U2,2)</formula>
    </cfRule>
  </conditionalFormatting>
  <conditionalFormatting sqref="L2 L40:L73">
    <cfRule type="cellIs" dxfId="27" priority="13" operator="notEqual">
      <formula>ROUND($K2,2)</formula>
    </cfRule>
    <cfRule type="cellIs" dxfId="26" priority="14" operator="equal">
      <formula>ROUND($K2,2)</formula>
    </cfRule>
  </conditionalFormatting>
  <conditionalFormatting sqref="L3">
    <cfRule type="cellIs" dxfId="25" priority="7" operator="notEqual">
      <formula>ROUND($K3,2)</formula>
    </cfRule>
    <cfRule type="cellIs" dxfId="24" priority="8" operator="equal">
      <formula>ROUND($K3,2)</formula>
    </cfRule>
  </conditionalFormatting>
  <conditionalFormatting sqref="L4:L38">
    <cfRule type="cellIs" dxfId="23" priority="3" operator="notEqual">
      <formula>ROUND($K4,2)</formula>
    </cfRule>
    <cfRule type="cellIs" dxfId="22" priority="4" operator="equal">
      <formula>ROUND($K4,2)</formula>
    </cfRule>
  </conditionalFormatting>
  <conditionalFormatting sqref="L39">
    <cfRule type="cellIs" dxfId="21" priority="1" operator="notEqual">
      <formula>ROUND($K39,2)</formula>
    </cfRule>
    <cfRule type="cellIs" dxfId="20" priority="2" operator="equal">
      <formula>ROUND($K39,2)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5" x14ac:dyDescent="0.25"/>
  <cols>
    <col min="1" max="1" width="14" bestFit="1" customWidth="1"/>
    <col min="2" max="2" width="31.28515625" style="16" bestFit="1" customWidth="1"/>
    <col min="3" max="3" width="17.85546875" bestFit="1" customWidth="1"/>
    <col min="4" max="4" width="18.85546875" bestFit="1" customWidth="1"/>
    <col min="5" max="5" width="20.42578125" bestFit="1" customWidth="1"/>
    <col min="6" max="6" width="24.7109375" bestFit="1" customWidth="1"/>
    <col min="7" max="7" width="25" bestFit="1" customWidth="1"/>
    <col min="8" max="8" width="28.140625" bestFit="1" customWidth="1"/>
    <col min="9" max="9" width="23.140625" bestFit="1" customWidth="1"/>
    <col min="10" max="10" width="2.85546875" style="16" customWidth="1"/>
    <col min="11" max="11" width="29.140625" style="16" bestFit="1" customWidth="1"/>
    <col min="12" max="12" width="28.140625" style="16" bestFit="1" customWidth="1"/>
    <col min="13" max="13" width="23.140625" style="16" bestFit="1" customWidth="1"/>
    <col min="14" max="14" width="2.85546875" style="16" customWidth="1"/>
    <col min="15" max="15" width="24.28515625" bestFit="1" customWidth="1"/>
    <col min="16" max="16" width="26.28515625" bestFit="1" customWidth="1"/>
    <col min="17" max="17" width="20.7109375" style="16" bestFit="1" customWidth="1"/>
    <col min="18" max="18" width="27" style="16" bestFit="1" customWidth="1"/>
    <col min="19" max="19" width="25" bestFit="1" customWidth="1"/>
    <col min="20" max="20" width="28.140625" bestFit="1" customWidth="1"/>
    <col min="21" max="21" width="23.140625" bestFit="1" customWidth="1"/>
    <col min="22" max="22" width="2.85546875" style="16" customWidth="1"/>
    <col min="23" max="23" width="29.140625" style="16" bestFit="1" customWidth="1"/>
    <col min="24" max="24" width="28.140625" style="16" bestFit="1" customWidth="1"/>
    <col min="25" max="25" width="23.140625" style="16" bestFit="1" customWidth="1"/>
    <col min="26" max="26" width="2.85546875" style="16" customWidth="1"/>
    <col min="27" max="27" width="27.5703125" bestFit="1" customWidth="1"/>
    <col min="28" max="28" width="43.5703125" bestFit="1" customWidth="1"/>
    <col min="29" max="29" width="20.7109375" style="16" bestFit="1" customWidth="1"/>
    <col min="30" max="30" width="27" style="16" bestFit="1" customWidth="1"/>
    <col min="31" max="31" width="25" bestFit="1" customWidth="1"/>
    <col min="32" max="32" width="28.140625" bestFit="1" customWidth="1"/>
    <col min="33" max="33" width="23.140625" bestFit="1" customWidth="1"/>
    <col min="34" max="34" width="2.85546875" style="16" customWidth="1"/>
    <col min="35" max="35" width="29.140625" style="16" bestFit="1" customWidth="1"/>
    <col min="36" max="36" width="28.140625" style="16" bestFit="1" customWidth="1"/>
    <col min="37" max="37" width="23.140625" style="16" bestFit="1" customWidth="1"/>
    <col min="38" max="38" width="2.85546875" style="16" customWidth="1"/>
    <col min="39" max="39" width="10.85546875" style="16" bestFit="1" customWidth="1"/>
    <col min="40" max="40" width="12.5703125" style="16" bestFit="1" customWidth="1"/>
  </cols>
  <sheetData>
    <row r="1" spans="1:40" x14ac:dyDescent="0.25">
      <c r="A1" s="18" t="s">
        <v>1564</v>
      </c>
      <c r="B1" s="18" t="s">
        <v>73</v>
      </c>
      <c r="C1" s="18" t="s">
        <v>37</v>
      </c>
      <c r="D1" s="18" t="s">
        <v>38</v>
      </c>
      <c r="E1" s="18" t="s">
        <v>39</v>
      </c>
      <c r="F1" s="3" t="s">
        <v>47</v>
      </c>
      <c r="G1" s="5" t="s">
        <v>10</v>
      </c>
      <c r="H1" s="5" t="s">
        <v>11</v>
      </c>
      <c r="I1" s="14" t="s">
        <v>236</v>
      </c>
      <c r="K1" s="3" t="s">
        <v>44</v>
      </c>
      <c r="L1" s="5" t="s">
        <v>11</v>
      </c>
      <c r="M1" s="14" t="s">
        <v>241</v>
      </c>
      <c r="O1" s="3" t="s">
        <v>45</v>
      </c>
      <c r="P1" s="3" t="s">
        <v>46</v>
      </c>
      <c r="Q1" s="3" t="s">
        <v>50</v>
      </c>
      <c r="R1" s="3" t="s">
        <v>51</v>
      </c>
      <c r="S1" s="5" t="s">
        <v>10</v>
      </c>
      <c r="T1" s="5" t="s">
        <v>11</v>
      </c>
      <c r="U1" s="14" t="s">
        <v>236</v>
      </c>
      <c r="W1" s="3" t="s">
        <v>230</v>
      </c>
      <c r="X1" s="5" t="s">
        <v>11</v>
      </c>
      <c r="Y1" s="14" t="s">
        <v>241</v>
      </c>
      <c r="AA1" s="3" t="s">
        <v>48</v>
      </c>
      <c r="AB1" s="3" t="s">
        <v>49</v>
      </c>
      <c r="AC1" s="3" t="s">
        <v>52</v>
      </c>
      <c r="AD1" s="3" t="s">
        <v>227</v>
      </c>
      <c r="AE1" s="5" t="s">
        <v>10</v>
      </c>
      <c r="AF1" s="5" t="s">
        <v>11</v>
      </c>
      <c r="AG1" s="14" t="s">
        <v>236</v>
      </c>
      <c r="AI1" s="3" t="s">
        <v>228</v>
      </c>
      <c r="AJ1" s="5" t="s">
        <v>11</v>
      </c>
      <c r="AK1" s="14" t="s">
        <v>241</v>
      </c>
      <c r="AM1" s="3" t="s">
        <v>32</v>
      </c>
      <c r="AN1" s="3" t="s">
        <v>33</v>
      </c>
    </row>
    <row r="2" spans="1:40" x14ac:dyDescent="0.25">
      <c r="A2" s="23" t="s">
        <v>1354</v>
      </c>
      <c r="B2" s="23" t="s">
        <v>74</v>
      </c>
      <c r="C2" s="2" t="s">
        <v>40</v>
      </c>
      <c r="D2" s="2"/>
      <c r="E2" s="2" t="s">
        <v>41</v>
      </c>
      <c r="F2" s="8">
        <v>80.482919999999993</v>
      </c>
      <c r="G2" s="6">
        <f>F2*(1.0041)</f>
        <v>80.812899971999997</v>
      </c>
      <c r="H2" s="6">
        <f>G2*(1.0155)</f>
        <v>82.065499921566001</v>
      </c>
      <c r="I2" s="13">
        <f>H2*Index!$D$16</f>
        <v>93.108250619901867</v>
      </c>
      <c r="K2" s="8">
        <v>38.03</v>
      </c>
      <c r="L2" s="6">
        <f>K2*(1.0155)</f>
        <v>38.619465000000005</v>
      </c>
      <c r="M2" s="6">
        <f>L2*Index!$H$19</f>
        <v>40.574575415625006</v>
      </c>
      <c r="O2" s="28">
        <v>2.0494085621977298</v>
      </c>
      <c r="P2" s="8">
        <v>22.649540584984301</v>
      </c>
      <c r="Q2" s="8">
        <v>46.418162404711801</v>
      </c>
      <c r="R2" s="9">
        <f>ROUND(O2*P2,2)</f>
        <v>46.42</v>
      </c>
      <c r="S2" s="6">
        <f>(Q2)*(1.0041)</f>
        <v>46.608476870571117</v>
      </c>
      <c r="T2" s="6">
        <f>S2*(1.0155)</f>
        <v>47.330908262064973</v>
      </c>
      <c r="U2" s="13">
        <f>T2*Index!$D$16</f>
        <v>53.69976509914418</v>
      </c>
      <c r="W2" s="8">
        <v>6.8207891265946401</v>
      </c>
      <c r="X2" s="6">
        <f>W2*(1.0155)</f>
        <v>6.9265113580568576</v>
      </c>
      <c r="Y2" s="6">
        <f>X2*Index!$H$19</f>
        <v>7.2771659955584855</v>
      </c>
      <c r="AA2" s="29">
        <v>4.2765502317661497</v>
      </c>
      <c r="AB2" s="8">
        <v>1.5830365816760901</v>
      </c>
      <c r="AC2" s="8">
        <v>6.7699354602611903</v>
      </c>
      <c r="AD2" s="9">
        <f>ROUND(AA2*AB2,2)</f>
        <v>6.77</v>
      </c>
      <c r="AE2" s="6">
        <f>(AA2*AB2)*(1.0041)</f>
        <v>6.7976921956482466</v>
      </c>
      <c r="AF2" s="6">
        <f>AE2*(1.0155)</f>
        <v>6.9030564246807948</v>
      </c>
      <c r="AG2" s="13">
        <f>AF2*Index!$D$16</f>
        <v>7.8319331295951766</v>
      </c>
      <c r="AI2" s="8">
        <v>1.01292078267382</v>
      </c>
      <c r="AJ2" s="6">
        <f>AI2*(1.0155)</f>
        <v>1.0286210548052643</v>
      </c>
      <c r="AK2" s="6">
        <f>AJ2*Index!$H$19</f>
        <v>1.0806949957047807</v>
      </c>
      <c r="AM2" s="8">
        <v>203.57238525553001</v>
      </c>
      <c r="AN2" s="9">
        <f>ROUND(I2+M2+U2+Y2+AG2+AK2,2)</f>
        <v>203.57</v>
      </c>
    </row>
    <row r="3" spans="1:40" x14ac:dyDescent="0.25">
      <c r="A3" s="23" t="s">
        <v>1355</v>
      </c>
      <c r="B3" s="23" t="s">
        <v>74</v>
      </c>
      <c r="C3" s="2" t="s">
        <v>40</v>
      </c>
      <c r="D3" s="2">
        <v>1</v>
      </c>
      <c r="E3" s="2" t="s">
        <v>43</v>
      </c>
      <c r="F3" s="8">
        <v>71.690970803999903</v>
      </c>
      <c r="G3" s="6">
        <f t="shared" ref="G3:G59" si="0">F3*(1.0041)</f>
        <v>71.984903784296307</v>
      </c>
      <c r="H3" s="6">
        <f t="shared" ref="H3:H59" si="1">G3*(1.0155)</f>
        <v>73.1006697929529</v>
      </c>
      <c r="I3" s="13">
        <f>H3*Index!$D$16</f>
        <v>82.937111088947702</v>
      </c>
      <c r="K3" s="8">
        <v>37.159999999999997</v>
      </c>
      <c r="L3" s="6">
        <f t="shared" ref="L3:L59" si="2">K3*(1.0155)</f>
        <v>37.735979999999998</v>
      </c>
      <c r="M3" s="6">
        <f>L3*Index!$H$19</f>
        <v>39.646363987499996</v>
      </c>
      <c r="O3" s="28">
        <v>3.0917537746814401</v>
      </c>
      <c r="P3" s="8">
        <v>27.7339808429337</v>
      </c>
      <c r="Q3" s="8">
        <v>85.746639958082994</v>
      </c>
      <c r="R3" s="9">
        <f t="shared" ref="R3:R59" si="3">ROUND(O3*P3,2)</f>
        <v>85.75</v>
      </c>
      <c r="S3" s="6">
        <f t="shared" ref="S3:S59" si="4">(Q3)*(1.0041)</f>
        <v>86.098201181911136</v>
      </c>
      <c r="T3" s="6">
        <f t="shared" ref="T3:T59" si="5">S3*(1.0155)</f>
        <v>87.432723300230762</v>
      </c>
      <c r="U3" s="13">
        <f>T3*Index!$D$16</f>
        <v>99.197688690118142</v>
      </c>
      <c r="W3" s="8">
        <v>10.402456177709199</v>
      </c>
      <c r="X3" s="6">
        <f t="shared" ref="X3:X59" si="6">W3*(1.0155)</f>
        <v>10.563694248463692</v>
      </c>
      <c r="Y3" s="6">
        <f>X3*Index!$H$19</f>
        <v>11.098481269792165</v>
      </c>
      <c r="AA3" s="29">
        <v>4.2147039959845003</v>
      </c>
      <c r="AB3" s="8">
        <v>1.7554467905004001</v>
      </c>
      <c r="AC3" s="8">
        <v>7.3986886026601697</v>
      </c>
      <c r="AD3" s="9">
        <f t="shared" ref="AD3:AD59" si="7">ROUND(AA3*AB3,2)</f>
        <v>7.4</v>
      </c>
      <c r="AE3" s="6">
        <f t="shared" ref="AE3:AE59" si="8">(AA3*AB3)*(1.0041)</f>
        <v>7.4290232259311093</v>
      </c>
      <c r="AF3" s="6">
        <f t="shared" ref="AF3:AF59" si="9">AE3*(1.0155)</f>
        <v>7.5441730859330418</v>
      </c>
      <c r="AG3" s="13">
        <f>AF3*Index!$D$16</f>
        <v>8.5593185818195661</v>
      </c>
      <c r="AI3" s="8">
        <v>0.88877678448202602</v>
      </c>
      <c r="AJ3" s="6">
        <f t="shared" ref="AJ3:AJ59" si="10">AI3*(1.0155)</f>
        <v>0.90255282464149744</v>
      </c>
      <c r="AK3" s="6">
        <f>AJ3*Index!$H$19</f>
        <v>0.94824456138897317</v>
      </c>
      <c r="AM3" s="8">
        <v>242.38720817956599</v>
      </c>
      <c r="AN3" s="9">
        <f t="shared" ref="AN3:AN58" si="11">ROUND(I3+M3+U3+Y3+AG3+AK3,2)</f>
        <v>242.39</v>
      </c>
    </row>
    <row r="4" spans="1:40" x14ac:dyDescent="0.25">
      <c r="A4" s="23" t="s">
        <v>1356</v>
      </c>
      <c r="B4" s="23" t="s">
        <v>74</v>
      </c>
      <c r="C4" s="2" t="s">
        <v>40</v>
      </c>
      <c r="D4" s="2">
        <v>2</v>
      </c>
      <c r="E4" s="2" t="s">
        <v>41</v>
      </c>
      <c r="F4" s="8">
        <v>80.482919999999993</v>
      </c>
      <c r="G4" s="6">
        <f t="shared" si="0"/>
        <v>80.812899971999997</v>
      </c>
      <c r="H4" s="6">
        <f t="shared" si="1"/>
        <v>82.065499921566001</v>
      </c>
      <c r="I4" s="13">
        <f>H4*Index!$D$16</f>
        <v>93.108250619901867</v>
      </c>
      <c r="K4" s="8">
        <v>46.51</v>
      </c>
      <c r="L4" s="6">
        <f t="shared" si="2"/>
        <v>47.230905</v>
      </c>
      <c r="M4" s="6">
        <f>L4*Index!$H$19</f>
        <v>49.621969565624994</v>
      </c>
      <c r="O4" s="28">
        <v>3.0917537746814401</v>
      </c>
      <c r="P4" s="8">
        <v>27.7339808429337</v>
      </c>
      <c r="Q4" s="8">
        <v>85.746639958082994</v>
      </c>
      <c r="R4" s="9">
        <f t="shared" si="3"/>
        <v>85.75</v>
      </c>
      <c r="S4" s="6">
        <f t="shared" si="4"/>
        <v>86.098201181911136</v>
      </c>
      <c r="T4" s="6">
        <f t="shared" si="5"/>
        <v>87.432723300230762</v>
      </c>
      <c r="U4" s="13">
        <f>T4*Index!$D$16</f>
        <v>99.197688690118142</v>
      </c>
      <c r="W4" s="8">
        <v>10.289895786246101</v>
      </c>
      <c r="X4" s="6">
        <f t="shared" si="6"/>
        <v>10.449389170932916</v>
      </c>
      <c r="Y4" s="6">
        <f>X4*Index!$H$19</f>
        <v>10.978389497711394</v>
      </c>
      <c r="AA4" s="29">
        <v>4.2765502317661497</v>
      </c>
      <c r="AB4" s="8">
        <v>1.5830365816760901</v>
      </c>
      <c r="AC4" s="8">
        <v>6.7699354602611903</v>
      </c>
      <c r="AD4" s="9">
        <f t="shared" si="7"/>
        <v>6.77</v>
      </c>
      <c r="AE4" s="6">
        <f t="shared" si="8"/>
        <v>6.7976921956482466</v>
      </c>
      <c r="AF4" s="6">
        <f t="shared" si="9"/>
        <v>6.9030564246807948</v>
      </c>
      <c r="AG4" s="13">
        <f>AF4*Index!$D$16</f>
        <v>7.8319331295951766</v>
      </c>
      <c r="AI4" s="8">
        <v>1.01292078267382</v>
      </c>
      <c r="AJ4" s="6">
        <f t="shared" si="10"/>
        <v>1.0286210548052643</v>
      </c>
      <c r="AK4" s="6">
        <f>AJ4*Index!$H$19</f>
        <v>1.0806949957047807</v>
      </c>
      <c r="AM4" s="8">
        <v>261.81892649865603</v>
      </c>
      <c r="AN4" s="9">
        <f t="shared" si="11"/>
        <v>261.82</v>
      </c>
    </row>
    <row r="5" spans="1:40" x14ac:dyDescent="0.25">
      <c r="A5" s="23" t="s">
        <v>1357</v>
      </c>
      <c r="B5" s="23" t="s">
        <v>74</v>
      </c>
      <c r="C5" s="2" t="s">
        <v>40</v>
      </c>
      <c r="D5" s="2">
        <v>2</v>
      </c>
      <c r="E5" s="2" t="s">
        <v>43</v>
      </c>
      <c r="F5" s="8">
        <v>87.012616100319306</v>
      </c>
      <c r="G5" s="6">
        <f t="shared" si="0"/>
        <v>87.369367826330617</v>
      </c>
      <c r="H5" s="6">
        <f t="shared" si="1"/>
        <v>88.723593027638742</v>
      </c>
      <c r="I5" s="13">
        <f>H5*Index!$D$16</f>
        <v>100.6622581159063</v>
      </c>
      <c r="K5" s="8">
        <v>46.51</v>
      </c>
      <c r="L5" s="6">
        <f t="shared" si="2"/>
        <v>47.230905</v>
      </c>
      <c r="M5" s="6">
        <f>L5*Index!$H$19</f>
        <v>49.621969565624994</v>
      </c>
      <c r="O5" s="28">
        <v>3.0917537746814401</v>
      </c>
      <c r="P5" s="8">
        <v>27.7339808429337</v>
      </c>
      <c r="Q5" s="8">
        <v>85.746639958082994</v>
      </c>
      <c r="R5" s="9">
        <f t="shared" si="3"/>
        <v>85.75</v>
      </c>
      <c r="S5" s="6">
        <f t="shared" si="4"/>
        <v>86.098201181911136</v>
      </c>
      <c r="T5" s="6">
        <f t="shared" si="5"/>
        <v>87.432723300230762</v>
      </c>
      <c r="U5" s="13">
        <f>T5*Index!$D$16</f>
        <v>99.197688690118142</v>
      </c>
      <c r="W5" s="8">
        <v>10.402456177709199</v>
      </c>
      <c r="X5" s="6">
        <f t="shared" si="6"/>
        <v>10.563694248463692</v>
      </c>
      <c r="Y5" s="6">
        <f>X5*Index!$H$19</f>
        <v>11.098481269792165</v>
      </c>
      <c r="AA5" s="29">
        <v>4.2147039959845003</v>
      </c>
      <c r="AB5" s="8">
        <v>1.7554467905004001</v>
      </c>
      <c r="AC5" s="8">
        <v>7.3986886026601697</v>
      </c>
      <c r="AD5" s="9">
        <f t="shared" si="7"/>
        <v>7.4</v>
      </c>
      <c r="AE5" s="6">
        <f t="shared" si="8"/>
        <v>7.4290232259311093</v>
      </c>
      <c r="AF5" s="6">
        <f t="shared" si="9"/>
        <v>7.5441730859330418</v>
      </c>
      <c r="AG5" s="13">
        <f>AF5*Index!$D$16</f>
        <v>8.5593185818195661</v>
      </c>
      <c r="AI5" s="8">
        <v>0.88877678448202602</v>
      </c>
      <c r="AJ5" s="6">
        <f t="shared" si="10"/>
        <v>0.90255282464149744</v>
      </c>
      <c r="AK5" s="6">
        <f>AJ5*Index!$H$19</f>
        <v>0.94824456138897317</v>
      </c>
      <c r="AM5" s="8">
        <v>270.08796078465002</v>
      </c>
      <c r="AN5" s="9">
        <f t="shared" si="11"/>
        <v>270.08999999999997</v>
      </c>
    </row>
    <row r="6" spans="1:40" x14ac:dyDescent="0.25">
      <c r="A6" s="23" t="s">
        <v>1358</v>
      </c>
      <c r="B6" s="23" t="s">
        <v>74</v>
      </c>
      <c r="C6" s="2" t="s">
        <v>40</v>
      </c>
      <c r="D6" s="2">
        <v>3</v>
      </c>
      <c r="E6" s="2" t="s">
        <v>41</v>
      </c>
      <c r="F6" s="8">
        <v>80.482919999999993</v>
      </c>
      <c r="G6" s="6">
        <f t="shared" si="0"/>
        <v>80.812899971999997</v>
      </c>
      <c r="H6" s="6">
        <f t="shared" si="1"/>
        <v>82.065499921566001</v>
      </c>
      <c r="I6" s="13">
        <f>H6*Index!$D$16</f>
        <v>93.108250619901867</v>
      </c>
      <c r="K6" s="8">
        <v>61.64</v>
      </c>
      <c r="L6" s="6">
        <f t="shared" si="2"/>
        <v>62.595420000000004</v>
      </c>
      <c r="M6" s="6">
        <f>L6*Index!$H$19</f>
        <v>65.764313137499997</v>
      </c>
      <c r="O6" s="28">
        <v>3.0917537746814401</v>
      </c>
      <c r="P6" s="8">
        <v>27.7339808429337</v>
      </c>
      <c r="Q6" s="8">
        <v>85.746639958082994</v>
      </c>
      <c r="R6" s="9">
        <f t="shared" si="3"/>
        <v>85.75</v>
      </c>
      <c r="S6" s="6">
        <f t="shared" si="4"/>
        <v>86.098201181911136</v>
      </c>
      <c r="T6" s="6">
        <f t="shared" si="5"/>
        <v>87.432723300230762</v>
      </c>
      <c r="U6" s="13">
        <f>T6*Index!$D$16</f>
        <v>99.197688690118142</v>
      </c>
      <c r="W6" s="8">
        <v>10.289895786246101</v>
      </c>
      <c r="X6" s="6">
        <f t="shared" si="6"/>
        <v>10.449389170932916</v>
      </c>
      <c r="Y6" s="6">
        <f>X6*Index!$H$19</f>
        <v>10.978389497711394</v>
      </c>
      <c r="AA6" s="29">
        <v>4.2765502317661497</v>
      </c>
      <c r="AB6" s="8">
        <v>1.5830365816760901</v>
      </c>
      <c r="AC6" s="8">
        <v>6.7699354602611903</v>
      </c>
      <c r="AD6" s="9">
        <f t="shared" si="7"/>
        <v>6.77</v>
      </c>
      <c r="AE6" s="6">
        <f t="shared" si="8"/>
        <v>6.7976921956482466</v>
      </c>
      <c r="AF6" s="6">
        <f t="shared" si="9"/>
        <v>6.9030564246807948</v>
      </c>
      <c r="AG6" s="13">
        <f>AF6*Index!$D$16</f>
        <v>7.8319331295951766</v>
      </c>
      <c r="AI6" s="8">
        <v>1.01292078267382</v>
      </c>
      <c r="AJ6" s="6">
        <f t="shared" si="10"/>
        <v>1.0286210548052643</v>
      </c>
      <c r="AK6" s="6">
        <f>AJ6*Index!$H$19</f>
        <v>1.0806949957047807</v>
      </c>
      <c r="AM6" s="8">
        <v>277.96127007053099</v>
      </c>
      <c r="AN6" s="9">
        <f t="shared" si="11"/>
        <v>277.95999999999998</v>
      </c>
    </row>
    <row r="7" spans="1:40" x14ac:dyDescent="0.25">
      <c r="A7" s="23" t="s">
        <v>1359</v>
      </c>
      <c r="B7" s="23" t="s">
        <v>74</v>
      </c>
      <c r="C7" s="2" t="s">
        <v>40</v>
      </c>
      <c r="D7" s="2">
        <v>3</v>
      </c>
      <c r="E7" s="2" t="s">
        <v>43</v>
      </c>
      <c r="F7" s="8">
        <v>102.33426139663899</v>
      </c>
      <c r="G7" s="6">
        <f t="shared" si="0"/>
        <v>102.75383186836521</v>
      </c>
      <c r="H7" s="6">
        <f t="shared" si="1"/>
        <v>104.34651626232488</v>
      </c>
      <c r="I7" s="13">
        <f>H7*Index!$D$16</f>
        <v>118.38740514286525</v>
      </c>
      <c r="K7" s="8">
        <v>61.64</v>
      </c>
      <c r="L7" s="6">
        <f t="shared" si="2"/>
        <v>62.595420000000004</v>
      </c>
      <c r="M7" s="6">
        <f>L7*Index!$H$19</f>
        <v>65.764313137499997</v>
      </c>
      <c r="O7" s="28">
        <v>3.0917537746814401</v>
      </c>
      <c r="P7" s="8">
        <v>27.7339808429337</v>
      </c>
      <c r="Q7" s="8">
        <v>85.746639958082994</v>
      </c>
      <c r="R7" s="9">
        <f t="shared" si="3"/>
        <v>85.75</v>
      </c>
      <c r="S7" s="6">
        <f t="shared" si="4"/>
        <v>86.098201181911136</v>
      </c>
      <c r="T7" s="6">
        <f t="shared" si="5"/>
        <v>87.432723300230762</v>
      </c>
      <c r="U7" s="13">
        <f>T7*Index!$D$16</f>
        <v>99.197688690118142</v>
      </c>
      <c r="W7" s="8">
        <v>10.402456177709199</v>
      </c>
      <c r="X7" s="6">
        <f t="shared" si="6"/>
        <v>10.563694248463692</v>
      </c>
      <c r="Y7" s="6">
        <f>X7*Index!$H$19</f>
        <v>11.098481269792165</v>
      </c>
      <c r="AA7" s="29">
        <v>4.2147039959845003</v>
      </c>
      <c r="AB7" s="8">
        <v>1.7554467905004001</v>
      </c>
      <c r="AC7" s="8">
        <v>7.3986886026601697</v>
      </c>
      <c r="AD7" s="9">
        <f t="shared" si="7"/>
        <v>7.4</v>
      </c>
      <c r="AE7" s="6">
        <f t="shared" si="8"/>
        <v>7.4290232259311093</v>
      </c>
      <c r="AF7" s="6">
        <f t="shared" si="9"/>
        <v>7.5441730859330418</v>
      </c>
      <c r="AG7" s="13">
        <f>AF7*Index!$D$16</f>
        <v>8.5593185818195661</v>
      </c>
      <c r="AI7" s="8">
        <v>0.88877678448202602</v>
      </c>
      <c r="AJ7" s="6">
        <f t="shared" si="10"/>
        <v>0.90255282464149744</v>
      </c>
      <c r="AK7" s="6">
        <f>AJ7*Index!$H$19</f>
        <v>0.94824456138897317</v>
      </c>
      <c r="AM7" s="8">
        <v>303.95545138348399</v>
      </c>
      <c r="AN7" s="9">
        <f t="shared" si="11"/>
        <v>303.95999999999998</v>
      </c>
    </row>
    <row r="8" spans="1:40" x14ac:dyDescent="0.25">
      <c r="A8" s="23" t="s">
        <v>1360</v>
      </c>
      <c r="B8" s="23" t="s">
        <v>74</v>
      </c>
      <c r="C8" s="2" t="s">
        <v>40</v>
      </c>
      <c r="D8" s="2">
        <v>4</v>
      </c>
      <c r="E8" s="2" t="s">
        <v>41</v>
      </c>
      <c r="F8" s="8">
        <v>80.482919999999993</v>
      </c>
      <c r="G8" s="6">
        <f t="shared" si="0"/>
        <v>80.812899971999997</v>
      </c>
      <c r="H8" s="6">
        <f t="shared" si="1"/>
        <v>82.065499921566001</v>
      </c>
      <c r="I8" s="13">
        <f>H8*Index!$D$16</f>
        <v>93.108250619901867</v>
      </c>
      <c r="K8" s="8">
        <v>74.900000000000006</v>
      </c>
      <c r="L8" s="6">
        <f t="shared" si="2"/>
        <v>76.060950000000005</v>
      </c>
      <c r="M8" s="6">
        <f>L8*Index!$H$19</f>
        <v>79.911535593750003</v>
      </c>
      <c r="O8" s="28">
        <v>3.7056012088897701</v>
      </c>
      <c r="P8" s="8">
        <v>27.625231572886499</v>
      </c>
      <c r="Q8" s="8">
        <v>102.368091512348</v>
      </c>
      <c r="R8" s="9">
        <f t="shared" si="3"/>
        <v>102.37</v>
      </c>
      <c r="S8" s="6">
        <f t="shared" si="4"/>
        <v>102.78780068754862</v>
      </c>
      <c r="T8" s="6">
        <f t="shared" si="5"/>
        <v>104.38101159820563</v>
      </c>
      <c r="U8" s="13">
        <f>T8*Index!$D$16</f>
        <v>118.42654217830002</v>
      </c>
      <c r="W8" s="8">
        <v>12.3328871067012</v>
      </c>
      <c r="X8" s="6">
        <f t="shared" si="6"/>
        <v>12.524046856855069</v>
      </c>
      <c r="Y8" s="6">
        <f>X8*Index!$H$19</f>
        <v>13.158076728983355</v>
      </c>
      <c r="AA8" s="29">
        <v>4.2765502317661497</v>
      </c>
      <c r="AB8" s="8">
        <v>1.5830365816760901</v>
      </c>
      <c r="AC8" s="8">
        <v>6.7699354602611903</v>
      </c>
      <c r="AD8" s="9">
        <f t="shared" si="7"/>
        <v>6.77</v>
      </c>
      <c r="AE8" s="6">
        <f t="shared" si="8"/>
        <v>6.7976921956482466</v>
      </c>
      <c r="AF8" s="6">
        <f t="shared" si="9"/>
        <v>6.9030564246807948</v>
      </c>
      <c r="AG8" s="13">
        <f>AF8*Index!$D$16</f>
        <v>7.8319331295951766</v>
      </c>
      <c r="AI8" s="8">
        <v>1.01292078267382</v>
      </c>
      <c r="AJ8" s="6">
        <f t="shared" si="10"/>
        <v>1.0286210548052643</v>
      </c>
      <c r="AK8" s="6">
        <f>AJ8*Index!$H$19</f>
        <v>1.0806949957047807</v>
      </c>
      <c r="AM8" s="8">
        <v>313.51703324623497</v>
      </c>
      <c r="AN8" s="9">
        <f t="shared" si="11"/>
        <v>313.52</v>
      </c>
    </row>
    <row r="9" spans="1:40" x14ac:dyDescent="0.25">
      <c r="A9" s="23" t="s">
        <v>1361</v>
      </c>
      <c r="B9" s="23" t="s">
        <v>74</v>
      </c>
      <c r="C9" s="2" t="s">
        <v>40</v>
      </c>
      <c r="D9" s="2">
        <v>4</v>
      </c>
      <c r="E9" s="2" t="s">
        <v>43</v>
      </c>
      <c r="F9" s="8">
        <v>117.655906692958</v>
      </c>
      <c r="G9" s="6">
        <f t="shared" si="0"/>
        <v>118.13829591039912</v>
      </c>
      <c r="H9" s="6">
        <f t="shared" si="1"/>
        <v>119.96943949701031</v>
      </c>
      <c r="I9" s="13">
        <f>H9*Index!$D$16</f>
        <v>136.11255216982337</v>
      </c>
      <c r="K9" s="8">
        <v>74.900000000000006</v>
      </c>
      <c r="L9" s="6">
        <f t="shared" si="2"/>
        <v>76.060950000000005</v>
      </c>
      <c r="M9" s="6">
        <f>L9*Index!$H$19</f>
        <v>79.911535593750003</v>
      </c>
      <c r="O9" s="28">
        <v>3.7056012088897701</v>
      </c>
      <c r="P9" s="8">
        <v>27.625231572886499</v>
      </c>
      <c r="Q9" s="8">
        <v>102.368091512348</v>
      </c>
      <c r="R9" s="9">
        <f t="shared" si="3"/>
        <v>102.37</v>
      </c>
      <c r="S9" s="6">
        <f t="shared" si="4"/>
        <v>102.78780068754862</v>
      </c>
      <c r="T9" s="6">
        <f t="shared" si="5"/>
        <v>104.38101159820563</v>
      </c>
      <c r="U9" s="13">
        <f>T9*Index!$D$16</f>
        <v>118.42654217830002</v>
      </c>
      <c r="W9" s="8">
        <v>12.467795625644101</v>
      </c>
      <c r="X9" s="6">
        <f t="shared" si="6"/>
        <v>12.661046457841586</v>
      </c>
      <c r="Y9" s="6">
        <f>X9*Index!$H$19</f>
        <v>13.302011934769816</v>
      </c>
      <c r="AA9" s="29">
        <v>4.2147039959845003</v>
      </c>
      <c r="AB9" s="8">
        <v>1.7554467905004001</v>
      </c>
      <c r="AC9" s="8">
        <v>7.3986886026601697</v>
      </c>
      <c r="AD9" s="9">
        <f t="shared" si="7"/>
        <v>7.4</v>
      </c>
      <c r="AE9" s="6">
        <f t="shared" si="8"/>
        <v>7.4290232259311093</v>
      </c>
      <c r="AF9" s="6">
        <f t="shared" si="9"/>
        <v>7.5441730859330418</v>
      </c>
      <c r="AG9" s="13">
        <f>AF9*Index!$D$16</f>
        <v>8.5593185818195661</v>
      </c>
      <c r="AI9" s="8">
        <v>0.88877678448202602</v>
      </c>
      <c r="AJ9" s="6">
        <f t="shared" si="10"/>
        <v>0.90255282464149744</v>
      </c>
      <c r="AK9" s="6">
        <f>AJ9*Index!$H$19</f>
        <v>0.94824456138897317</v>
      </c>
      <c r="AM9" s="8">
        <v>357.26020501985198</v>
      </c>
      <c r="AN9" s="9">
        <f t="shared" si="11"/>
        <v>357.26</v>
      </c>
    </row>
    <row r="10" spans="1:40" x14ac:dyDescent="0.25">
      <c r="A10" s="23" t="s">
        <v>1362</v>
      </c>
      <c r="B10" s="23" t="s">
        <v>75</v>
      </c>
      <c r="C10" s="2" t="s">
        <v>67</v>
      </c>
      <c r="D10" s="2"/>
      <c r="E10" s="2" t="s">
        <v>41</v>
      </c>
      <c r="F10" s="8">
        <v>132.71879999999999</v>
      </c>
      <c r="G10" s="6">
        <f t="shared" si="0"/>
        <v>133.26294707999998</v>
      </c>
      <c r="H10" s="6">
        <f t="shared" si="1"/>
        <v>135.32852275974</v>
      </c>
      <c r="I10" s="13">
        <f>H10*Index!$D$16</f>
        <v>153.53835686345167</v>
      </c>
      <c r="K10" s="8">
        <v>37.159999999999997</v>
      </c>
      <c r="L10" s="6">
        <f t="shared" si="2"/>
        <v>37.735979999999998</v>
      </c>
      <c r="M10" s="6">
        <f>L10*Index!$H$19</f>
        <v>39.646363987499996</v>
      </c>
      <c r="O10" s="28">
        <v>1.13395095428848</v>
      </c>
      <c r="P10" s="8">
        <v>22.6595053975424</v>
      </c>
      <c r="Q10" s="8">
        <v>25.694767769248202</v>
      </c>
      <c r="R10" s="9">
        <f t="shared" si="3"/>
        <v>25.69</v>
      </c>
      <c r="S10" s="6">
        <f t="shared" si="4"/>
        <v>25.80011631710212</v>
      </c>
      <c r="T10" s="6">
        <f t="shared" si="5"/>
        <v>26.200018120017205</v>
      </c>
      <c r="U10" s="13">
        <f>T10*Index!$D$16</f>
        <v>29.725497994845846</v>
      </c>
      <c r="W10" s="8">
        <v>3.7739865450783001</v>
      </c>
      <c r="X10" s="6">
        <f t="shared" si="6"/>
        <v>3.8324833365270141</v>
      </c>
      <c r="Y10" s="6">
        <f>X10*Index!$H$19</f>
        <v>4.0265028054386942</v>
      </c>
      <c r="AA10" s="29">
        <v>4.2765502317661497</v>
      </c>
      <c r="AB10" s="8">
        <v>1.5830365816760901</v>
      </c>
      <c r="AC10" s="8">
        <v>6.7699354602611903</v>
      </c>
      <c r="AD10" s="9">
        <f t="shared" si="7"/>
        <v>6.77</v>
      </c>
      <c r="AE10" s="6">
        <f t="shared" si="8"/>
        <v>6.7976921956482466</v>
      </c>
      <c r="AF10" s="6">
        <f t="shared" si="9"/>
        <v>6.9030564246807948</v>
      </c>
      <c r="AG10" s="13">
        <f>AF10*Index!$D$16</f>
        <v>7.8319331295951766</v>
      </c>
      <c r="AI10" s="8">
        <v>1.01292078267382</v>
      </c>
      <c r="AJ10" s="6">
        <f t="shared" si="10"/>
        <v>1.0286210548052643</v>
      </c>
      <c r="AK10" s="6">
        <f>AJ10*Index!$H$19</f>
        <v>1.0806949957047807</v>
      </c>
      <c r="AM10" s="8">
        <v>235.849349776536</v>
      </c>
      <c r="AN10" s="9">
        <f t="shared" si="11"/>
        <v>235.85</v>
      </c>
    </row>
    <row r="11" spans="1:40" x14ac:dyDescent="0.25">
      <c r="A11" s="23" t="s">
        <v>1363</v>
      </c>
      <c r="B11" s="23" t="s">
        <v>75</v>
      </c>
      <c r="C11" s="2" t="s">
        <v>67</v>
      </c>
      <c r="D11" s="2">
        <v>1</v>
      </c>
      <c r="E11" s="2" t="s">
        <v>43</v>
      </c>
      <c r="F11" s="8">
        <v>116.58481284711399</v>
      </c>
      <c r="G11" s="6">
        <f t="shared" si="0"/>
        <v>117.06281057978715</v>
      </c>
      <c r="H11" s="6">
        <f t="shared" si="1"/>
        <v>118.87728414377386</v>
      </c>
      <c r="I11" s="13">
        <f>H11*Index!$D$16</f>
        <v>134.87343616562922</v>
      </c>
      <c r="K11" s="8">
        <v>37.159999999999997</v>
      </c>
      <c r="L11" s="6">
        <f t="shared" si="2"/>
        <v>37.735979999999998</v>
      </c>
      <c r="M11" s="6">
        <f>L11*Index!$H$19</f>
        <v>39.646363987499996</v>
      </c>
      <c r="O11" s="28">
        <v>1.64217032967039</v>
      </c>
      <c r="P11" s="8">
        <v>27.733980842933299</v>
      </c>
      <c r="Q11" s="8">
        <v>45.543920463911903</v>
      </c>
      <c r="R11" s="9">
        <f t="shared" si="3"/>
        <v>45.54</v>
      </c>
      <c r="S11" s="6">
        <f t="shared" si="4"/>
        <v>45.730650537813943</v>
      </c>
      <c r="T11" s="6">
        <f t="shared" si="5"/>
        <v>46.439475621150059</v>
      </c>
      <c r="U11" s="13">
        <f>T11*Index!$D$16</f>
        <v>52.688381097092233</v>
      </c>
      <c r="W11" s="8">
        <v>5.52521518065923</v>
      </c>
      <c r="X11" s="6">
        <f t="shared" si="6"/>
        <v>5.6108560159594481</v>
      </c>
      <c r="Y11" s="6">
        <f>X11*Index!$H$19</f>
        <v>5.8949056017673946</v>
      </c>
      <c r="AA11" s="29">
        <v>4.2147039959845003</v>
      </c>
      <c r="AB11" s="8">
        <v>1.7554467905004001</v>
      </c>
      <c r="AC11" s="8">
        <v>7.3986886026601697</v>
      </c>
      <c r="AD11" s="9">
        <f t="shared" si="7"/>
        <v>7.4</v>
      </c>
      <c r="AE11" s="6">
        <f t="shared" si="8"/>
        <v>7.4290232259311093</v>
      </c>
      <c r="AF11" s="6">
        <f t="shared" si="9"/>
        <v>7.5441730859330418</v>
      </c>
      <c r="AG11" s="13">
        <f>AF11*Index!$D$16</f>
        <v>8.5593185818195661</v>
      </c>
      <c r="AI11" s="8">
        <v>0.88877678448202602</v>
      </c>
      <c r="AJ11" s="6">
        <f t="shared" si="10"/>
        <v>0.90255282464149744</v>
      </c>
      <c r="AK11" s="6">
        <f>AJ11*Index!$H$19</f>
        <v>0.94824456138897317</v>
      </c>
      <c r="AM11" s="8">
        <v>242.61064999519701</v>
      </c>
      <c r="AN11" s="9">
        <f t="shared" si="11"/>
        <v>242.61</v>
      </c>
    </row>
    <row r="12" spans="1:40" x14ac:dyDescent="0.25">
      <c r="A12" s="23" t="s">
        <v>1364</v>
      </c>
      <c r="B12" s="23" t="s">
        <v>75</v>
      </c>
      <c r="C12" s="2" t="s">
        <v>67</v>
      </c>
      <c r="D12" s="2">
        <v>2</v>
      </c>
      <c r="E12" s="2" t="s">
        <v>41</v>
      </c>
      <c r="F12" s="8">
        <v>132.71879999999999</v>
      </c>
      <c r="G12" s="6">
        <f t="shared" si="0"/>
        <v>133.26294707999998</v>
      </c>
      <c r="H12" s="6">
        <f t="shared" si="1"/>
        <v>135.32852275974</v>
      </c>
      <c r="I12" s="13">
        <f>H12*Index!$D$16</f>
        <v>153.53835686345167</v>
      </c>
      <c r="K12" s="8">
        <v>46.51</v>
      </c>
      <c r="L12" s="6">
        <f t="shared" si="2"/>
        <v>47.230905</v>
      </c>
      <c r="M12" s="6">
        <f>L12*Index!$H$19</f>
        <v>49.621969565624994</v>
      </c>
      <c r="O12" s="28">
        <v>1.64217032967039</v>
      </c>
      <c r="P12" s="8">
        <v>27.733980842933299</v>
      </c>
      <c r="Q12" s="8">
        <v>45.543920463911903</v>
      </c>
      <c r="R12" s="9">
        <f t="shared" si="3"/>
        <v>45.54</v>
      </c>
      <c r="S12" s="6">
        <f t="shared" si="4"/>
        <v>45.730650537813943</v>
      </c>
      <c r="T12" s="6">
        <f t="shared" si="5"/>
        <v>46.439475621150059</v>
      </c>
      <c r="U12" s="13">
        <f>T12*Index!$D$16</f>
        <v>52.688381097092233</v>
      </c>
      <c r="W12" s="8">
        <v>5.46542926346544</v>
      </c>
      <c r="X12" s="6">
        <f t="shared" si="6"/>
        <v>5.5501434170491546</v>
      </c>
      <c r="Y12" s="6">
        <f>X12*Index!$H$19</f>
        <v>5.831119427537268</v>
      </c>
      <c r="AA12" s="29">
        <v>4.2765502317661497</v>
      </c>
      <c r="AB12" s="8">
        <v>1.5830365816760901</v>
      </c>
      <c r="AC12" s="8">
        <v>6.7699354602611903</v>
      </c>
      <c r="AD12" s="9">
        <f t="shared" si="7"/>
        <v>6.77</v>
      </c>
      <c r="AE12" s="6">
        <f t="shared" si="8"/>
        <v>6.7976921956482466</v>
      </c>
      <c r="AF12" s="6">
        <f t="shared" si="9"/>
        <v>6.9030564246807948</v>
      </c>
      <c r="AG12" s="13">
        <f>AF12*Index!$D$16</f>
        <v>7.8319331295951766</v>
      </c>
      <c r="AI12" s="8">
        <v>1.01292078267382</v>
      </c>
      <c r="AJ12" s="6">
        <f t="shared" si="10"/>
        <v>1.0286210548052643</v>
      </c>
      <c r="AK12" s="6">
        <f>AJ12*Index!$H$19</f>
        <v>1.0806949957047807</v>
      </c>
      <c r="AM12" s="8">
        <v>270.59245507900602</v>
      </c>
      <c r="AN12" s="9">
        <f t="shared" si="11"/>
        <v>270.58999999999997</v>
      </c>
    </row>
    <row r="13" spans="1:40" x14ac:dyDescent="0.25">
      <c r="A13" s="23" t="s">
        <v>1365</v>
      </c>
      <c r="B13" s="23" t="s">
        <v>75</v>
      </c>
      <c r="C13" s="2" t="s">
        <v>67</v>
      </c>
      <c r="D13" s="2">
        <v>2</v>
      </c>
      <c r="E13" s="2" t="s">
        <v>43</v>
      </c>
      <c r="F13" s="8">
        <v>131.90645814343301</v>
      </c>
      <c r="G13" s="6">
        <f t="shared" si="0"/>
        <v>132.44727462182109</v>
      </c>
      <c r="H13" s="6">
        <f t="shared" si="1"/>
        <v>134.50020737845932</v>
      </c>
      <c r="I13" s="13">
        <f>H13*Index!$D$16</f>
        <v>152.5985831925874</v>
      </c>
      <c r="K13" s="8">
        <v>46.51</v>
      </c>
      <c r="L13" s="6">
        <f t="shared" si="2"/>
        <v>47.230905</v>
      </c>
      <c r="M13" s="6">
        <f>L13*Index!$H$19</f>
        <v>49.621969565624994</v>
      </c>
      <c r="O13" s="28">
        <v>1.64217032967039</v>
      </c>
      <c r="P13" s="8">
        <v>27.733980842933299</v>
      </c>
      <c r="Q13" s="8">
        <v>45.543920463911903</v>
      </c>
      <c r="R13" s="9">
        <f t="shared" si="3"/>
        <v>45.54</v>
      </c>
      <c r="S13" s="6">
        <f t="shared" si="4"/>
        <v>45.730650537813943</v>
      </c>
      <c r="T13" s="6">
        <f t="shared" si="5"/>
        <v>46.439475621150059</v>
      </c>
      <c r="U13" s="13">
        <f>T13*Index!$D$16</f>
        <v>52.688381097092233</v>
      </c>
      <c r="W13" s="8">
        <v>5.52521518065923</v>
      </c>
      <c r="X13" s="6">
        <f t="shared" si="6"/>
        <v>5.6108560159594481</v>
      </c>
      <c r="Y13" s="6">
        <f>X13*Index!$H$19</f>
        <v>5.8949056017673946</v>
      </c>
      <c r="AA13" s="29">
        <v>4.2147039959845003</v>
      </c>
      <c r="AB13" s="8">
        <v>1.7554467905004001</v>
      </c>
      <c r="AC13" s="8">
        <v>7.3986886026601697</v>
      </c>
      <c r="AD13" s="9">
        <f t="shared" si="7"/>
        <v>7.4</v>
      </c>
      <c r="AE13" s="6">
        <f t="shared" si="8"/>
        <v>7.4290232259311093</v>
      </c>
      <c r="AF13" s="6">
        <f t="shared" si="9"/>
        <v>7.5441730859330418</v>
      </c>
      <c r="AG13" s="13">
        <f>AF13*Index!$D$16</f>
        <v>8.5593185818195661</v>
      </c>
      <c r="AI13" s="8">
        <v>0.88877678448202602</v>
      </c>
      <c r="AJ13" s="6">
        <f t="shared" si="10"/>
        <v>0.90255282464149744</v>
      </c>
      <c r="AK13" s="6">
        <f>AJ13*Index!$H$19</f>
        <v>0.94824456138897317</v>
      </c>
      <c r="AM13" s="8">
        <v>270.31140260028002</v>
      </c>
      <c r="AN13" s="9">
        <f t="shared" si="11"/>
        <v>270.31</v>
      </c>
    </row>
    <row r="14" spans="1:40" x14ac:dyDescent="0.25">
      <c r="A14" s="23" t="s">
        <v>1366</v>
      </c>
      <c r="B14" s="23" t="s">
        <v>75</v>
      </c>
      <c r="C14" s="2" t="s">
        <v>67</v>
      </c>
      <c r="D14" s="2">
        <v>3</v>
      </c>
      <c r="E14" s="2" t="s">
        <v>41</v>
      </c>
      <c r="F14" s="8">
        <v>132.71879999999999</v>
      </c>
      <c r="G14" s="6">
        <f t="shared" si="0"/>
        <v>133.26294707999998</v>
      </c>
      <c r="H14" s="6">
        <f t="shared" si="1"/>
        <v>135.32852275974</v>
      </c>
      <c r="I14" s="13">
        <f>H14*Index!$D$16</f>
        <v>153.53835686345167</v>
      </c>
      <c r="K14" s="8">
        <v>61.64</v>
      </c>
      <c r="L14" s="6">
        <f t="shared" si="2"/>
        <v>62.595420000000004</v>
      </c>
      <c r="M14" s="6">
        <f>L14*Index!$H$19</f>
        <v>65.764313137499997</v>
      </c>
      <c r="O14" s="28">
        <v>1.64217032967039</v>
      </c>
      <c r="P14" s="8">
        <v>27.733980842933299</v>
      </c>
      <c r="Q14" s="8">
        <v>45.543920463911903</v>
      </c>
      <c r="R14" s="9">
        <f t="shared" si="3"/>
        <v>45.54</v>
      </c>
      <c r="S14" s="6">
        <f t="shared" si="4"/>
        <v>45.730650537813943</v>
      </c>
      <c r="T14" s="6">
        <f t="shared" si="5"/>
        <v>46.439475621150059</v>
      </c>
      <c r="U14" s="13">
        <f>T14*Index!$D$16</f>
        <v>52.688381097092233</v>
      </c>
      <c r="W14" s="8">
        <v>5.46542926346544</v>
      </c>
      <c r="X14" s="6">
        <f t="shared" si="6"/>
        <v>5.5501434170491546</v>
      </c>
      <c r="Y14" s="6">
        <f>X14*Index!$H$19</f>
        <v>5.831119427537268</v>
      </c>
      <c r="AA14" s="29">
        <v>4.2765502317661497</v>
      </c>
      <c r="AB14" s="8">
        <v>1.5830365816760901</v>
      </c>
      <c r="AC14" s="8">
        <v>6.7699354602611903</v>
      </c>
      <c r="AD14" s="9">
        <f t="shared" si="7"/>
        <v>6.77</v>
      </c>
      <c r="AE14" s="6">
        <f t="shared" si="8"/>
        <v>6.7976921956482466</v>
      </c>
      <c r="AF14" s="6">
        <f t="shared" si="9"/>
        <v>6.9030564246807948</v>
      </c>
      <c r="AG14" s="13">
        <f>AF14*Index!$D$16</f>
        <v>7.8319331295951766</v>
      </c>
      <c r="AI14" s="8">
        <v>1.01292078267382</v>
      </c>
      <c r="AJ14" s="6">
        <f t="shared" si="10"/>
        <v>1.0286210548052643</v>
      </c>
      <c r="AK14" s="6">
        <f>AJ14*Index!$H$19</f>
        <v>1.0806949957047807</v>
      </c>
      <c r="AM14" s="8">
        <v>286.73479865088098</v>
      </c>
      <c r="AN14" s="9">
        <f t="shared" si="11"/>
        <v>286.73</v>
      </c>
    </row>
    <row r="15" spans="1:40" x14ac:dyDescent="0.25">
      <c r="A15" s="23" t="s">
        <v>1367</v>
      </c>
      <c r="B15" s="23" t="s">
        <v>75</v>
      </c>
      <c r="C15" s="2" t="s">
        <v>67</v>
      </c>
      <c r="D15" s="2">
        <v>3</v>
      </c>
      <c r="E15" s="2" t="s">
        <v>43</v>
      </c>
      <c r="F15" s="8">
        <v>147.228103439752</v>
      </c>
      <c r="G15" s="6">
        <f t="shared" si="0"/>
        <v>147.83173866385499</v>
      </c>
      <c r="H15" s="6">
        <f t="shared" si="1"/>
        <v>150.12313061314475</v>
      </c>
      <c r="I15" s="13">
        <f>H15*Index!$D$16</f>
        <v>170.32373021954552</v>
      </c>
      <c r="K15" s="8">
        <v>61.64</v>
      </c>
      <c r="L15" s="6">
        <f t="shared" si="2"/>
        <v>62.595420000000004</v>
      </c>
      <c r="M15" s="6">
        <f>L15*Index!$H$19</f>
        <v>65.764313137499997</v>
      </c>
      <c r="O15" s="28">
        <v>1.64217032967039</v>
      </c>
      <c r="P15" s="8">
        <v>27.733980842933299</v>
      </c>
      <c r="Q15" s="8">
        <v>45.543920463911903</v>
      </c>
      <c r="R15" s="9">
        <f t="shared" si="3"/>
        <v>45.54</v>
      </c>
      <c r="S15" s="6">
        <f t="shared" si="4"/>
        <v>45.730650537813943</v>
      </c>
      <c r="T15" s="6">
        <f t="shared" si="5"/>
        <v>46.439475621150059</v>
      </c>
      <c r="U15" s="13">
        <f>T15*Index!$D$16</f>
        <v>52.688381097092233</v>
      </c>
      <c r="W15" s="8">
        <v>5.52521518065923</v>
      </c>
      <c r="X15" s="6">
        <f t="shared" si="6"/>
        <v>5.6108560159594481</v>
      </c>
      <c r="Y15" s="6">
        <f>X15*Index!$H$19</f>
        <v>5.8949056017673946</v>
      </c>
      <c r="AA15" s="29">
        <v>4.2147039959845003</v>
      </c>
      <c r="AB15" s="8">
        <v>1.7554467905004001</v>
      </c>
      <c r="AC15" s="8">
        <v>7.3986886026601697</v>
      </c>
      <c r="AD15" s="9">
        <f t="shared" si="7"/>
        <v>7.4</v>
      </c>
      <c r="AE15" s="6">
        <f t="shared" si="8"/>
        <v>7.4290232259311093</v>
      </c>
      <c r="AF15" s="6">
        <f t="shared" si="9"/>
        <v>7.5441730859330418</v>
      </c>
      <c r="AG15" s="13">
        <f>AF15*Index!$D$16</f>
        <v>8.5593185818195661</v>
      </c>
      <c r="AI15" s="8">
        <v>0.88877678448202602</v>
      </c>
      <c r="AJ15" s="6">
        <f t="shared" si="10"/>
        <v>0.90255282464149744</v>
      </c>
      <c r="AK15" s="6">
        <f>AJ15*Index!$H$19</f>
        <v>0.94824456138897317</v>
      </c>
      <c r="AM15" s="8">
        <v>304.17889319911399</v>
      </c>
      <c r="AN15" s="9">
        <f t="shared" si="11"/>
        <v>304.18</v>
      </c>
    </row>
    <row r="16" spans="1:40" x14ac:dyDescent="0.25">
      <c r="A16" s="23" t="s">
        <v>1368</v>
      </c>
      <c r="B16" s="23" t="s">
        <v>75</v>
      </c>
      <c r="C16" s="2" t="s">
        <v>67</v>
      </c>
      <c r="D16" s="2">
        <v>4</v>
      </c>
      <c r="E16" s="2" t="s">
        <v>41</v>
      </c>
      <c r="F16" s="8">
        <v>132.71879999999999</v>
      </c>
      <c r="G16" s="6">
        <f t="shared" si="0"/>
        <v>133.26294707999998</v>
      </c>
      <c r="H16" s="6">
        <f t="shared" si="1"/>
        <v>135.32852275974</v>
      </c>
      <c r="I16" s="13">
        <f>H16*Index!$D$16</f>
        <v>153.53835686345167</v>
      </c>
      <c r="K16" s="8">
        <v>74.900000000000006</v>
      </c>
      <c r="L16" s="6">
        <f t="shared" si="2"/>
        <v>76.060950000000005</v>
      </c>
      <c r="M16" s="6">
        <f>L16*Index!$H$19</f>
        <v>79.911535593750003</v>
      </c>
      <c r="O16" s="28">
        <v>2.25601776387871</v>
      </c>
      <c r="P16" s="8">
        <v>27.555355730576199</v>
      </c>
      <c r="Q16" s="8">
        <v>62.165372018176903</v>
      </c>
      <c r="R16" s="9">
        <f t="shared" si="3"/>
        <v>62.17</v>
      </c>
      <c r="S16" s="6">
        <f t="shared" si="4"/>
        <v>62.420250043451425</v>
      </c>
      <c r="T16" s="6">
        <f t="shared" si="5"/>
        <v>63.387763919124929</v>
      </c>
      <c r="U16" s="13">
        <f>T16*Index!$D$16</f>
        <v>71.917234585274116</v>
      </c>
      <c r="W16" s="8">
        <v>7.5084205839204703</v>
      </c>
      <c r="X16" s="6">
        <f t="shared" si="6"/>
        <v>7.6248011029712384</v>
      </c>
      <c r="Y16" s="6">
        <f>X16*Index!$H$19</f>
        <v>8.0108066588091571</v>
      </c>
      <c r="AA16" s="29">
        <v>4.2765502317661497</v>
      </c>
      <c r="AB16" s="8">
        <v>1.5830365816760901</v>
      </c>
      <c r="AC16" s="8">
        <v>6.7699354602611903</v>
      </c>
      <c r="AD16" s="9">
        <f t="shared" si="7"/>
        <v>6.77</v>
      </c>
      <c r="AE16" s="6">
        <f t="shared" si="8"/>
        <v>6.7976921956482466</v>
      </c>
      <c r="AF16" s="6">
        <f t="shared" si="9"/>
        <v>6.9030564246807948</v>
      </c>
      <c r="AG16" s="13">
        <f>AF16*Index!$D$16</f>
        <v>7.8319331295951766</v>
      </c>
      <c r="AI16" s="8">
        <v>1.01292078267382</v>
      </c>
      <c r="AJ16" s="6">
        <f t="shared" si="10"/>
        <v>1.0286210548052643</v>
      </c>
      <c r="AK16" s="6">
        <f>AJ16*Index!$H$19</f>
        <v>1.0806949957047807</v>
      </c>
      <c r="AM16" s="8">
        <v>322.29056182658502</v>
      </c>
      <c r="AN16" s="9">
        <f t="shared" si="11"/>
        <v>322.29000000000002</v>
      </c>
    </row>
    <row r="17" spans="1:40" x14ac:dyDescent="0.25">
      <c r="A17" s="23" t="s">
        <v>1369</v>
      </c>
      <c r="B17" s="23" t="s">
        <v>75</v>
      </c>
      <c r="C17" s="2" t="s">
        <v>67</v>
      </c>
      <c r="D17" s="2">
        <v>4</v>
      </c>
      <c r="E17" s="2" t="s">
        <v>43</v>
      </c>
      <c r="F17" s="8">
        <v>162.54974873607199</v>
      </c>
      <c r="G17" s="6">
        <f t="shared" si="0"/>
        <v>163.21620270588988</v>
      </c>
      <c r="H17" s="6">
        <f t="shared" si="1"/>
        <v>165.74605384783118</v>
      </c>
      <c r="I17" s="13">
        <f>H17*Index!$D$16</f>
        <v>188.04887724650482</v>
      </c>
      <c r="K17" s="8">
        <v>74.900000000000006</v>
      </c>
      <c r="L17" s="6">
        <f t="shared" si="2"/>
        <v>76.060950000000005</v>
      </c>
      <c r="M17" s="6">
        <f>L17*Index!$H$19</f>
        <v>79.911535593750003</v>
      </c>
      <c r="O17" s="28">
        <v>2.25601776387871</v>
      </c>
      <c r="P17" s="8">
        <v>27.555355730576199</v>
      </c>
      <c r="Q17" s="8">
        <v>62.165372018176903</v>
      </c>
      <c r="R17" s="9">
        <f t="shared" si="3"/>
        <v>62.17</v>
      </c>
      <c r="S17" s="6">
        <f t="shared" si="4"/>
        <v>62.420250043451425</v>
      </c>
      <c r="T17" s="6">
        <f t="shared" si="5"/>
        <v>63.387763919124929</v>
      </c>
      <c r="U17" s="13">
        <f>T17*Index!$D$16</f>
        <v>71.917234585274116</v>
      </c>
      <c r="W17" s="8">
        <v>7.5905546285941599</v>
      </c>
      <c r="X17" s="6">
        <f t="shared" si="6"/>
        <v>7.70820822533737</v>
      </c>
      <c r="Y17" s="6">
        <f>X17*Index!$H$19</f>
        <v>8.0984362667450736</v>
      </c>
      <c r="AA17" s="29">
        <v>4.2147039959845003</v>
      </c>
      <c r="AB17" s="8">
        <v>1.7554467905004001</v>
      </c>
      <c r="AC17" s="8">
        <v>7.3986886026601697</v>
      </c>
      <c r="AD17" s="9">
        <f t="shared" si="7"/>
        <v>7.4</v>
      </c>
      <c r="AE17" s="6">
        <f t="shared" si="8"/>
        <v>7.4290232259311093</v>
      </c>
      <c r="AF17" s="6">
        <f t="shared" si="9"/>
        <v>7.5441730859330418</v>
      </c>
      <c r="AG17" s="13">
        <f>AF17*Index!$D$16</f>
        <v>8.5593185818195661</v>
      </c>
      <c r="AI17" s="8">
        <v>0.88877678448202602</v>
      </c>
      <c r="AJ17" s="6">
        <f t="shared" si="10"/>
        <v>0.90255282464149744</v>
      </c>
      <c r="AK17" s="6">
        <f>AJ17*Index!$H$19</f>
        <v>0.94824456138897317</v>
      </c>
      <c r="AM17" s="8">
        <v>357.48364683548198</v>
      </c>
      <c r="AN17" s="9">
        <f t="shared" si="11"/>
        <v>357.48</v>
      </c>
    </row>
    <row r="18" spans="1:40" x14ac:dyDescent="0.25">
      <c r="A18" s="23" t="s">
        <v>1370</v>
      </c>
      <c r="B18" s="23" t="s">
        <v>76</v>
      </c>
      <c r="C18" s="2" t="s">
        <v>68</v>
      </c>
      <c r="D18" s="2"/>
      <c r="E18" s="2" t="s">
        <v>41</v>
      </c>
      <c r="F18" s="8">
        <v>192.93090000000001</v>
      </c>
      <c r="G18" s="6">
        <f t="shared" si="0"/>
        <v>193.72191669</v>
      </c>
      <c r="H18" s="6">
        <f t="shared" si="1"/>
        <v>196.72460639869502</v>
      </c>
      <c r="I18" s="13">
        <f>H18*Index!$D$16</f>
        <v>223.19591025677528</v>
      </c>
      <c r="K18" s="8">
        <v>37.270000000000003</v>
      </c>
      <c r="L18" s="6">
        <f t="shared" si="2"/>
        <v>37.847685000000006</v>
      </c>
      <c r="M18" s="6">
        <f>L18*Index!$H$19</f>
        <v>39.763724053125003</v>
      </c>
      <c r="O18" s="28">
        <v>1.40262555810752</v>
      </c>
      <c r="P18" s="8">
        <v>22.652314210836899</v>
      </c>
      <c r="Q18" s="8">
        <v>31.772714862402001</v>
      </c>
      <c r="R18" s="9">
        <f t="shared" si="3"/>
        <v>31.77</v>
      </c>
      <c r="S18" s="6">
        <f t="shared" si="4"/>
        <v>31.902982993337847</v>
      </c>
      <c r="T18" s="6">
        <f t="shared" si="5"/>
        <v>32.397479229734586</v>
      </c>
      <c r="U18" s="13">
        <f>T18*Index!$D$16</f>
        <v>36.75689075748253</v>
      </c>
      <c r="W18" s="8">
        <v>4.6681824853723199</v>
      </c>
      <c r="X18" s="6">
        <f t="shared" si="6"/>
        <v>4.7405393138955914</v>
      </c>
      <c r="Y18" s="6">
        <f>X18*Index!$H$19</f>
        <v>4.9805291166615557</v>
      </c>
      <c r="AA18" s="29">
        <v>4.2765502317661497</v>
      </c>
      <c r="AB18" s="8">
        <v>1.5830365816760901</v>
      </c>
      <c r="AC18" s="8">
        <v>6.7699354602611903</v>
      </c>
      <c r="AD18" s="9">
        <f t="shared" si="7"/>
        <v>6.77</v>
      </c>
      <c r="AE18" s="6">
        <f t="shared" si="8"/>
        <v>6.7976921956482466</v>
      </c>
      <c r="AF18" s="6">
        <f t="shared" si="9"/>
        <v>6.9030564246807948</v>
      </c>
      <c r="AG18" s="13">
        <f>AF18*Index!$D$16</f>
        <v>7.8319331295951766</v>
      </c>
      <c r="AI18" s="8">
        <v>1.01292078267382</v>
      </c>
      <c r="AJ18" s="6">
        <f t="shared" si="10"/>
        <v>1.0286210548052643</v>
      </c>
      <c r="AK18" s="6">
        <f>AJ18*Index!$H$19</f>
        <v>1.0806949957047807</v>
      </c>
      <c r="AM18" s="8">
        <v>313.60968230934498</v>
      </c>
      <c r="AN18" s="9">
        <f t="shared" si="11"/>
        <v>313.61</v>
      </c>
    </row>
    <row r="19" spans="1:40" x14ac:dyDescent="0.25">
      <c r="A19" s="23" t="s">
        <v>1371</v>
      </c>
      <c r="B19" s="23" t="s">
        <v>76</v>
      </c>
      <c r="C19" s="2" t="s">
        <v>68</v>
      </c>
      <c r="D19" s="2">
        <v>1</v>
      </c>
      <c r="E19" s="2" t="s">
        <v>43</v>
      </c>
      <c r="F19" s="8">
        <v>173.32460537950399</v>
      </c>
      <c r="G19" s="6">
        <f t="shared" si="0"/>
        <v>174.03523626155996</v>
      </c>
      <c r="H19" s="6">
        <f t="shared" si="1"/>
        <v>176.73278242361414</v>
      </c>
      <c r="I19" s="13">
        <f>H19*Index!$D$16</f>
        <v>200.51398229923129</v>
      </c>
      <c r="K19" s="8">
        <v>37.159999999999997</v>
      </c>
      <c r="L19" s="6">
        <f t="shared" si="2"/>
        <v>37.735979999999998</v>
      </c>
      <c r="M19" s="6">
        <f>L19*Index!$H$19</f>
        <v>39.646363987499996</v>
      </c>
      <c r="O19" s="28">
        <v>1.7165669818806699</v>
      </c>
      <c r="P19" s="8">
        <v>26.592037018785099</v>
      </c>
      <c r="Q19" s="8">
        <v>45.647012727394802</v>
      </c>
      <c r="R19" s="9">
        <f t="shared" si="3"/>
        <v>45.65</v>
      </c>
      <c r="S19" s="6">
        <f t="shared" si="4"/>
        <v>45.834165479577123</v>
      </c>
      <c r="T19" s="6">
        <f t="shared" si="5"/>
        <v>46.544595044510572</v>
      </c>
      <c r="U19" s="13">
        <f>T19*Index!$D$16</f>
        <v>52.807645411872798</v>
      </c>
      <c r="W19" s="8">
        <v>5.7755287472579999</v>
      </c>
      <c r="X19" s="6">
        <f t="shared" si="6"/>
        <v>5.8650494428404993</v>
      </c>
      <c r="Y19" s="6">
        <f>X19*Index!$H$19</f>
        <v>6.1619675708842996</v>
      </c>
      <c r="AA19" s="29">
        <v>4.2147039959845003</v>
      </c>
      <c r="AB19" s="8">
        <v>1.7554467905004001</v>
      </c>
      <c r="AC19" s="8">
        <v>7.3986886026601697</v>
      </c>
      <c r="AD19" s="9">
        <f t="shared" si="7"/>
        <v>7.4</v>
      </c>
      <c r="AE19" s="6">
        <f t="shared" si="8"/>
        <v>7.4290232259311093</v>
      </c>
      <c r="AF19" s="6">
        <f t="shared" si="9"/>
        <v>7.5441730859330418</v>
      </c>
      <c r="AG19" s="13">
        <f>AF19*Index!$D$16</f>
        <v>8.5593185818195661</v>
      </c>
      <c r="AI19" s="8">
        <v>0.88877678448202602</v>
      </c>
      <c r="AJ19" s="6">
        <f t="shared" si="10"/>
        <v>0.90255282464149744</v>
      </c>
      <c r="AK19" s="6">
        <f>AJ19*Index!$H$19</f>
        <v>0.94824456138897317</v>
      </c>
      <c r="AM19" s="8">
        <v>308.63752241269702</v>
      </c>
      <c r="AN19" s="9">
        <f t="shared" si="11"/>
        <v>308.64</v>
      </c>
    </row>
    <row r="20" spans="1:40" x14ac:dyDescent="0.25">
      <c r="A20" s="23" t="s">
        <v>1372</v>
      </c>
      <c r="B20" s="23" t="s">
        <v>76</v>
      </c>
      <c r="C20" s="2" t="s">
        <v>68</v>
      </c>
      <c r="D20" s="2">
        <v>2</v>
      </c>
      <c r="E20" s="2" t="s">
        <v>41</v>
      </c>
      <c r="F20" s="8">
        <v>192.93090000000001</v>
      </c>
      <c r="G20" s="6">
        <f t="shared" si="0"/>
        <v>193.72191669</v>
      </c>
      <c r="H20" s="6">
        <f t="shared" si="1"/>
        <v>196.72460639869502</v>
      </c>
      <c r="I20" s="13">
        <f>H20*Index!$D$16</f>
        <v>223.19591025677528</v>
      </c>
      <c r="K20" s="8">
        <v>46.51</v>
      </c>
      <c r="L20" s="6">
        <f t="shared" si="2"/>
        <v>47.230905</v>
      </c>
      <c r="M20" s="6">
        <f>L20*Index!$H$19</f>
        <v>49.621969565624994</v>
      </c>
      <c r="O20" s="28">
        <v>1.7165669818806699</v>
      </c>
      <c r="P20" s="8">
        <v>26.592037018785099</v>
      </c>
      <c r="Q20" s="8">
        <v>45.647012727394802</v>
      </c>
      <c r="R20" s="9">
        <f t="shared" si="3"/>
        <v>45.65</v>
      </c>
      <c r="S20" s="6">
        <f t="shared" si="4"/>
        <v>45.834165479577123</v>
      </c>
      <c r="T20" s="6">
        <f t="shared" si="5"/>
        <v>46.544595044510572</v>
      </c>
      <c r="U20" s="13">
        <f>T20*Index!$D$16</f>
        <v>52.807645411872798</v>
      </c>
      <c r="W20" s="8">
        <v>5.7130342973327499</v>
      </c>
      <c r="X20" s="6">
        <f t="shared" si="6"/>
        <v>5.8015863289414078</v>
      </c>
      <c r="Y20" s="6">
        <f>X20*Index!$H$19</f>
        <v>6.0952916368440659</v>
      </c>
      <c r="AA20" s="29">
        <v>4.2765502317661497</v>
      </c>
      <c r="AB20" s="8">
        <v>1.5830365816760901</v>
      </c>
      <c r="AC20" s="8">
        <v>6.7699354602611903</v>
      </c>
      <c r="AD20" s="9">
        <f t="shared" si="7"/>
        <v>6.77</v>
      </c>
      <c r="AE20" s="6">
        <f t="shared" si="8"/>
        <v>6.7976921956482466</v>
      </c>
      <c r="AF20" s="6">
        <f t="shared" si="9"/>
        <v>6.9030564246807948</v>
      </c>
      <c r="AG20" s="13">
        <f>AF20*Index!$D$16</f>
        <v>7.8319331295951766</v>
      </c>
      <c r="AI20" s="8">
        <v>1.01292078267382</v>
      </c>
      <c r="AJ20" s="6">
        <f t="shared" si="10"/>
        <v>1.0286210548052643</v>
      </c>
      <c r="AK20" s="6">
        <f>AJ20*Index!$H$19</f>
        <v>1.0806949957047807</v>
      </c>
      <c r="AM20" s="8">
        <v>340.63344499641698</v>
      </c>
      <c r="AN20" s="9">
        <f t="shared" si="11"/>
        <v>340.63</v>
      </c>
    </row>
    <row r="21" spans="1:40" x14ac:dyDescent="0.25">
      <c r="A21" s="23" t="s">
        <v>1373</v>
      </c>
      <c r="B21" s="23" t="s">
        <v>76</v>
      </c>
      <c r="C21" s="2" t="s">
        <v>68</v>
      </c>
      <c r="D21" s="2">
        <v>2</v>
      </c>
      <c r="E21" s="2" t="s">
        <v>43</v>
      </c>
      <c r="F21" s="8">
        <v>182.33641891891901</v>
      </c>
      <c r="G21" s="6">
        <f t="shared" si="0"/>
        <v>183.08399823648656</v>
      </c>
      <c r="H21" s="6">
        <f t="shared" si="1"/>
        <v>185.92180020915211</v>
      </c>
      <c r="I21" s="13">
        <f>H21*Index!$D$16</f>
        <v>210.93947622474587</v>
      </c>
      <c r="K21" s="8">
        <v>46.51</v>
      </c>
      <c r="L21" s="6">
        <f t="shared" si="2"/>
        <v>47.230905</v>
      </c>
      <c r="M21" s="6">
        <f>L21*Index!$H$19</f>
        <v>49.621969565624994</v>
      </c>
      <c r="O21" s="28">
        <v>1.7165669818806699</v>
      </c>
      <c r="P21" s="8">
        <v>26.592037018785099</v>
      </c>
      <c r="Q21" s="8">
        <v>45.647012727394802</v>
      </c>
      <c r="R21" s="9">
        <f t="shared" si="3"/>
        <v>45.65</v>
      </c>
      <c r="S21" s="6">
        <f t="shared" si="4"/>
        <v>45.834165479577123</v>
      </c>
      <c r="T21" s="6">
        <f t="shared" si="5"/>
        <v>46.544595044510572</v>
      </c>
      <c r="U21" s="13">
        <f>T21*Index!$D$16</f>
        <v>52.807645411872798</v>
      </c>
      <c r="W21" s="8">
        <v>5.7755287472579999</v>
      </c>
      <c r="X21" s="6">
        <f t="shared" si="6"/>
        <v>5.8650494428404993</v>
      </c>
      <c r="Y21" s="6">
        <f>X21*Index!$H$19</f>
        <v>6.1619675708842996</v>
      </c>
      <c r="AA21" s="29">
        <v>4.2147039959845003</v>
      </c>
      <c r="AB21" s="8">
        <v>1.7554467905004001</v>
      </c>
      <c r="AC21" s="8">
        <v>7.3986886026601697</v>
      </c>
      <c r="AD21" s="9">
        <f t="shared" si="7"/>
        <v>7.4</v>
      </c>
      <c r="AE21" s="6">
        <f t="shared" si="8"/>
        <v>7.4290232259311093</v>
      </c>
      <c r="AF21" s="6">
        <f t="shared" si="9"/>
        <v>7.5441730859330418</v>
      </c>
      <c r="AG21" s="13">
        <f>AF21*Index!$D$16</f>
        <v>8.5593185818195661</v>
      </c>
      <c r="AI21" s="8">
        <v>0.88877678448202602</v>
      </c>
      <c r="AJ21" s="6">
        <f t="shared" si="10"/>
        <v>0.90255282464149744</v>
      </c>
      <c r="AK21" s="6">
        <f>AJ21*Index!$H$19</f>
        <v>0.94824456138897317</v>
      </c>
      <c r="AM21" s="8">
        <v>329.03862191633601</v>
      </c>
      <c r="AN21" s="9">
        <f t="shared" si="11"/>
        <v>329.04</v>
      </c>
    </row>
    <row r="22" spans="1:40" x14ac:dyDescent="0.25">
      <c r="A22" s="23" t="s">
        <v>1374</v>
      </c>
      <c r="B22" s="23" t="s">
        <v>76</v>
      </c>
      <c r="C22" s="2" t="s">
        <v>68</v>
      </c>
      <c r="D22" s="2">
        <v>3</v>
      </c>
      <c r="E22" s="2" t="s">
        <v>41</v>
      </c>
      <c r="F22" s="8">
        <v>192.93090000000001</v>
      </c>
      <c r="G22" s="6">
        <f t="shared" si="0"/>
        <v>193.72191669</v>
      </c>
      <c r="H22" s="6">
        <f t="shared" si="1"/>
        <v>196.72460639869502</v>
      </c>
      <c r="I22" s="13">
        <f>H22*Index!$D$16</f>
        <v>223.19591025677528</v>
      </c>
      <c r="K22" s="8">
        <v>61.64</v>
      </c>
      <c r="L22" s="6">
        <f t="shared" si="2"/>
        <v>62.595420000000004</v>
      </c>
      <c r="M22" s="6">
        <f>L22*Index!$H$19</f>
        <v>65.764313137499997</v>
      </c>
      <c r="O22" s="28">
        <v>1.7165669818806699</v>
      </c>
      <c r="P22" s="8">
        <v>26.592037018785099</v>
      </c>
      <c r="Q22" s="8">
        <v>45.647012727394802</v>
      </c>
      <c r="R22" s="9">
        <f t="shared" si="3"/>
        <v>45.65</v>
      </c>
      <c r="S22" s="6">
        <f t="shared" si="4"/>
        <v>45.834165479577123</v>
      </c>
      <c r="T22" s="6">
        <f t="shared" si="5"/>
        <v>46.544595044510572</v>
      </c>
      <c r="U22" s="13">
        <f>T22*Index!$D$16</f>
        <v>52.807645411872798</v>
      </c>
      <c r="W22" s="8">
        <v>5.7130342973327499</v>
      </c>
      <c r="X22" s="6">
        <f t="shared" si="6"/>
        <v>5.8015863289414078</v>
      </c>
      <c r="Y22" s="6">
        <f>X22*Index!$H$19</f>
        <v>6.0952916368440659</v>
      </c>
      <c r="AA22" s="29">
        <v>4.2765502317661497</v>
      </c>
      <c r="AB22" s="8">
        <v>1.5830365816760901</v>
      </c>
      <c r="AC22" s="8">
        <v>6.7699354602611903</v>
      </c>
      <c r="AD22" s="9">
        <f t="shared" si="7"/>
        <v>6.77</v>
      </c>
      <c r="AE22" s="6">
        <f t="shared" si="8"/>
        <v>6.7976921956482466</v>
      </c>
      <c r="AF22" s="6">
        <f t="shared" si="9"/>
        <v>6.9030564246807948</v>
      </c>
      <c r="AG22" s="13">
        <f>AF22*Index!$D$16</f>
        <v>7.8319331295951766</v>
      </c>
      <c r="AI22" s="8">
        <v>1.01292078267382</v>
      </c>
      <c r="AJ22" s="6">
        <f t="shared" si="10"/>
        <v>1.0286210548052643</v>
      </c>
      <c r="AK22" s="6">
        <f>AJ22*Index!$H$19</f>
        <v>1.0806949957047807</v>
      </c>
      <c r="AM22" s="8">
        <v>356.775788568292</v>
      </c>
      <c r="AN22" s="9">
        <f t="shared" si="11"/>
        <v>356.78</v>
      </c>
    </row>
    <row r="23" spans="1:40" x14ac:dyDescent="0.25">
      <c r="A23" s="23" t="s">
        <v>1375</v>
      </c>
      <c r="B23" s="23" t="s">
        <v>76</v>
      </c>
      <c r="C23" s="2" t="s">
        <v>68</v>
      </c>
      <c r="D23" s="2">
        <v>3</v>
      </c>
      <c r="E23" s="2" t="s">
        <v>43</v>
      </c>
      <c r="F23" s="8">
        <v>204.666555202761</v>
      </c>
      <c r="G23" s="6">
        <f t="shared" si="0"/>
        <v>205.50568807909232</v>
      </c>
      <c r="H23" s="6">
        <f t="shared" si="1"/>
        <v>208.69102624431827</v>
      </c>
      <c r="I23" s="13">
        <f>H23*Index!$D$16</f>
        <v>236.77253403990127</v>
      </c>
      <c r="K23" s="8">
        <v>61.64</v>
      </c>
      <c r="L23" s="6">
        <f t="shared" si="2"/>
        <v>62.595420000000004</v>
      </c>
      <c r="M23" s="6">
        <f>L23*Index!$H$19</f>
        <v>65.764313137499997</v>
      </c>
      <c r="O23" s="28">
        <v>1.7165669818806699</v>
      </c>
      <c r="P23" s="8">
        <v>26.592037018785099</v>
      </c>
      <c r="Q23" s="8">
        <v>45.647012727394802</v>
      </c>
      <c r="R23" s="9">
        <f t="shared" si="3"/>
        <v>45.65</v>
      </c>
      <c r="S23" s="6">
        <f t="shared" si="4"/>
        <v>45.834165479577123</v>
      </c>
      <c r="T23" s="6">
        <f t="shared" si="5"/>
        <v>46.544595044510572</v>
      </c>
      <c r="U23" s="13">
        <f>T23*Index!$D$16</f>
        <v>52.807645411872798</v>
      </c>
      <c r="W23" s="8">
        <v>5.7755287472579999</v>
      </c>
      <c r="X23" s="6">
        <f t="shared" si="6"/>
        <v>5.8650494428404993</v>
      </c>
      <c r="Y23" s="6">
        <f>X23*Index!$H$19</f>
        <v>6.1619675708842996</v>
      </c>
      <c r="AA23" s="29">
        <v>4.2147039959845003</v>
      </c>
      <c r="AB23" s="8">
        <v>1.7554467905004001</v>
      </c>
      <c r="AC23" s="8">
        <v>7.3986886026601697</v>
      </c>
      <c r="AD23" s="9">
        <f t="shared" si="7"/>
        <v>7.4</v>
      </c>
      <c r="AE23" s="6">
        <f t="shared" si="8"/>
        <v>7.4290232259311093</v>
      </c>
      <c r="AF23" s="6">
        <f t="shared" si="9"/>
        <v>7.5441730859330418</v>
      </c>
      <c r="AG23" s="13">
        <f>AF23*Index!$D$16</f>
        <v>8.5593185818195661</v>
      </c>
      <c r="AI23" s="8">
        <v>0.88877678448202602</v>
      </c>
      <c r="AJ23" s="6">
        <f t="shared" si="10"/>
        <v>0.90255282464149744</v>
      </c>
      <c r="AK23" s="6">
        <f>AJ23*Index!$H$19</f>
        <v>0.94824456138897317</v>
      </c>
      <c r="AM23" s="8">
        <v>371.01402330336703</v>
      </c>
      <c r="AN23" s="9">
        <f t="shared" si="11"/>
        <v>371.01</v>
      </c>
    </row>
    <row r="24" spans="1:40" x14ac:dyDescent="0.25">
      <c r="A24" s="23" t="s">
        <v>1376</v>
      </c>
      <c r="B24" s="23" t="s">
        <v>76</v>
      </c>
      <c r="C24" s="2" t="s">
        <v>68</v>
      </c>
      <c r="D24" s="2">
        <v>4</v>
      </c>
      <c r="E24" s="2" t="s">
        <v>41</v>
      </c>
      <c r="F24" s="8">
        <v>192.93090000000001</v>
      </c>
      <c r="G24" s="6">
        <f t="shared" si="0"/>
        <v>193.72191669</v>
      </c>
      <c r="H24" s="6">
        <f t="shared" si="1"/>
        <v>196.72460639869502</v>
      </c>
      <c r="I24" s="13">
        <f>H24*Index!$D$16</f>
        <v>223.19591025677528</v>
      </c>
      <c r="K24" s="8">
        <v>74.900000000000006</v>
      </c>
      <c r="L24" s="6">
        <f t="shared" si="2"/>
        <v>76.060950000000005</v>
      </c>
      <c r="M24" s="6">
        <f>L24*Index!$H$19</f>
        <v>79.911535593750003</v>
      </c>
      <c r="O24" s="28">
        <v>2.3304144160889901</v>
      </c>
      <c r="P24" s="8">
        <v>26.7199103523233</v>
      </c>
      <c r="Q24" s="8">
        <v>62.268464281659803</v>
      </c>
      <c r="R24" s="9">
        <f t="shared" si="3"/>
        <v>62.27</v>
      </c>
      <c r="S24" s="6">
        <f t="shared" si="4"/>
        <v>62.523764985214605</v>
      </c>
      <c r="T24" s="6">
        <f t="shared" si="5"/>
        <v>63.492883342485435</v>
      </c>
      <c r="U24" s="13">
        <f>T24*Index!$D$16</f>
        <v>72.036498900054667</v>
      </c>
      <c r="W24" s="8">
        <v>7.7560256177877802</v>
      </c>
      <c r="X24" s="6">
        <f t="shared" si="6"/>
        <v>7.8762440148634916</v>
      </c>
      <c r="Y24" s="6">
        <f>X24*Index!$H$19</f>
        <v>8.2749788681159551</v>
      </c>
      <c r="AA24" s="29">
        <v>4.2765502317661497</v>
      </c>
      <c r="AB24" s="8">
        <v>1.5830365816760901</v>
      </c>
      <c r="AC24" s="8">
        <v>6.7699354602611903</v>
      </c>
      <c r="AD24" s="9">
        <f t="shared" si="7"/>
        <v>6.77</v>
      </c>
      <c r="AE24" s="6">
        <f t="shared" si="8"/>
        <v>6.7976921956482466</v>
      </c>
      <c r="AF24" s="6">
        <f t="shared" si="9"/>
        <v>6.9030564246807948</v>
      </c>
      <c r="AG24" s="13">
        <f>AF24*Index!$D$16</f>
        <v>7.8319331295951766</v>
      </c>
      <c r="AI24" s="8">
        <v>1.01292078267382</v>
      </c>
      <c r="AJ24" s="6">
        <f t="shared" si="10"/>
        <v>1.0286210548052643</v>
      </c>
      <c r="AK24" s="6">
        <f>AJ24*Index!$H$19</f>
        <v>1.0806949957047807</v>
      </c>
      <c r="AM24" s="8">
        <v>392.33155174399599</v>
      </c>
      <c r="AN24" s="9">
        <f t="shared" si="11"/>
        <v>392.33</v>
      </c>
    </row>
    <row r="25" spans="1:40" x14ac:dyDescent="0.25">
      <c r="A25" s="23" t="s">
        <v>1377</v>
      </c>
      <c r="B25" s="23" t="s">
        <v>76</v>
      </c>
      <c r="C25" s="2" t="s">
        <v>68</v>
      </c>
      <c r="D25" s="2">
        <v>4</v>
      </c>
      <c r="E25" s="2" t="s">
        <v>43</v>
      </c>
      <c r="F25" s="8">
        <v>237.6</v>
      </c>
      <c r="G25" s="6">
        <f t="shared" si="0"/>
        <v>238.57416000000001</v>
      </c>
      <c r="H25" s="6">
        <f t="shared" si="1"/>
        <v>242.27205948000002</v>
      </c>
      <c r="I25" s="13">
        <f>H25*Index!$D$16</f>
        <v>274.87223807596303</v>
      </c>
      <c r="K25" s="8">
        <v>74.900000000000006</v>
      </c>
      <c r="L25" s="6">
        <f t="shared" si="2"/>
        <v>76.060950000000005</v>
      </c>
      <c r="M25" s="6">
        <f>L25*Index!$H$19</f>
        <v>79.911535593750003</v>
      </c>
      <c r="O25" s="28">
        <v>2.3304144160889901</v>
      </c>
      <c r="P25" s="8">
        <v>26.7199103523233</v>
      </c>
      <c r="Q25" s="8">
        <v>62.268464281659803</v>
      </c>
      <c r="R25" s="9">
        <f t="shared" si="3"/>
        <v>62.27</v>
      </c>
      <c r="S25" s="6">
        <f t="shared" si="4"/>
        <v>62.523764985214605</v>
      </c>
      <c r="T25" s="6">
        <f t="shared" si="5"/>
        <v>63.492883342485435</v>
      </c>
      <c r="U25" s="13">
        <f>T25*Index!$D$16</f>
        <v>72.036498900054667</v>
      </c>
      <c r="W25" s="8">
        <v>7.8408681951929298</v>
      </c>
      <c r="X25" s="6">
        <f t="shared" si="6"/>
        <v>7.9624016522184204</v>
      </c>
      <c r="Y25" s="6">
        <f>X25*Index!$H$19</f>
        <v>8.3654982358619776</v>
      </c>
      <c r="AA25" s="29">
        <v>4.2147039959845003</v>
      </c>
      <c r="AB25" s="8">
        <v>1.7554467905004001</v>
      </c>
      <c r="AC25" s="8">
        <v>7.3986886026601697</v>
      </c>
      <c r="AD25" s="9">
        <f t="shared" si="7"/>
        <v>7.4</v>
      </c>
      <c r="AE25" s="6">
        <f t="shared" si="8"/>
        <v>7.4290232259311093</v>
      </c>
      <c r="AF25" s="6">
        <f t="shared" si="9"/>
        <v>7.5441730859330418</v>
      </c>
      <c r="AG25" s="13">
        <f>AF25*Index!$D$16</f>
        <v>8.5593185818195661</v>
      </c>
      <c r="AI25" s="8">
        <v>0.88877678448202602</v>
      </c>
      <c r="AJ25" s="6">
        <f t="shared" si="10"/>
        <v>0.90255282464149744</v>
      </c>
      <c r="AK25" s="6">
        <f>AJ25*Index!$H$19</f>
        <v>0.94824456138897317</v>
      </c>
      <c r="AM25" s="8">
        <v>444.69333394883802</v>
      </c>
      <c r="AN25" s="9">
        <f t="shared" si="11"/>
        <v>444.69</v>
      </c>
    </row>
    <row r="26" spans="1:40" x14ac:dyDescent="0.25">
      <c r="A26" s="23" t="s">
        <v>1378</v>
      </c>
      <c r="B26" s="23" t="s">
        <v>77</v>
      </c>
      <c r="C26" s="2" t="s">
        <v>69</v>
      </c>
      <c r="D26" s="2"/>
      <c r="E26" s="2" t="s">
        <v>41</v>
      </c>
      <c r="F26" s="8">
        <v>248.64709999999999</v>
      </c>
      <c r="G26" s="6">
        <f t="shared" si="0"/>
        <v>249.66655311</v>
      </c>
      <c r="H26" s="6">
        <f t="shared" si="1"/>
        <v>253.536384683205</v>
      </c>
      <c r="I26" s="13">
        <f>H26*Index!$D$16</f>
        <v>287.6522932158997</v>
      </c>
      <c r="K26" s="8">
        <v>37.020000000000003</v>
      </c>
      <c r="L26" s="6">
        <f t="shared" si="2"/>
        <v>37.593810000000005</v>
      </c>
      <c r="M26" s="6">
        <f>L26*Index!$H$19</f>
        <v>39.496996631249999</v>
      </c>
      <c r="O26" s="28">
        <v>0.46678594216144298</v>
      </c>
      <c r="P26" s="8">
        <v>22.7050196877031</v>
      </c>
      <c r="Q26" s="8">
        <v>10.5983840067186</v>
      </c>
      <c r="R26" s="9">
        <f t="shared" si="3"/>
        <v>10.6</v>
      </c>
      <c r="S26" s="6">
        <f t="shared" si="4"/>
        <v>10.641837381146146</v>
      </c>
      <c r="T26" s="6">
        <f t="shared" si="5"/>
        <v>10.806785860553912</v>
      </c>
      <c r="U26" s="13">
        <f>T26*Index!$D$16</f>
        <v>12.260949208397447</v>
      </c>
      <c r="W26" s="8">
        <v>1.5535450263405399</v>
      </c>
      <c r="X26" s="6">
        <f t="shared" si="6"/>
        <v>1.5776249742488184</v>
      </c>
      <c r="Y26" s="6">
        <f>X26*Index!$H$19</f>
        <v>1.6574922385701647</v>
      </c>
      <c r="AA26" s="29">
        <v>4.2765502317661497</v>
      </c>
      <c r="AB26" s="8">
        <v>1.5830365816760901</v>
      </c>
      <c r="AC26" s="8">
        <v>6.7699354602611903</v>
      </c>
      <c r="AD26" s="9">
        <f t="shared" si="7"/>
        <v>6.77</v>
      </c>
      <c r="AE26" s="6">
        <f t="shared" si="8"/>
        <v>6.7976921956482466</v>
      </c>
      <c r="AF26" s="6">
        <f t="shared" si="9"/>
        <v>6.9030564246807948</v>
      </c>
      <c r="AG26" s="13">
        <f>AF26*Index!$D$16</f>
        <v>7.8319331295951766</v>
      </c>
      <c r="AI26" s="8">
        <v>1.01292078267382</v>
      </c>
      <c r="AJ26" s="6">
        <f t="shared" si="10"/>
        <v>1.0286210548052643</v>
      </c>
      <c r="AK26" s="6">
        <f>AJ26*Index!$H$19</f>
        <v>1.0806949957047807</v>
      </c>
      <c r="AM26" s="8">
        <v>349.98035941941703</v>
      </c>
      <c r="AN26" s="9">
        <f t="shared" si="11"/>
        <v>349.98</v>
      </c>
    </row>
    <row r="27" spans="1:40" x14ac:dyDescent="0.25">
      <c r="A27" s="23" t="s">
        <v>1379</v>
      </c>
      <c r="B27" s="23" t="s">
        <v>77</v>
      </c>
      <c r="C27" s="2" t="s">
        <v>69</v>
      </c>
      <c r="D27" s="2">
        <v>1</v>
      </c>
      <c r="E27" s="2" t="s">
        <v>43</v>
      </c>
      <c r="F27" s="8">
        <v>240.370425531915</v>
      </c>
      <c r="G27" s="6">
        <f t="shared" si="0"/>
        <v>241.35594427659586</v>
      </c>
      <c r="H27" s="6">
        <f t="shared" si="1"/>
        <v>245.0969614128831</v>
      </c>
      <c r="I27" s="13">
        <f>H27*Index!$D$16</f>
        <v>278.07725939911228</v>
      </c>
      <c r="K27" s="8">
        <v>37.159999999999997</v>
      </c>
      <c r="L27" s="6">
        <f t="shared" si="2"/>
        <v>37.735979999999998</v>
      </c>
      <c r="M27" s="6">
        <f>L27*Index!$H$19</f>
        <v>39.646363987499996</v>
      </c>
      <c r="O27" s="28">
        <v>1.1222493282924999</v>
      </c>
      <c r="P27" s="8">
        <v>26.306625454085101</v>
      </c>
      <c r="Q27" s="8">
        <v>29.522592745489401</v>
      </c>
      <c r="R27" s="9">
        <f t="shared" si="3"/>
        <v>29.52</v>
      </c>
      <c r="S27" s="6">
        <f t="shared" si="4"/>
        <v>29.643635375745909</v>
      </c>
      <c r="T27" s="6">
        <f t="shared" si="5"/>
        <v>30.103111724069972</v>
      </c>
      <c r="U27" s="13">
        <f>T27*Index!$D$16</f>
        <v>34.153792684166078</v>
      </c>
      <c r="W27" s="8">
        <v>3.7758988292103299</v>
      </c>
      <c r="X27" s="6">
        <f t="shared" si="6"/>
        <v>3.8344252610630902</v>
      </c>
      <c r="Y27" s="6">
        <f>X27*Index!$H$19</f>
        <v>4.0285430399044087</v>
      </c>
      <c r="AA27" s="29">
        <v>4.2147039959845003</v>
      </c>
      <c r="AB27" s="8">
        <v>1.7554467905004001</v>
      </c>
      <c r="AC27" s="8">
        <v>7.3986886026601697</v>
      </c>
      <c r="AD27" s="9">
        <f t="shared" si="7"/>
        <v>7.4</v>
      </c>
      <c r="AE27" s="6">
        <f t="shared" si="8"/>
        <v>7.4290232259311093</v>
      </c>
      <c r="AF27" s="6">
        <f t="shared" si="9"/>
        <v>7.5441730859330418</v>
      </c>
      <c r="AG27" s="13">
        <f>AF27*Index!$D$16</f>
        <v>8.5593185818195661</v>
      </c>
      <c r="AI27" s="8">
        <v>0.88877678448202602</v>
      </c>
      <c r="AJ27" s="6">
        <f t="shared" si="10"/>
        <v>0.90255282464149744</v>
      </c>
      <c r="AK27" s="6">
        <f>AJ27*Index!$H$19</f>
        <v>0.94824456138897317</v>
      </c>
      <c r="AM27" s="8">
        <v>365.41352225389102</v>
      </c>
      <c r="AN27" s="9">
        <f t="shared" si="11"/>
        <v>365.41</v>
      </c>
    </row>
    <row r="28" spans="1:40" x14ac:dyDescent="0.25">
      <c r="A28" s="23" t="s">
        <v>1380</v>
      </c>
      <c r="B28" s="23" t="s">
        <v>77</v>
      </c>
      <c r="C28" s="2" t="s">
        <v>69</v>
      </c>
      <c r="D28" s="2">
        <v>2</v>
      </c>
      <c r="E28" s="2" t="s">
        <v>41</v>
      </c>
      <c r="F28" s="8">
        <v>248.64709999999999</v>
      </c>
      <c r="G28" s="6">
        <f t="shared" si="0"/>
        <v>249.66655311</v>
      </c>
      <c r="H28" s="6">
        <f t="shared" si="1"/>
        <v>253.536384683205</v>
      </c>
      <c r="I28" s="13">
        <f>H28*Index!$D$16</f>
        <v>287.6522932158997</v>
      </c>
      <c r="K28" s="8">
        <v>46.51</v>
      </c>
      <c r="L28" s="6">
        <f t="shared" si="2"/>
        <v>47.230905</v>
      </c>
      <c r="M28" s="6">
        <f>L28*Index!$H$19</f>
        <v>49.621969565624994</v>
      </c>
      <c r="O28" s="28">
        <v>1.1222493282924999</v>
      </c>
      <c r="P28" s="8">
        <v>26.306625454085101</v>
      </c>
      <c r="Q28" s="8">
        <v>29.522592745489401</v>
      </c>
      <c r="R28" s="9">
        <f t="shared" si="3"/>
        <v>29.52</v>
      </c>
      <c r="S28" s="6">
        <f t="shared" si="4"/>
        <v>29.643635375745909</v>
      </c>
      <c r="T28" s="6">
        <f t="shared" si="5"/>
        <v>30.103111724069972</v>
      </c>
      <c r="U28" s="13">
        <f>T28*Index!$D$16</f>
        <v>34.153792684166078</v>
      </c>
      <c r="W28" s="8">
        <v>3.7350414929158902</v>
      </c>
      <c r="X28" s="6">
        <f t="shared" si="6"/>
        <v>3.7929346360560867</v>
      </c>
      <c r="Y28" s="6">
        <f>X28*Index!$H$19</f>
        <v>3.9849519520064258</v>
      </c>
      <c r="AA28" s="29">
        <v>4.2765502317661497</v>
      </c>
      <c r="AB28" s="8">
        <v>1.5830365816760901</v>
      </c>
      <c r="AC28" s="8">
        <v>6.7699354602611903</v>
      </c>
      <c r="AD28" s="9">
        <f t="shared" si="7"/>
        <v>6.77</v>
      </c>
      <c r="AE28" s="6">
        <f t="shared" si="8"/>
        <v>6.7976921956482466</v>
      </c>
      <c r="AF28" s="6">
        <f t="shared" si="9"/>
        <v>6.9030564246807948</v>
      </c>
      <c r="AG28" s="13">
        <f>AF28*Index!$D$16</f>
        <v>7.8319331295951766</v>
      </c>
      <c r="AI28" s="8">
        <v>1.01292078267382</v>
      </c>
      <c r="AJ28" s="6">
        <f t="shared" si="10"/>
        <v>1.0286210548052643</v>
      </c>
      <c r="AK28" s="6">
        <f>AJ28*Index!$H$19</f>
        <v>1.0806949957047807</v>
      </c>
      <c r="AM28" s="8">
        <v>384.32563554299702</v>
      </c>
      <c r="AN28" s="9">
        <f t="shared" si="11"/>
        <v>384.33</v>
      </c>
    </row>
    <row r="29" spans="1:40" x14ac:dyDescent="0.25">
      <c r="A29" s="23" t="s">
        <v>1381</v>
      </c>
      <c r="B29" s="23" t="s">
        <v>77</v>
      </c>
      <c r="C29" s="2" t="s">
        <v>69</v>
      </c>
      <c r="D29" s="2">
        <v>2</v>
      </c>
      <c r="E29" s="2" t="s">
        <v>43</v>
      </c>
      <c r="F29" s="8">
        <v>247.068635682159</v>
      </c>
      <c r="G29" s="6">
        <f t="shared" si="0"/>
        <v>248.08161708845586</v>
      </c>
      <c r="H29" s="6">
        <f t="shared" si="1"/>
        <v>251.92688215332694</v>
      </c>
      <c r="I29" s="13">
        <f>H29*Index!$D$16</f>
        <v>285.82621569162364</v>
      </c>
      <c r="K29" s="8">
        <v>46.51</v>
      </c>
      <c r="L29" s="6">
        <f t="shared" si="2"/>
        <v>47.230905</v>
      </c>
      <c r="M29" s="6">
        <f>L29*Index!$H$19</f>
        <v>49.621969565624994</v>
      </c>
      <c r="O29" s="28">
        <v>1.1222493282924999</v>
      </c>
      <c r="P29" s="8">
        <v>26.306625454085101</v>
      </c>
      <c r="Q29" s="8">
        <v>29.522592745489401</v>
      </c>
      <c r="R29" s="9">
        <f t="shared" si="3"/>
        <v>29.52</v>
      </c>
      <c r="S29" s="6">
        <f t="shared" si="4"/>
        <v>29.643635375745909</v>
      </c>
      <c r="T29" s="6">
        <f t="shared" si="5"/>
        <v>30.103111724069972</v>
      </c>
      <c r="U29" s="13">
        <f>T29*Index!$D$16</f>
        <v>34.153792684166078</v>
      </c>
      <c r="W29" s="8">
        <v>3.7758988292103299</v>
      </c>
      <c r="X29" s="6">
        <f t="shared" si="6"/>
        <v>3.8344252610630902</v>
      </c>
      <c r="Y29" s="6">
        <f>X29*Index!$H$19</f>
        <v>4.0285430399044087</v>
      </c>
      <c r="AA29" s="29">
        <v>4.2147039959845003</v>
      </c>
      <c r="AB29" s="8">
        <v>1.7554467905004001</v>
      </c>
      <c r="AC29" s="8">
        <v>7.3986886026601697</v>
      </c>
      <c r="AD29" s="9">
        <f t="shared" si="7"/>
        <v>7.4</v>
      </c>
      <c r="AE29" s="6">
        <f t="shared" si="8"/>
        <v>7.4290232259311093</v>
      </c>
      <c r="AF29" s="6">
        <f t="shared" si="9"/>
        <v>7.5441730859330418</v>
      </c>
      <c r="AG29" s="13">
        <f>AF29*Index!$D$16</f>
        <v>8.5593185818195661</v>
      </c>
      <c r="AI29" s="8">
        <v>0.88877678448202602</v>
      </c>
      <c r="AJ29" s="6">
        <f t="shared" si="10"/>
        <v>0.90255282464149744</v>
      </c>
      <c r="AK29" s="6">
        <f>AJ29*Index!$H$19</f>
        <v>0.94824456138897317</v>
      </c>
      <c r="AM29" s="8">
        <v>383.13808412452801</v>
      </c>
      <c r="AN29" s="9">
        <f t="shared" si="11"/>
        <v>383.14</v>
      </c>
    </row>
    <row r="30" spans="1:40" x14ac:dyDescent="0.25">
      <c r="A30" s="23" t="s">
        <v>1382</v>
      </c>
      <c r="B30" s="23" t="s">
        <v>77</v>
      </c>
      <c r="C30" s="2" t="s">
        <v>69</v>
      </c>
      <c r="D30" s="2">
        <v>3</v>
      </c>
      <c r="E30" s="2" t="s">
        <v>41</v>
      </c>
      <c r="F30" s="8">
        <v>248.64709999999999</v>
      </c>
      <c r="G30" s="6">
        <f t="shared" si="0"/>
        <v>249.66655311</v>
      </c>
      <c r="H30" s="6">
        <f t="shared" si="1"/>
        <v>253.536384683205</v>
      </c>
      <c r="I30" s="13">
        <f>H30*Index!$D$16</f>
        <v>287.6522932158997</v>
      </c>
      <c r="K30" s="8">
        <v>61.64</v>
      </c>
      <c r="L30" s="6">
        <f t="shared" si="2"/>
        <v>62.595420000000004</v>
      </c>
      <c r="M30" s="6">
        <f>L30*Index!$H$19</f>
        <v>65.764313137499997</v>
      </c>
      <c r="O30" s="28">
        <v>1.1222493282924999</v>
      </c>
      <c r="P30" s="8">
        <v>26.306625454085101</v>
      </c>
      <c r="Q30" s="8">
        <v>29.522592745489401</v>
      </c>
      <c r="R30" s="9">
        <f t="shared" si="3"/>
        <v>29.52</v>
      </c>
      <c r="S30" s="6">
        <f t="shared" si="4"/>
        <v>29.643635375745909</v>
      </c>
      <c r="T30" s="6">
        <f t="shared" si="5"/>
        <v>30.103111724069972</v>
      </c>
      <c r="U30" s="13">
        <f>T30*Index!$D$16</f>
        <v>34.153792684166078</v>
      </c>
      <c r="W30" s="8">
        <v>3.7350414929158902</v>
      </c>
      <c r="X30" s="6">
        <f t="shared" si="6"/>
        <v>3.7929346360560867</v>
      </c>
      <c r="Y30" s="6">
        <f>X30*Index!$H$19</f>
        <v>3.9849519520064258</v>
      </c>
      <c r="AA30" s="29">
        <v>4.2765502317661497</v>
      </c>
      <c r="AB30" s="8">
        <v>1.5830365816760901</v>
      </c>
      <c r="AC30" s="8">
        <v>6.7699354602611903</v>
      </c>
      <c r="AD30" s="9">
        <f t="shared" si="7"/>
        <v>6.77</v>
      </c>
      <c r="AE30" s="6">
        <f t="shared" si="8"/>
        <v>6.7976921956482466</v>
      </c>
      <c r="AF30" s="6">
        <f t="shared" si="9"/>
        <v>6.9030564246807948</v>
      </c>
      <c r="AG30" s="13">
        <f>AF30*Index!$D$16</f>
        <v>7.8319331295951766</v>
      </c>
      <c r="AI30" s="8">
        <v>1.01292078267382</v>
      </c>
      <c r="AJ30" s="6">
        <f t="shared" si="10"/>
        <v>1.0286210548052643</v>
      </c>
      <c r="AK30" s="6">
        <f>AJ30*Index!$H$19</f>
        <v>1.0806949957047807</v>
      </c>
      <c r="AM30" s="8">
        <v>400.46797911487198</v>
      </c>
      <c r="AN30" s="9">
        <f t="shared" si="11"/>
        <v>400.47</v>
      </c>
    </row>
    <row r="31" spans="1:40" x14ac:dyDescent="0.25">
      <c r="A31" s="23" t="s">
        <v>1383</v>
      </c>
      <c r="B31" s="23" t="s">
        <v>77</v>
      </c>
      <c r="C31" s="2" t="s">
        <v>69</v>
      </c>
      <c r="D31" s="2">
        <v>3</v>
      </c>
      <c r="E31" s="2" t="s">
        <v>43</v>
      </c>
      <c r="F31" s="8">
        <v>264.21784872161101</v>
      </c>
      <c r="G31" s="6">
        <f t="shared" si="0"/>
        <v>265.30114190136959</v>
      </c>
      <c r="H31" s="6">
        <f t="shared" si="1"/>
        <v>269.41330960084082</v>
      </c>
      <c r="I31" s="13">
        <f>H31*Index!$D$16</f>
        <v>305.66562044497232</v>
      </c>
      <c r="K31" s="8">
        <v>61.64</v>
      </c>
      <c r="L31" s="6">
        <f t="shared" si="2"/>
        <v>62.595420000000004</v>
      </c>
      <c r="M31" s="6">
        <f>L31*Index!$H$19</f>
        <v>65.764313137499997</v>
      </c>
      <c r="O31" s="28">
        <v>1.1222493282924999</v>
      </c>
      <c r="P31" s="8">
        <v>26.306625454085101</v>
      </c>
      <c r="Q31" s="8">
        <v>29.522592745489401</v>
      </c>
      <c r="R31" s="9">
        <f t="shared" si="3"/>
        <v>29.52</v>
      </c>
      <c r="S31" s="6">
        <f t="shared" si="4"/>
        <v>29.643635375745909</v>
      </c>
      <c r="T31" s="6">
        <f t="shared" si="5"/>
        <v>30.103111724069972</v>
      </c>
      <c r="U31" s="13">
        <f>T31*Index!$D$16</f>
        <v>34.153792684166078</v>
      </c>
      <c r="W31" s="8">
        <v>3.7758988292103299</v>
      </c>
      <c r="X31" s="6">
        <f t="shared" si="6"/>
        <v>3.8344252610630902</v>
      </c>
      <c r="Y31" s="6">
        <f>X31*Index!$H$19</f>
        <v>4.0285430399044087</v>
      </c>
      <c r="AA31" s="29">
        <v>4.2147039959845003</v>
      </c>
      <c r="AB31" s="8">
        <v>1.7554467905004001</v>
      </c>
      <c r="AC31" s="8">
        <v>7.3986886026601697</v>
      </c>
      <c r="AD31" s="9">
        <f t="shared" si="7"/>
        <v>7.4</v>
      </c>
      <c r="AE31" s="6">
        <f t="shared" si="8"/>
        <v>7.4290232259311093</v>
      </c>
      <c r="AF31" s="6">
        <f t="shared" si="9"/>
        <v>7.5441730859330418</v>
      </c>
      <c r="AG31" s="13">
        <f>AF31*Index!$D$16</f>
        <v>8.5593185818195661</v>
      </c>
      <c r="AI31" s="8">
        <v>0.88877678448202602</v>
      </c>
      <c r="AJ31" s="6">
        <f t="shared" si="10"/>
        <v>0.90255282464149744</v>
      </c>
      <c r="AK31" s="6">
        <f>AJ31*Index!$H$19</f>
        <v>0.94824456138897317</v>
      </c>
      <c r="AM31" s="8">
        <v>419.11983244975102</v>
      </c>
      <c r="AN31" s="9">
        <f t="shared" si="11"/>
        <v>419.12</v>
      </c>
    </row>
    <row r="32" spans="1:40" x14ac:dyDescent="0.25">
      <c r="A32" s="23" t="s">
        <v>1384</v>
      </c>
      <c r="B32" s="23" t="s">
        <v>77</v>
      </c>
      <c r="C32" s="2" t="s">
        <v>69</v>
      </c>
      <c r="D32" s="2">
        <v>4</v>
      </c>
      <c r="E32" s="2" t="s">
        <v>41</v>
      </c>
      <c r="F32" s="8">
        <v>248.64709999999999</v>
      </c>
      <c r="G32" s="6">
        <f t="shared" si="0"/>
        <v>249.66655311</v>
      </c>
      <c r="H32" s="6">
        <f t="shared" si="1"/>
        <v>253.536384683205</v>
      </c>
      <c r="I32" s="13">
        <f>H32*Index!$D$16</f>
        <v>287.6522932158997</v>
      </c>
      <c r="K32" s="8">
        <v>74.900000000000006</v>
      </c>
      <c r="L32" s="6">
        <f t="shared" si="2"/>
        <v>76.060950000000005</v>
      </c>
      <c r="M32" s="6">
        <f>L32*Index!$H$19</f>
        <v>79.911535593750003</v>
      </c>
      <c r="O32" s="28">
        <v>1.7360967625008299</v>
      </c>
      <c r="P32" s="8">
        <v>26.579189188328701</v>
      </c>
      <c r="Q32" s="8">
        <v>46.144044299754398</v>
      </c>
      <c r="R32" s="9">
        <f t="shared" si="3"/>
        <v>46.14</v>
      </c>
      <c r="S32" s="6">
        <f t="shared" si="4"/>
        <v>46.33323488138339</v>
      </c>
      <c r="T32" s="6">
        <f t="shared" si="5"/>
        <v>47.051400022044838</v>
      </c>
      <c r="U32" s="13">
        <f>T32*Index!$D$16</f>
        <v>53.382646172347954</v>
      </c>
      <c r="W32" s="8">
        <v>5.7780328133709196</v>
      </c>
      <c r="X32" s="6">
        <f t="shared" si="6"/>
        <v>5.8675923219781696</v>
      </c>
      <c r="Y32" s="6">
        <f>X32*Index!$H$19</f>
        <v>6.1646391832783136</v>
      </c>
      <c r="AA32" s="29">
        <v>4.2765502317661497</v>
      </c>
      <c r="AB32" s="8">
        <v>1.5830365816760901</v>
      </c>
      <c r="AC32" s="8">
        <v>6.7699354602611903</v>
      </c>
      <c r="AD32" s="9">
        <f t="shared" si="7"/>
        <v>6.77</v>
      </c>
      <c r="AE32" s="6">
        <f t="shared" si="8"/>
        <v>6.7976921956482466</v>
      </c>
      <c r="AF32" s="6">
        <f t="shared" si="9"/>
        <v>6.9030564246807948</v>
      </c>
      <c r="AG32" s="13">
        <f>AF32*Index!$D$16</f>
        <v>7.8319331295951766</v>
      </c>
      <c r="AI32" s="8">
        <v>1.01292078267382</v>
      </c>
      <c r="AJ32" s="6">
        <f t="shared" si="10"/>
        <v>1.0286210548052643</v>
      </c>
      <c r="AK32" s="6">
        <f>AJ32*Index!$H$19</f>
        <v>1.0806949957047807</v>
      </c>
      <c r="AM32" s="8">
        <v>436.02374229057602</v>
      </c>
      <c r="AN32" s="9">
        <f t="shared" si="11"/>
        <v>436.02</v>
      </c>
    </row>
    <row r="33" spans="1:40" x14ac:dyDescent="0.25">
      <c r="A33" s="23" t="s">
        <v>1385</v>
      </c>
      <c r="B33" s="23" t="s">
        <v>77</v>
      </c>
      <c r="C33" s="2" t="s">
        <v>69</v>
      </c>
      <c r="D33" s="2">
        <v>4</v>
      </c>
      <c r="E33" s="2" t="s">
        <v>43</v>
      </c>
      <c r="F33" s="8">
        <v>284.08</v>
      </c>
      <c r="G33" s="6">
        <f t="shared" si="0"/>
        <v>285.24472800000001</v>
      </c>
      <c r="H33" s="6">
        <f t="shared" si="1"/>
        <v>289.66602128400001</v>
      </c>
      <c r="I33" s="13">
        <f>H33*Index!$D$16</f>
        <v>328.64354121472883</v>
      </c>
      <c r="K33" s="8">
        <v>74.900000000000006</v>
      </c>
      <c r="L33" s="6">
        <f t="shared" si="2"/>
        <v>76.060950000000005</v>
      </c>
      <c r="M33" s="6">
        <f>L33*Index!$H$19</f>
        <v>79.911535593750003</v>
      </c>
      <c r="O33" s="28">
        <v>1.7360967625008299</v>
      </c>
      <c r="P33" s="8">
        <v>26.579189188328701</v>
      </c>
      <c r="Q33" s="8">
        <v>46.144044299754398</v>
      </c>
      <c r="R33" s="9">
        <f t="shared" si="3"/>
        <v>46.14</v>
      </c>
      <c r="S33" s="6">
        <f t="shared" si="4"/>
        <v>46.33323488138339</v>
      </c>
      <c r="T33" s="6">
        <f t="shared" si="5"/>
        <v>47.051400022044838</v>
      </c>
      <c r="U33" s="13">
        <f>T33*Index!$D$16</f>
        <v>53.382646172347954</v>
      </c>
      <c r="W33" s="8">
        <v>5.8412382771452602</v>
      </c>
      <c r="X33" s="6">
        <f t="shared" si="6"/>
        <v>5.9317774704410118</v>
      </c>
      <c r="Y33" s="6">
        <f>X33*Index!$H$19</f>
        <v>6.2320737048820876</v>
      </c>
      <c r="AA33" s="29">
        <v>4.2147039959845003</v>
      </c>
      <c r="AB33" s="8">
        <v>1.7554467905004001</v>
      </c>
      <c r="AC33" s="8">
        <v>7.3986886026601697</v>
      </c>
      <c r="AD33" s="9">
        <f t="shared" si="7"/>
        <v>7.4</v>
      </c>
      <c r="AE33" s="6">
        <f t="shared" si="8"/>
        <v>7.4290232259311093</v>
      </c>
      <c r="AF33" s="6">
        <f t="shared" si="9"/>
        <v>7.5441730859330418</v>
      </c>
      <c r="AG33" s="13">
        <f>AF33*Index!$D$16</f>
        <v>8.5593185818195661</v>
      </c>
      <c r="AI33" s="8">
        <v>0.88877678448202602</v>
      </c>
      <c r="AJ33" s="6">
        <f t="shared" si="10"/>
        <v>0.90255282464149744</v>
      </c>
      <c r="AK33" s="6">
        <f>AJ33*Index!$H$19</f>
        <v>0.94824456138897317</v>
      </c>
      <c r="AM33" s="8">
        <v>477.67735982891702</v>
      </c>
      <c r="AN33" s="9">
        <f t="shared" si="11"/>
        <v>477.68</v>
      </c>
    </row>
    <row r="34" spans="1:40" x14ac:dyDescent="0.25">
      <c r="A34" s="23" t="s">
        <v>1386</v>
      </c>
      <c r="B34" s="23" t="s">
        <v>78</v>
      </c>
      <c r="C34" s="2" t="s">
        <v>70</v>
      </c>
      <c r="D34" s="2"/>
      <c r="E34" s="2" t="s">
        <v>41</v>
      </c>
      <c r="F34" s="8">
        <v>305.73349999999999</v>
      </c>
      <c r="G34" s="6">
        <f t="shared" si="0"/>
        <v>306.98700735</v>
      </c>
      <c r="H34" s="6">
        <f t="shared" si="1"/>
        <v>311.74530596392503</v>
      </c>
      <c r="I34" s="13">
        <f>H34*Index!$D$16</f>
        <v>353.69381902271647</v>
      </c>
      <c r="K34" s="8">
        <v>39.11</v>
      </c>
      <c r="L34" s="6">
        <f t="shared" si="2"/>
        <v>39.716205000000002</v>
      </c>
      <c r="M34" s="6">
        <f>L34*Index!$H$19</f>
        <v>41.726837878124996</v>
      </c>
      <c r="O34" s="28">
        <v>0.378143940162393</v>
      </c>
      <c r="P34" s="8">
        <v>22.732744488356101</v>
      </c>
      <c r="Q34" s="8">
        <v>8.5962495715318994</v>
      </c>
      <c r="R34" s="9">
        <f t="shared" si="3"/>
        <v>8.6</v>
      </c>
      <c r="S34" s="6">
        <f t="shared" si="4"/>
        <v>8.6314941947751809</v>
      </c>
      <c r="T34" s="6">
        <f t="shared" si="5"/>
        <v>8.7652823547941967</v>
      </c>
      <c r="U34" s="13">
        <f>T34*Index!$D$16</f>
        <v>9.9447405672832971</v>
      </c>
      <c r="W34" s="8">
        <v>1.2585289838847</v>
      </c>
      <c r="X34" s="6">
        <f t="shared" si="6"/>
        <v>1.278036183134913</v>
      </c>
      <c r="Y34" s="6">
        <f>X34*Index!$H$19</f>
        <v>1.3427367649061179</v>
      </c>
      <c r="AA34" s="29">
        <v>4.2765502317661497</v>
      </c>
      <c r="AB34" s="8">
        <v>1.5830365816760901</v>
      </c>
      <c r="AC34" s="8">
        <v>6.7699354602611903</v>
      </c>
      <c r="AD34" s="9">
        <f t="shared" si="7"/>
        <v>6.77</v>
      </c>
      <c r="AE34" s="6">
        <f t="shared" si="8"/>
        <v>6.7976921956482466</v>
      </c>
      <c r="AF34" s="6">
        <f t="shared" si="9"/>
        <v>6.9030564246807948</v>
      </c>
      <c r="AG34" s="13">
        <f>AF34*Index!$D$16</f>
        <v>7.8319331295951766</v>
      </c>
      <c r="AI34" s="8">
        <v>1.01292078267382</v>
      </c>
      <c r="AJ34" s="6">
        <f t="shared" si="10"/>
        <v>1.0286210548052643</v>
      </c>
      <c r="AK34" s="6">
        <f>AJ34*Index!$H$19</f>
        <v>1.0806949957047807</v>
      </c>
      <c r="AM34" s="8">
        <v>415.62076235833098</v>
      </c>
      <c r="AN34" s="9">
        <f t="shared" si="11"/>
        <v>415.62</v>
      </c>
    </row>
    <row r="35" spans="1:40" x14ac:dyDescent="0.25">
      <c r="A35" s="23" t="s">
        <v>1387</v>
      </c>
      <c r="B35" s="23" t="s">
        <v>78</v>
      </c>
      <c r="C35" s="2" t="s">
        <v>70</v>
      </c>
      <c r="D35" s="2">
        <v>1</v>
      </c>
      <c r="E35" s="2" t="s">
        <v>43</v>
      </c>
      <c r="F35" s="8">
        <v>307.035845412904</v>
      </c>
      <c r="G35" s="6">
        <f t="shared" si="0"/>
        <v>308.29469237909689</v>
      </c>
      <c r="H35" s="6">
        <f t="shared" si="1"/>
        <v>313.07326011097291</v>
      </c>
      <c r="I35" s="13">
        <f>H35*Index!$D$16</f>
        <v>355.20046295534644</v>
      </c>
      <c r="K35" s="8">
        <v>37.159999999999997</v>
      </c>
      <c r="L35" s="6">
        <f t="shared" si="2"/>
        <v>37.735979999999998</v>
      </c>
      <c r="M35" s="6">
        <f>L35*Index!$H$19</f>
        <v>39.646363987499996</v>
      </c>
      <c r="O35" s="28">
        <v>1.01545171658267</v>
      </c>
      <c r="P35" s="8">
        <v>26.429728676419199</v>
      </c>
      <c r="Q35" s="8">
        <v>26.8381133532842</v>
      </c>
      <c r="R35" s="9">
        <f t="shared" si="3"/>
        <v>26.84</v>
      </c>
      <c r="S35" s="6">
        <f t="shared" si="4"/>
        <v>26.948149618032666</v>
      </c>
      <c r="T35" s="6">
        <f t="shared" si="5"/>
        <v>27.365845937112173</v>
      </c>
      <c r="U35" s="13">
        <f>T35*Index!$D$16</f>
        <v>31.048199844922625</v>
      </c>
      <c r="W35" s="8">
        <v>3.4165696081083201</v>
      </c>
      <c r="X35" s="6">
        <f t="shared" si="6"/>
        <v>3.4695264370339993</v>
      </c>
      <c r="Y35" s="6">
        <f>X35*Index!$H$19</f>
        <v>3.6451712129088452</v>
      </c>
      <c r="AA35" s="29">
        <v>4.2147039959845003</v>
      </c>
      <c r="AB35" s="8">
        <v>1.7554467905004001</v>
      </c>
      <c r="AC35" s="8">
        <v>7.3986886026601697</v>
      </c>
      <c r="AD35" s="9">
        <f t="shared" si="7"/>
        <v>7.4</v>
      </c>
      <c r="AE35" s="6">
        <f t="shared" si="8"/>
        <v>7.4290232259311093</v>
      </c>
      <c r="AF35" s="6">
        <f t="shared" si="9"/>
        <v>7.5441730859330418</v>
      </c>
      <c r="AG35" s="13">
        <f>AF35*Index!$D$16</f>
        <v>8.5593185818195661</v>
      </c>
      <c r="AI35" s="8">
        <v>0.88877678448202602</v>
      </c>
      <c r="AJ35" s="6">
        <f t="shared" si="10"/>
        <v>0.90255282464149744</v>
      </c>
      <c r="AK35" s="6">
        <f>AJ35*Index!$H$19</f>
        <v>0.94824456138897317</v>
      </c>
      <c r="AM35" s="8">
        <v>439.04776114388602</v>
      </c>
      <c r="AN35" s="9">
        <f t="shared" si="11"/>
        <v>439.05</v>
      </c>
    </row>
    <row r="36" spans="1:40" x14ac:dyDescent="0.25">
      <c r="A36" s="23" t="s">
        <v>1388</v>
      </c>
      <c r="B36" s="23" t="s">
        <v>78</v>
      </c>
      <c r="C36" s="2" t="s">
        <v>70</v>
      </c>
      <c r="D36" s="2">
        <v>2</v>
      </c>
      <c r="E36" s="2" t="s">
        <v>41</v>
      </c>
      <c r="F36" s="8">
        <v>305.73349999999999</v>
      </c>
      <c r="G36" s="6">
        <f t="shared" si="0"/>
        <v>306.98700735</v>
      </c>
      <c r="H36" s="6">
        <f t="shared" si="1"/>
        <v>311.74530596392503</v>
      </c>
      <c r="I36" s="13">
        <f>H36*Index!$D$16</f>
        <v>353.69381902271647</v>
      </c>
      <c r="K36" s="8">
        <v>46.51</v>
      </c>
      <c r="L36" s="6">
        <f t="shared" si="2"/>
        <v>47.230905</v>
      </c>
      <c r="M36" s="6">
        <f>L36*Index!$H$19</f>
        <v>49.621969565624994</v>
      </c>
      <c r="O36" s="28">
        <v>1.01545171658267</v>
      </c>
      <c r="P36" s="8">
        <v>26.429728676419199</v>
      </c>
      <c r="Q36" s="8">
        <v>26.8381133532842</v>
      </c>
      <c r="R36" s="9">
        <f t="shared" si="3"/>
        <v>26.84</v>
      </c>
      <c r="S36" s="6">
        <f t="shared" si="4"/>
        <v>26.948149618032666</v>
      </c>
      <c r="T36" s="6">
        <f t="shared" si="5"/>
        <v>27.365845937112173</v>
      </c>
      <c r="U36" s="13">
        <f>T36*Index!$D$16</f>
        <v>31.048199844922625</v>
      </c>
      <c r="W36" s="8">
        <v>3.3796004148736101</v>
      </c>
      <c r="X36" s="6">
        <f t="shared" si="6"/>
        <v>3.4319842213041514</v>
      </c>
      <c r="Y36" s="6">
        <f>X36*Index!$H$19</f>
        <v>3.6057284225076738</v>
      </c>
      <c r="AA36" s="29">
        <v>4.2765502317661497</v>
      </c>
      <c r="AB36" s="8">
        <v>1.5830365816760901</v>
      </c>
      <c r="AC36" s="8">
        <v>6.7699354602611903</v>
      </c>
      <c r="AD36" s="9">
        <f t="shared" si="7"/>
        <v>6.77</v>
      </c>
      <c r="AE36" s="6">
        <f t="shared" si="8"/>
        <v>6.7976921956482466</v>
      </c>
      <c r="AF36" s="6">
        <f t="shared" si="9"/>
        <v>6.9030564246807948</v>
      </c>
      <c r="AG36" s="13">
        <f>AF36*Index!$D$16</f>
        <v>7.8319331295951766</v>
      </c>
      <c r="AI36" s="8">
        <v>1.01292078267382</v>
      </c>
      <c r="AJ36" s="6">
        <f t="shared" si="10"/>
        <v>1.0286210548052643</v>
      </c>
      <c r="AK36" s="6">
        <f>AJ36*Index!$H$19</f>
        <v>1.0806949957047807</v>
      </c>
      <c r="AM36" s="8">
        <v>446.88234498107198</v>
      </c>
      <c r="AN36" s="9">
        <f t="shared" si="11"/>
        <v>446.88</v>
      </c>
    </row>
    <row r="37" spans="1:40" x14ac:dyDescent="0.25">
      <c r="A37" s="23" t="s">
        <v>1389</v>
      </c>
      <c r="B37" s="23" t="s">
        <v>78</v>
      </c>
      <c r="C37" s="2" t="s">
        <v>70</v>
      </c>
      <c r="D37" s="2">
        <v>2</v>
      </c>
      <c r="E37" s="2" t="s">
        <v>43</v>
      </c>
      <c r="F37" s="8">
        <v>306.3659639</v>
      </c>
      <c r="G37" s="6">
        <f t="shared" si="0"/>
        <v>307.62206435198999</v>
      </c>
      <c r="H37" s="6">
        <f t="shared" si="1"/>
        <v>312.39020634944586</v>
      </c>
      <c r="I37" s="13">
        <f>H37*Index!$D$16</f>
        <v>354.42549733793214</v>
      </c>
      <c r="K37" s="8">
        <v>46.51</v>
      </c>
      <c r="L37" s="6">
        <f t="shared" si="2"/>
        <v>47.230905</v>
      </c>
      <c r="M37" s="6">
        <f>L37*Index!$H$19</f>
        <v>49.621969565624994</v>
      </c>
      <c r="O37" s="28">
        <v>1.01545171658267</v>
      </c>
      <c r="P37" s="8">
        <v>26.429728676419199</v>
      </c>
      <c r="Q37" s="8">
        <v>26.8381133532842</v>
      </c>
      <c r="R37" s="9">
        <f t="shared" si="3"/>
        <v>26.84</v>
      </c>
      <c r="S37" s="6">
        <f t="shared" si="4"/>
        <v>26.948149618032666</v>
      </c>
      <c r="T37" s="6">
        <f t="shared" si="5"/>
        <v>27.365845937112173</v>
      </c>
      <c r="U37" s="13">
        <f>T37*Index!$D$16</f>
        <v>31.048199844922625</v>
      </c>
      <c r="W37" s="8">
        <v>3.4165696081083201</v>
      </c>
      <c r="X37" s="6">
        <f t="shared" si="6"/>
        <v>3.4695264370339993</v>
      </c>
      <c r="Y37" s="6">
        <f>X37*Index!$H$19</f>
        <v>3.6451712129088452</v>
      </c>
      <c r="AA37" s="29">
        <v>4.2147039959845003</v>
      </c>
      <c r="AB37" s="8">
        <v>1.7554467905004001</v>
      </c>
      <c r="AC37" s="8">
        <v>7.3986886026601697</v>
      </c>
      <c r="AD37" s="9">
        <f t="shared" si="7"/>
        <v>7.4</v>
      </c>
      <c r="AE37" s="6">
        <f t="shared" si="8"/>
        <v>7.4290232259311093</v>
      </c>
      <c r="AF37" s="6">
        <f t="shared" si="9"/>
        <v>7.5441730859330418</v>
      </c>
      <c r="AG37" s="13">
        <f>AF37*Index!$D$16</f>
        <v>8.5593185818195661</v>
      </c>
      <c r="AI37" s="8">
        <v>0.88877678448202602</v>
      </c>
      <c r="AJ37" s="6">
        <f t="shared" si="10"/>
        <v>0.90255282464149744</v>
      </c>
      <c r="AK37" s="6">
        <f>AJ37*Index!$H$19</f>
        <v>0.94824456138897317</v>
      </c>
      <c r="AM37" s="8">
        <v>448.24840110459701</v>
      </c>
      <c r="AN37" s="9">
        <f t="shared" si="11"/>
        <v>448.25</v>
      </c>
    </row>
    <row r="38" spans="1:40" x14ac:dyDescent="0.25">
      <c r="A38" s="23" t="s">
        <v>1390</v>
      </c>
      <c r="B38" s="23" t="s">
        <v>78</v>
      </c>
      <c r="C38" s="2" t="s">
        <v>70</v>
      </c>
      <c r="D38" s="2">
        <v>3</v>
      </c>
      <c r="E38" s="2" t="s">
        <v>41</v>
      </c>
      <c r="F38" s="8">
        <v>305.73349999999999</v>
      </c>
      <c r="G38" s="6">
        <f t="shared" si="0"/>
        <v>306.98700735</v>
      </c>
      <c r="H38" s="6">
        <f t="shared" si="1"/>
        <v>311.74530596392503</v>
      </c>
      <c r="I38" s="13">
        <f>H38*Index!$D$16</f>
        <v>353.69381902271647</v>
      </c>
      <c r="K38" s="8">
        <v>61.64</v>
      </c>
      <c r="L38" s="6">
        <f t="shared" si="2"/>
        <v>62.595420000000004</v>
      </c>
      <c r="M38" s="6">
        <f>L38*Index!$H$19</f>
        <v>65.764313137499997</v>
      </c>
      <c r="O38" s="28">
        <v>1.01545171658267</v>
      </c>
      <c r="P38" s="8">
        <v>26.429728676419199</v>
      </c>
      <c r="Q38" s="8">
        <v>26.8381133532842</v>
      </c>
      <c r="R38" s="9">
        <f t="shared" si="3"/>
        <v>26.84</v>
      </c>
      <c r="S38" s="6">
        <f t="shared" si="4"/>
        <v>26.948149618032666</v>
      </c>
      <c r="T38" s="6">
        <f t="shared" si="5"/>
        <v>27.365845937112173</v>
      </c>
      <c r="U38" s="13">
        <f>T38*Index!$D$16</f>
        <v>31.048199844922625</v>
      </c>
      <c r="W38" s="8">
        <v>3.3796004148736101</v>
      </c>
      <c r="X38" s="6">
        <f t="shared" si="6"/>
        <v>3.4319842213041514</v>
      </c>
      <c r="Y38" s="6">
        <f>X38*Index!$H$19</f>
        <v>3.6057284225076738</v>
      </c>
      <c r="AA38" s="29">
        <v>4.2765502317661497</v>
      </c>
      <c r="AB38" s="8">
        <v>1.5830365816760901</v>
      </c>
      <c r="AC38" s="8">
        <v>6.7699354602611903</v>
      </c>
      <c r="AD38" s="9">
        <f t="shared" si="7"/>
        <v>6.77</v>
      </c>
      <c r="AE38" s="6">
        <f t="shared" si="8"/>
        <v>6.7976921956482466</v>
      </c>
      <c r="AF38" s="6">
        <f t="shared" si="9"/>
        <v>6.9030564246807948</v>
      </c>
      <c r="AG38" s="13">
        <f>AF38*Index!$D$16</f>
        <v>7.8319331295951766</v>
      </c>
      <c r="AI38" s="8">
        <v>1.01292078267382</v>
      </c>
      <c r="AJ38" s="6">
        <f t="shared" si="10"/>
        <v>1.0286210548052643</v>
      </c>
      <c r="AK38" s="6">
        <f>AJ38*Index!$H$19</f>
        <v>1.0806949957047807</v>
      </c>
      <c r="AM38" s="8">
        <v>463.024688552947</v>
      </c>
      <c r="AN38" s="9">
        <f t="shared" si="11"/>
        <v>463.02</v>
      </c>
    </row>
    <row r="39" spans="1:40" x14ac:dyDescent="0.25">
      <c r="A39" s="23" t="s">
        <v>1391</v>
      </c>
      <c r="B39" s="23" t="s">
        <v>78</v>
      </c>
      <c r="C39" s="2" t="s">
        <v>70</v>
      </c>
      <c r="D39" s="2">
        <v>3</v>
      </c>
      <c r="E39" s="2" t="s">
        <v>43</v>
      </c>
      <c r="F39" s="8">
        <v>321.91565449298298</v>
      </c>
      <c r="G39" s="6">
        <f t="shared" si="0"/>
        <v>323.23550867640421</v>
      </c>
      <c r="H39" s="6">
        <f t="shared" si="1"/>
        <v>328.2456590608885</v>
      </c>
      <c r="I39" s="13">
        <f>H39*Index!$D$16</f>
        <v>372.41446305629069</v>
      </c>
      <c r="K39" s="8">
        <v>61.64</v>
      </c>
      <c r="L39" s="6">
        <f t="shared" si="2"/>
        <v>62.595420000000004</v>
      </c>
      <c r="M39" s="6">
        <f>L39*Index!$H$19</f>
        <v>65.764313137499997</v>
      </c>
      <c r="O39" s="28">
        <v>1.01545171658267</v>
      </c>
      <c r="P39" s="8">
        <v>26.429728676419199</v>
      </c>
      <c r="Q39" s="8">
        <v>26.8381133532842</v>
      </c>
      <c r="R39" s="9">
        <f t="shared" si="3"/>
        <v>26.84</v>
      </c>
      <c r="S39" s="6">
        <f t="shared" si="4"/>
        <v>26.948149618032666</v>
      </c>
      <c r="T39" s="6">
        <f t="shared" si="5"/>
        <v>27.365845937112173</v>
      </c>
      <c r="U39" s="13">
        <f>T39*Index!$D$16</f>
        <v>31.048199844922625</v>
      </c>
      <c r="W39" s="8">
        <v>3.4165696081083201</v>
      </c>
      <c r="X39" s="6">
        <f t="shared" si="6"/>
        <v>3.4695264370339993</v>
      </c>
      <c r="Y39" s="6">
        <f>X39*Index!$H$19</f>
        <v>3.6451712129088452</v>
      </c>
      <c r="AA39" s="29">
        <v>4.2147039959845003</v>
      </c>
      <c r="AB39" s="8">
        <v>1.7554467905004001</v>
      </c>
      <c r="AC39" s="8">
        <v>7.3986886026601697</v>
      </c>
      <c r="AD39" s="9">
        <f t="shared" si="7"/>
        <v>7.4</v>
      </c>
      <c r="AE39" s="6">
        <f t="shared" si="8"/>
        <v>7.4290232259311093</v>
      </c>
      <c r="AF39" s="6">
        <f t="shared" si="9"/>
        <v>7.5441730859330418</v>
      </c>
      <c r="AG39" s="13">
        <f>AF39*Index!$D$16</f>
        <v>8.5593185818195661</v>
      </c>
      <c r="AI39" s="8">
        <v>0.88877678448202602</v>
      </c>
      <c r="AJ39" s="6">
        <f t="shared" si="10"/>
        <v>0.90255282464149744</v>
      </c>
      <c r="AK39" s="6">
        <f>AJ39*Index!$H$19</f>
        <v>0.94824456138897317</v>
      </c>
      <c r="AM39" s="8">
        <v>482.37971039483102</v>
      </c>
      <c r="AN39" s="9">
        <f t="shared" si="11"/>
        <v>482.38</v>
      </c>
    </row>
    <row r="40" spans="1:40" x14ac:dyDescent="0.25">
      <c r="A40" s="23" t="s">
        <v>1392</v>
      </c>
      <c r="B40" s="23" t="s">
        <v>78</v>
      </c>
      <c r="C40" s="2" t="s">
        <v>70</v>
      </c>
      <c r="D40" s="2">
        <v>4</v>
      </c>
      <c r="E40" s="2" t="s">
        <v>41</v>
      </c>
      <c r="F40" s="8">
        <v>305.73349999999999</v>
      </c>
      <c r="G40" s="6">
        <f t="shared" si="0"/>
        <v>306.98700735</v>
      </c>
      <c r="H40" s="6">
        <f t="shared" si="1"/>
        <v>311.74530596392503</v>
      </c>
      <c r="I40" s="13">
        <f>H40*Index!$D$16</f>
        <v>353.69381902271647</v>
      </c>
      <c r="K40" s="8">
        <v>74.900000000000006</v>
      </c>
      <c r="L40" s="6">
        <f t="shared" si="2"/>
        <v>76.060950000000005</v>
      </c>
      <c r="M40" s="6">
        <f>L40*Index!$H$19</f>
        <v>79.911535593750003</v>
      </c>
      <c r="O40" s="28">
        <v>1.629299150791</v>
      </c>
      <c r="P40" s="8">
        <v>26.673778652895201</v>
      </c>
      <c r="Q40" s="8">
        <v>43.459564907549201</v>
      </c>
      <c r="R40" s="9">
        <f t="shared" si="3"/>
        <v>43.46</v>
      </c>
      <c r="S40" s="6">
        <f t="shared" si="4"/>
        <v>43.637749123670154</v>
      </c>
      <c r="T40" s="6">
        <f t="shared" si="5"/>
        <v>44.314134235087046</v>
      </c>
      <c r="U40" s="13">
        <f>T40*Index!$D$16</f>
        <v>50.277053333104512</v>
      </c>
      <c r="W40" s="8">
        <v>5.4225917353286297</v>
      </c>
      <c r="X40" s="6">
        <f t="shared" si="6"/>
        <v>5.506641907226224</v>
      </c>
      <c r="Y40" s="6">
        <f>X40*Index!$H$19</f>
        <v>5.7854156537795509</v>
      </c>
      <c r="AA40" s="29">
        <v>4.2765502317661497</v>
      </c>
      <c r="AB40" s="8">
        <v>1.5830365816760901</v>
      </c>
      <c r="AC40" s="8">
        <v>6.7699354602611903</v>
      </c>
      <c r="AD40" s="9">
        <f t="shared" si="7"/>
        <v>6.77</v>
      </c>
      <c r="AE40" s="6">
        <f t="shared" si="8"/>
        <v>6.7976921956482466</v>
      </c>
      <c r="AF40" s="6">
        <f t="shared" si="9"/>
        <v>6.9030564246807948</v>
      </c>
      <c r="AG40" s="13">
        <f>AF40*Index!$D$16</f>
        <v>7.8319331295951766</v>
      </c>
      <c r="AI40" s="8">
        <v>1.01292078267382</v>
      </c>
      <c r="AJ40" s="6">
        <f t="shared" si="10"/>
        <v>1.0286210548052643</v>
      </c>
      <c r="AK40" s="6">
        <f>AJ40*Index!$H$19</f>
        <v>1.0806949957047807</v>
      </c>
      <c r="AM40" s="8">
        <v>498.58045172865098</v>
      </c>
      <c r="AN40" s="9">
        <f t="shared" si="11"/>
        <v>498.58</v>
      </c>
    </row>
    <row r="41" spans="1:40" x14ac:dyDescent="0.25">
      <c r="A41" s="23" t="s">
        <v>1393</v>
      </c>
      <c r="B41" s="23" t="s">
        <v>78</v>
      </c>
      <c r="C41" s="2" t="s">
        <v>70</v>
      </c>
      <c r="D41" s="2">
        <v>4</v>
      </c>
      <c r="E41" s="2" t="s">
        <v>43</v>
      </c>
      <c r="F41" s="8">
        <v>348</v>
      </c>
      <c r="G41" s="6">
        <f t="shared" si="0"/>
        <v>349.42680000000001</v>
      </c>
      <c r="H41" s="6">
        <f t="shared" si="1"/>
        <v>354.84291540000004</v>
      </c>
      <c r="I41" s="13">
        <f>H41*Index!$D$16</f>
        <v>402.59065172742055</v>
      </c>
      <c r="K41" s="8">
        <v>74.900000000000006</v>
      </c>
      <c r="L41" s="6">
        <f t="shared" si="2"/>
        <v>76.060950000000005</v>
      </c>
      <c r="M41" s="6">
        <f>L41*Index!$H$19</f>
        <v>79.911535593750003</v>
      </c>
      <c r="O41" s="28">
        <v>1.629299150791</v>
      </c>
      <c r="P41" s="8">
        <v>26.673778652895201</v>
      </c>
      <c r="Q41" s="8">
        <v>43.459564907549201</v>
      </c>
      <c r="R41" s="9">
        <f t="shared" si="3"/>
        <v>43.46</v>
      </c>
      <c r="S41" s="6">
        <f t="shared" si="4"/>
        <v>43.637749123670154</v>
      </c>
      <c r="T41" s="6">
        <f t="shared" si="5"/>
        <v>44.314134235087046</v>
      </c>
      <c r="U41" s="13">
        <f>T41*Index!$D$16</f>
        <v>50.277053333104512</v>
      </c>
      <c r="W41" s="8">
        <v>5.4819090560432597</v>
      </c>
      <c r="X41" s="6">
        <f t="shared" si="6"/>
        <v>5.5668786464119302</v>
      </c>
      <c r="Y41" s="6">
        <f>X41*Index!$H$19</f>
        <v>5.8487018778865334</v>
      </c>
      <c r="AA41" s="29">
        <v>4.2147039959845003</v>
      </c>
      <c r="AB41" s="8">
        <v>1.7554467905004001</v>
      </c>
      <c r="AC41" s="8">
        <v>7.3986886026601697</v>
      </c>
      <c r="AD41" s="9">
        <f t="shared" si="7"/>
        <v>7.4</v>
      </c>
      <c r="AE41" s="6">
        <f t="shared" si="8"/>
        <v>7.4290232259311093</v>
      </c>
      <c r="AF41" s="6">
        <f t="shared" si="9"/>
        <v>7.5441730859330418</v>
      </c>
      <c r="AG41" s="13">
        <f>AF41*Index!$D$16</f>
        <v>8.5593185818195661</v>
      </c>
      <c r="AI41" s="8">
        <v>0.88877678448202602</v>
      </c>
      <c r="AJ41" s="6">
        <f t="shared" si="10"/>
        <v>0.90255282464149744</v>
      </c>
      <c r="AK41" s="6">
        <f>AJ41*Index!$H$19</f>
        <v>0.94824456138897317</v>
      </c>
      <c r="AM41" s="8">
        <v>548.13550567537004</v>
      </c>
      <c r="AN41" s="9">
        <f t="shared" si="11"/>
        <v>548.14</v>
      </c>
    </row>
    <row r="42" spans="1:40" x14ac:dyDescent="0.25">
      <c r="A42" s="23" t="s">
        <v>1394</v>
      </c>
      <c r="B42" s="23" t="s">
        <v>79</v>
      </c>
      <c r="C42" s="2" t="s">
        <v>71</v>
      </c>
      <c r="D42" s="2"/>
      <c r="E42" s="2" t="s">
        <v>41</v>
      </c>
      <c r="F42" s="8">
        <v>388.41</v>
      </c>
      <c r="G42" s="6">
        <f t="shared" si="0"/>
        <v>390.00248100000005</v>
      </c>
      <c r="H42" s="6">
        <f t="shared" si="1"/>
        <v>396.04751945550009</v>
      </c>
      <c r="I42" s="13">
        <f>H42*Index!$D$16</f>
        <v>449.33975585473405</v>
      </c>
      <c r="K42" s="8">
        <v>38.270000000000003</v>
      </c>
      <c r="L42" s="6">
        <f t="shared" si="2"/>
        <v>38.863185000000009</v>
      </c>
      <c r="M42" s="6">
        <f>L42*Index!$H$19</f>
        <v>40.830633740625004</v>
      </c>
      <c r="O42" s="28">
        <v>0.36379828027960198</v>
      </c>
      <c r="P42" s="8">
        <v>22.681369434073702</v>
      </c>
      <c r="Q42" s="8">
        <v>8.2514431945023397</v>
      </c>
      <c r="R42" s="9">
        <f t="shared" si="3"/>
        <v>8.25</v>
      </c>
      <c r="S42" s="6">
        <f t="shared" si="4"/>
        <v>8.285274111599799</v>
      </c>
      <c r="T42" s="6">
        <f t="shared" si="5"/>
        <v>8.4136958603295966</v>
      </c>
      <c r="U42" s="13">
        <f>T42*Index!$D$16</f>
        <v>9.5458445211680623</v>
      </c>
      <c r="W42" s="8">
        <v>1.21078412580845</v>
      </c>
      <c r="X42" s="6">
        <f t="shared" si="6"/>
        <v>1.2295512797584811</v>
      </c>
      <c r="Y42" s="6">
        <f>X42*Index!$H$19</f>
        <v>1.2917973132962541</v>
      </c>
      <c r="AA42" s="29">
        <v>4.2765502317661497</v>
      </c>
      <c r="AB42" s="8">
        <v>1.5830365816760901</v>
      </c>
      <c r="AC42" s="8">
        <v>6.7699354602611903</v>
      </c>
      <c r="AD42" s="9">
        <f t="shared" si="7"/>
        <v>6.77</v>
      </c>
      <c r="AE42" s="6">
        <f t="shared" si="8"/>
        <v>6.7976921956482466</v>
      </c>
      <c r="AF42" s="6">
        <f t="shared" si="9"/>
        <v>6.9030564246807948</v>
      </c>
      <c r="AG42" s="13">
        <f>AF42*Index!$D$16</f>
        <v>7.8319331295951766</v>
      </c>
      <c r="AI42" s="8">
        <v>1.01292078267382</v>
      </c>
      <c r="AJ42" s="6">
        <f t="shared" si="10"/>
        <v>1.0286210548052643</v>
      </c>
      <c r="AK42" s="6">
        <f>AJ42*Index!$H$19</f>
        <v>1.0806949957047807</v>
      </c>
      <c r="AM42" s="8">
        <v>509.92065955512402</v>
      </c>
      <c r="AN42" s="9">
        <f t="shared" si="11"/>
        <v>509.92</v>
      </c>
    </row>
    <row r="43" spans="1:40" x14ac:dyDescent="0.25">
      <c r="A43" s="23" t="s">
        <v>1395</v>
      </c>
      <c r="B43" s="23" t="s">
        <v>79</v>
      </c>
      <c r="C43" s="2" t="s">
        <v>71</v>
      </c>
      <c r="D43" s="2">
        <v>1</v>
      </c>
      <c r="E43" s="2" t="s">
        <v>43</v>
      </c>
      <c r="F43" s="8">
        <v>355.78</v>
      </c>
      <c r="G43" s="6">
        <f t="shared" si="0"/>
        <v>357.23869799999994</v>
      </c>
      <c r="H43" s="6">
        <f t="shared" si="1"/>
        <v>362.77589781899997</v>
      </c>
      <c r="I43" s="13">
        <f>H43*Index!$D$16</f>
        <v>411.59109790684386</v>
      </c>
      <c r="K43" s="8">
        <v>37.159999999999997</v>
      </c>
      <c r="L43" s="6">
        <f t="shared" si="2"/>
        <v>37.735979999999998</v>
      </c>
      <c r="M43" s="6">
        <f>L43*Index!$H$19</f>
        <v>39.646363987499996</v>
      </c>
      <c r="O43" s="28">
        <v>0.77326338799675098</v>
      </c>
      <c r="P43" s="8">
        <v>26.280166891589399</v>
      </c>
      <c r="Q43" s="8">
        <v>20.3214908877105</v>
      </c>
      <c r="R43" s="9">
        <f t="shared" si="3"/>
        <v>20.32</v>
      </c>
      <c r="S43" s="6">
        <f t="shared" si="4"/>
        <v>20.404809000350113</v>
      </c>
      <c r="T43" s="6">
        <f t="shared" si="5"/>
        <v>20.721083539855542</v>
      </c>
      <c r="U43" s="13">
        <f>T43*Index!$D$16</f>
        <v>23.50931684067876</v>
      </c>
      <c r="W43" s="8">
        <v>2.60170734595187</v>
      </c>
      <c r="X43" s="6">
        <f t="shared" si="6"/>
        <v>2.6420338098141243</v>
      </c>
      <c r="Y43" s="6">
        <f>X43*Index!$H$19</f>
        <v>2.7757867714359641</v>
      </c>
      <c r="AA43" s="29">
        <v>4.2147039959845003</v>
      </c>
      <c r="AB43" s="8">
        <v>1.7554467905004001</v>
      </c>
      <c r="AC43" s="8">
        <v>7.3986886026601697</v>
      </c>
      <c r="AD43" s="9">
        <f t="shared" si="7"/>
        <v>7.4</v>
      </c>
      <c r="AE43" s="6">
        <f t="shared" si="8"/>
        <v>7.4290232259311093</v>
      </c>
      <c r="AF43" s="6">
        <f t="shared" si="9"/>
        <v>7.5441730859330418</v>
      </c>
      <c r="AG43" s="13">
        <f>AF43*Index!$D$16</f>
        <v>8.5593185818195661</v>
      </c>
      <c r="AI43" s="8">
        <v>0.88877678448202602</v>
      </c>
      <c r="AJ43" s="6">
        <f t="shared" si="10"/>
        <v>0.90255282464149744</v>
      </c>
      <c r="AK43" s="6">
        <f>AJ43*Index!$H$19</f>
        <v>0.94824456138897317</v>
      </c>
      <c r="AM43" s="8">
        <v>487.03012864966701</v>
      </c>
      <c r="AN43" s="9">
        <f t="shared" si="11"/>
        <v>487.03</v>
      </c>
    </row>
    <row r="44" spans="1:40" x14ac:dyDescent="0.25">
      <c r="A44" s="23" t="s">
        <v>1396</v>
      </c>
      <c r="B44" s="23" t="s">
        <v>79</v>
      </c>
      <c r="C44" s="2" t="s">
        <v>71</v>
      </c>
      <c r="D44" s="2">
        <v>2</v>
      </c>
      <c r="E44" s="2" t="s">
        <v>41</v>
      </c>
      <c r="F44" s="8">
        <v>388.41</v>
      </c>
      <c r="G44" s="6">
        <f t="shared" si="0"/>
        <v>390.00248100000005</v>
      </c>
      <c r="H44" s="6">
        <f t="shared" si="1"/>
        <v>396.04751945550009</v>
      </c>
      <c r="I44" s="13">
        <f>H44*Index!$D$16</f>
        <v>449.33975585473405</v>
      </c>
      <c r="K44" s="8">
        <v>46.51</v>
      </c>
      <c r="L44" s="6">
        <f t="shared" si="2"/>
        <v>47.230905</v>
      </c>
      <c r="M44" s="6">
        <f>L44*Index!$H$19</f>
        <v>49.621969565624994</v>
      </c>
      <c r="O44" s="28">
        <v>0.77326338799675098</v>
      </c>
      <c r="P44" s="8">
        <v>26.280166891589399</v>
      </c>
      <c r="Q44" s="8">
        <v>20.3214908877105</v>
      </c>
      <c r="R44" s="9">
        <f t="shared" si="3"/>
        <v>20.32</v>
      </c>
      <c r="S44" s="6">
        <f t="shared" si="4"/>
        <v>20.404809000350113</v>
      </c>
      <c r="T44" s="6">
        <f t="shared" si="5"/>
        <v>20.721083539855542</v>
      </c>
      <c r="U44" s="13">
        <f>T44*Index!$D$16</f>
        <v>23.50931684067876</v>
      </c>
      <c r="W44" s="8">
        <v>2.5735554179523898</v>
      </c>
      <c r="X44" s="6">
        <f t="shared" si="6"/>
        <v>2.613445526930652</v>
      </c>
      <c r="Y44" s="6">
        <f>X44*Index!$H$19</f>
        <v>2.7457512067315162</v>
      </c>
      <c r="AA44" s="29">
        <v>4.2765502317661497</v>
      </c>
      <c r="AB44" s="8">
        <v>1.5830365816760901</v>
      </c>
      <c r="AC44" s="8">
        <v>6.7699354602611903</v>
      </c>
      <c r="AD44" s="9">
        <f t="shared" si="7"/>
        <v>6.77</v>
      </c>
      <c r="AE44" s="6">
        <f t="shared" si="8"/>
        <v>6.7976921956482466</v>
      </c>
      <c r="AF44" s="6">
        <f t="shared" si="9"/>
        <v>6.9030564246807948</v>
      </c>
      <c r="AG44" s="13">
        <f>AF44*Index!$D$16</f>
        <v>7.8319331295951766</v>
      </c>
      <c r="AI44" s="8">
        <v>1.01292078267382</v>
      </c>
      <c r="AJ44" s="6">
        <f t="shared" si="10"/>
        <v>1.0286210548052643</v>
      </c>
      <c r="AK44" s="6">
        <f>AJ44*Index!$H$19</f>
        <v>1.0806949957047807</v>
      </c>
      <c r="AM44" s="8">
        <v>534.12942159306897</v>
      </c>
      <c r="AN44" s="9">
        <f t="shared" si="11"/>
        <v>534.13</v>
      </c>
    </row>
    <row r="45" spans="1:40" x14ac:dyDescent="0.25">
      <c r="A45" s="23" t="s">
        <v>1397</v>
      </c>
      <c r="B45" s="23" t="s">
        <v>79</v>
      </c>
      <c r="C45" s="2" t="s">
        <v>71</v>
      </c>
      <c r="D45" s="2">
        <v>2</v>
      </c>
      <c r="E45" s="2" t="s">
        <v>43</v>
      </c>
      <c r="F45" s="8">
        <v>367.50965350000001</v>
      </c>
      <c r="G45" s="6">
        <f t="shared" si="0"/>
        <v>369.01644307934998</v>
      </c>
      <c r="H45" s="6">
        <f t="shared" si="1"/>
        <v>374.73619794707992</v>
      </c>
      <c r="I45" s="13">
        <f>H45*Index!$D$16</f>
        <v>425.16077850196405</v>
      </c>
      <c r="K45" s="8">
        <v>46.51</v>
      </c>
      <c r="L45" s="6">
        <f t="shared" si="2"/>
        <v>47.230905</v>
      </c>
      <c r="M45" s="6">
        <f>L45*Index!$H$19</f>
        <v>49.621969565624994</v>
      </c>
      <c r="O45" s="28">
        <v>0.77326338799675098</v>
      </c>
      <c r="P45" s="8">
        <v>26.280166891589399</v>
      </c>
      <c r="Q45" s="8">
        <v>20.3214908877105</v>
      </c>
      <c r="R45" s="9">
        <f t="shared" si="3"/>
        <v>20.32</v>
      </c>
      <c r="S45" s="6">
        <f t="shared" si="4"/>
        <v>20.404809000350113</v>
      </c>
      <c r="T45" s="6">
        <f t="shared" si="5"/>
        <v>20.721083539855542</v>
      </c>
      <c r="U45" s="13">
        <f>T45*Index!$D$16</f>
        <v>23.50931684067876</v>
      </c>
      <c r="W45" s="8">
        <v>2.60170734595187</v>
      </c>
      <c r="X45" s="6">
        <f t="shared" si="6"/>
        <v>2.6420338098141243</v>
      </c>
      <c r="Y45" s="6">
        <f>X45*Index!$H$19</f>
        <v>2.7757867714359641</v>
      </c>
      <c r="AA45" s="29">
        <v>4.2147039959845003</v>
      </c>
      <c r="AB45" s="8">
        <v>1.7554467905004001</v>
      </c>
      <c r="AC45" s="8">
        <v>7.3986886026601697</v>
      </c>
      <c r="AD45" s="9">
        <f t="shared" si="7"/>
        <v>7.4</v>
      </c>
      <c r="AE45" s="6">
        <f t="shared" si="8"/>
        <v>7.4290232259311093</v>
      </c>
      <c r="AF45" s="6">
        <f t="shared" si="9"/>
        <v>7.5441730859330418</v>
      </c>
      <c r="AG45" s="13">
        <f>AF45*Index!$D$16</f>
        <v>8.5593185818195661</v>
      </c>
      <c r="AI45" s="8">
        <v>0.88877678448202602</v>
      </c>
      <c r="AJ45" s="6">
        <f t="shared" si="10"/>
        <v>0.90255282464149744</v>
      </c>
      <c r="AK45" s="6">
        <f>AJ45*Index!$H$19</f>
        <v>0.94824456138897317</v>
      </c>
      <c r="AM45" s="8">
        <v>510.57541482291202</v>
      </c>
      <c r="AN45" s="9">
        <f t="shared" si="11"/>
        <v>510.58</v>
      </c>
    </row>
    <row r="46" spans="1:40" x14ac:dyDescent="0.25">
      <c r="A46" s="23" t="s">
        <v>1398</v>
      </c>
      <c r="B46" s="23" t="s">
        <v>79</v>
      </c>
      <c r="C46" s="2" t="s">
        <v>71</v>
      </c>
      <c r="D46" s="2">
        <v>3</v>
      </c>
      <c r="E46" s="2" t="s">
        <v>41</v>
      </c>
      <c r="F46" s="8">
        <v>388.41</v>
      </c>
      <c r="G46" s="6">
        <f t="shared" si="0"/>
        <v>390.00248100000005</v>
      </c>
      <c r="H46" s="6">
        <f t="shared" si="1"/>
        <v>396.04751945550009</v>
      </c>
      <c r="I46" s="13">
        <f>H46*Index!$D$16</f>
        <v>449.33975585473405</v>
      </c>
      <c r="K46" s="8">
        <v>61.64</v>
      </c>
      <c r="L46" s="6">
        <f t="shared" si="2"/>
        <v>62.595420000000004</v>
      </c>
      <c r="M46" s="6">
        <f>L46*Index!$H$19</f>
        <v>65.764313137499997</v>
      </c>
      <c r="O46" s="28">
        <v>0.77326338799675098</v>
      </c>
      <c r="P46" s="8">
        <v>26.280166891589399</v>
      </c>
      <c r="Q46" s="8">
        <v>20.3214908877105</v>
      </c>
      <c r="R46" s="9">
        <f t="shared" si="3"/>
        <v>20.32</v>
      </c>
      <c r="S46" s="6">
        <f t="shared" si="4"/>
        <v>20.404809000350113</v>
      </c>
      <c r="T46" s="6">
        <f t="shared" si="5"/>
        <v>20.721083539855542</v>
      </c>
      <c r="U46" s="13">
        <f>T46*Index!$D$16</f>
        <v>23.50931684067876</v>
      </c>
      <c r="W46" s="8">
        <v>2.5735554179523898</v>
      </c>
      <c r="X46" s="6">
        <f t="shared" si="6"/>
        <v>2.613445526930652</v>
      </c>
      <c r="Y46" s="6">
        <f>X46*Index!$H$19</f>
        <v>2.7457512067315162</v>
      </c>
      <c r="AA46" s="29">
        <v>4.2765502317661497</v>
      </c>
      <c r="AB46" s="8">
        <v>1.5830365816760901</v>
      </c>
      <c r="AC46" s="8">
        <v>6.7699354602611903</v>
      </c>
      <c r="AD46" s="9">
        <f t="shared" si="7"/>
        <v>6.77</v>
      </c>
      <c r="AE46" s="6">
        <f t="shared" si="8"/>
        <v>6.7976921956482466</v>
      </c>
      <c r="AF46" s="6">
        <f t="shared" si="9"/>
        <v>6.9030564246807948</v>
      </c>
      <c r="AG46" s="13">
        <f>AF46*Index!$D$16</f>
        <v>7.8319331295951766</v>
      </c>
      <c r="AI46" s="8">
        <v>1.01292078267382</v>
      </c>
      <c r="AJ46" s="6">
        <f t="shared" si="10"/>
        <v>1.0286210548052643</v>
      </c>
      <c r="AK46" s="6">
        <f>AJ46*Index!$H$19</f>
        <v>1.0806949957047807</v>
      </c>
      <c r="AM46" s="8">
        <v>550.27176516494399</v>
      </c>
      <c r="AN46" s="9">
        <f t="shared" si="11"/>
        <v>550.27</v>
      </c>
    </row>
    <row r="47" spans="1:40" x14ac:dyDescent="0.25">
      <c r="A47" s="23" t="s">
        <v>1399</v>
      </c>
      <c r="B47" s="23" t="s">
        <v>79</v>
      </c>
      <c r="C47" s="2" t="s">
        <v>71</v>
      </c>
      <c r="D47" s="2">
        <v>3</v>
      </c>
      <c r="E47" s="2" t="s">
        <v>43</v>
      </c>
      <c r="F47" s="8">
        <v>364.837879868691</v>
      </c>
      <c r="G47" s="6">
        <f t="shared" si="0"/>
        <v>366.33371517615262</v>
      </c>
      <c r="H47" s="6">
        <f t="shared" si="1"/>
        <v>372.01188776138304</v>
      </c>
      <c r="I47" s="13">
        <f>H47*Index!$D$16</f>
        <v>422.06988457237549</v>
      </c>
      <c r="K47" s="8">
        <v>61.64</v>
      </c>
      <c r="L47" s="6">
        <f t="shared" si="2"/>
        <v>62.595420000000004</v>
      </c>
      <c r="M47" s="6">
        <f>L47*Index!$H$19</f>
        <v>65.764313137499997</v>
      </c>
      <c r="O47" s="28">
        <v>0.77326338799675098</v>
      </c>
      <c r="P47" s="8">
        <v>26.280166891589399</v>
      </c>
      <c r="Q47" s="8">
        <v>20.3214908877105</v>
      </c>
      <c r="R47" s="9">
        <f t="shared" si="3"/>
        <v>20.32</v>
      </c>
      <c r="S47" s="6">
        <f t="shared" si="4"/>
        <v>20.404809000350113</v>
      </c>
      <c r="T47" s="6">
        <f t="shared" si="5"/>
        <v>20.721083539855542</v>
      </c>
      <c r="U47" s="13">
        <f>T47*Index!$D$16</f>
        <v>23.50931684067876</v>
      </c>
      <c r="W47" s="8">
        <v>2.60170734595187</v>
      </c>
      <c r="X47" s="6">
        <f t="shared" si="6"/>
        <v>2.6420338098141243</v>
      </c>
      <c r="Y47" s="6">
        <f>X47*Index!$H$19</f>
        <v>2.7757867714359641</v>
      </c>
      <c r="AA47" s="29">
        <v>4.2147039959845003</v>
      </c>
      <c r="AB47" s="8">
        <v>1.7554467905004001</v>
      </c>
      <c r="AC47" s="8">
        <v>7.3986886026601697</v>
      </c>
      <c r="AD47" s="9">
        <f t="shared" si="7"/>
        <v>7.4</v>
      </c>
      <c r="AE47" s="6">
        <f t="shared" si="8"/>
        <v>7.4290232259311093</v>
      </c>
      <c r="AF47" s="6">
        <f t="shared" si="9"/>
        <v>7.5441730859330418</v>
      </c>
      <c r="AG47" s="13">
        <f>AF47*Index!$D$16</f>
        <v>8.5593185818195661</v>
      </c>
      <c r="AI47" s="8">
        <v>0.88877678448202602</v>
      </c>
      <c r="AJ47" s="6">
        <f t="shared" si="10"/>
        <v>0.90255282464149744</v>
      </c>
      <c r="AK47" s="6">
        <f>AJ47*Index!$H$19</f>
        <v>0.94824456138897317</v>
      </c>
      <c r="AM47" s="8">
        <v>523.62686446519899</v>
      </c>
      <c r="AN47" s="9">
        <f t="shared" si="11"/>
        <v>523.63</v>
      </c>
    </row>
    <row r="48" spans="1:40" x14ac:dyDescent="0.25">
      <c r="A48" s="23" t="s">
        <v>1400</v>
      </c>
      <c r="B48" s="23" t="s">
        <v>79</v>
      </c>
      <c r="C48" s="2" t="s">
        <v>71</v>
      </c>
      <c r="D48" s="2">
        <v>4</v>
      </c>
      <c r="E48" s="2" t="s">
        <v>41</v>
      </c>
      <c r="F48" s="8">
        <v>388.41</v>
      </c>
      <c r="G48" s="6">
        <f t="shared" si="0"/>
        <v>390.00248100000005</v>
      </c>
      <c r="H48" s="6">
        <f t="shared" si="1"/>
        <v>396.04751945550009</v>
      </c>
      <c r="I48" s="13">
        <f>H48*Index!$D$16</f>
        <v>449.33975585473405</v>
      </c>
      <c r="K48" s="8">
        <v>74.900000000000006</v>
      </c>
      <c r="L48" s="6">
        <f t="shared" si="2"/>
        <v>76.060950000000005</v>
      </c>
      <c r="M48" s="6">
        <f>L48*Index!$H$19</f>
        <v>79.911535593750003</v>
      </c>
      <c r="O48" s="28">
        <v>1.3871108222050801</v>
      </c>
      <c r="P48" s="8">
        <v>26.6330143565946</v>
      </c>
      <c r="Q48" s="8">
        <v>36.942942441975497</v>
      </c>
      <c r="R48" s="9">
        <f t="shared" si="3"/>
        <v>36.94</v>
      </c>
      <c r="S48" s="6">
        <f t="shared" si="4"/>
        <v>37.094408505987595</v>
      </c>
      <c r="T48" s="6">
        <f t="shared" si="5"/>
        <v>37.669371837830404</v>
      </c>
      <c r="U48" s="13">
        <f>T48*Index!$D$16</f>
        <v>42.738170328860633</v>
      </c>
      <c r="W48" s="8">
        <v>4.6165467384074104</v>
      </c>
      <c r="X48" s="6">
        <f t="shared" si="6"/>
        <v>4.6881032128527256</v>
      </c>
      <c r="Y48" s="6">
        <f>X48*Index!$H$19</f>
        <v>4.9254384380033942</v>
      </c>
      <c r="AA48" s="29">
        <v>4.2765502317661497</v>
      </c>
      <c r="AB48" s="8">
        <v>1.5830365816760901</v>
      </c>
      <c r="AC48" s="8">
        <v>6.7699354602611903</v>
      </c>
      <c r="AD48" s="9">
        <f t="shared" si="7"/>
        <v>6.77</v>
      </c>
      <c r="AE48" s="6">
        <f t="shared" si="8"/>
        <v>6.7976921956482466</v>
      </c>
      <c r="AF48" s="6">
        <f t="shared" si="9"/>
        <v>6.9030564246807948</v>
      </c>
      <c r="AG48" s="13">
        <f>AF48*Index!$D$16</f>
        <v>7.8319331295951766</v>
      </c>
      <c r="AI48" s="8">
        <v>1.01292078267382</v>
      </c>
      <c r="AJ48" s="6">
        <f t="shared" si="10"/>
        <v>1.0286210548052643</v>
      </c>
      <c r="AK48" s="6">
        <f>AJ48*Index!$H$19</f>
        <v>1.0806949957047807</v>
      </c>
      <c r="AM48" s="8">
        <v>585.82752834064797</v>
      </c>
      <c r="AN48" s="9">
        <f t="shared" si="11"/>
        <v>585.83000000000004</v>
      </c>
    </row>
    <row r="49" spans="1:40" x14ac:dyDescent="0.25">
      <c r="A49" s="23" t="s">
        <v>1401</v>
      </c>
      <c r="B49" s="23" t="s">
        <v>79</v>
      </c>
      <c r="C49" s="2" t="s">
        <v>71</v>
      </c>
      <c r="D49" s="2">
        <v>4</v>
      </c>
      <c r="E49" s="2" t="s">
        <v>43</v>
      </c>
      <c r="F49" s="8">
        <v>479.11</v>
      </c>
      <c r="G49" s="6">
        <f t="shared" si="0"/>
        <v>481.07435100000004</v>
      </c>
      <c r="H49" s="6">
        <f t="shared" si="1"/>
        <v>488.53100344050006</v>
      </c>
      <c r="I49" s="13">
        <f>H49*Index!$D$16</f>
        <v>554.26783663541516</v>
      </c>
      <c r="K49" s="8">
        <v>74.900000000000006</v>
      </c>
      <c r="L49" s="6">
        <f t="shared" si="2"/>
        <v>76.060950000000005</v>
      </c>
      <c r="M49" s="6">
        <f>L49*Index!$H$19</f>
        <v>79.911535593750003</v>
      </c>
      <c r="O49" s="28">
        <v>1.3871108222050801</v>
      </c>
      <c r="P49" s="8">
        <v>26.6330143565946</v>
      </c>
      <c r="Q49" s="8">
        <v>36.942942441975497</v>
      </c>
      <c r="R49" s="9">
        <f t="shared" si="3"/>
        <v>36.94</v>
      </c>
      <c r="S49" s="6">
        <f t="shared" si="4"/>
        <v>37.094408505987595</v>
      </c>
      <c r="T49" s="6">
        <f t="shared" si="5"/>
        <v>37.669371837830404</v>
      </c>
      <c r="U49" s="13">
        <f>T49*Index!$D$16</f>
        <v>42.738170328860633</v>
      </c>
      <c r="W49" s="8">
        <v>4.6670467938867999</v>
      </c>
      <c r="X49" s="6">
        <f t="shared" si="6"/>
        <v>4.7393860191920458</v>
      </c>
      <c r="Y49" s="6">
        <f>X49*Index!$H$19</f>
        <v>4.979317436413643</v>
      </c>
      <c r="AA49" s="29">
        <v>4.2147039959845003</v>
      </c>
      <c r="AB49" s="8">
        <v>1.7554467905004001</v>
      </c>
      <c r="AC49" s="8">
        <v>7.3986886026601697</v>
      </c>
      <c r="AD49" s="9">
        <f t="shared" si="7"/>
        <v>7.4</v>
      </c>
      <c r="AE49" s="6">
        <f t="shared" si="8"/>
        <v>7.4290232259311093</v>
      </c>
      <c r="AF49" s="6">
        <f t="shared" si="9"/>
        <v>7.5441730859330418</v>
      </c>
      <c r="AG49" s="13">
        <f>AF49*Index!$D$16</f>
        <v>8.5593185818195661</v>
      </c>
      <c r="AI49" s="8">
        <v>0.88877678448202602</v>
      </c>
      <c r="AJ49" s="6">
        <f t="shared" si="10"/>
        <v>0.90255282464149744</v>
      </c>
      <c r="AK49" s="6">
        <f>AJ49*Index!$H$19</f>
        <v>0.94824456138897317</v>
      </c>
      <c r="AM49" s="8">
        <v>691.404423137648</v>
      </c>
      <c r="AN49" s="9">
        <f t="shared" si="11"/>
        <v>691.4</v>
      </c>
    </row>
    <row r="50" spans="1:40" x14ac:dyDescent="0.25">
      <c r="A50" s="23" t="s">
        <v>1402</v>
      </c>
      <c r="B50" s="23" t="s">
        <v>80</v>
      </c>
      <c r="C50" s="2" t="s">
        <v>72</v>
      </c>
      <c r="D50" s="2"/>
      <c r="E50" s="2" t="s">
        <v>41</v>
      </c>
      <c r="F50" s="8">
        <v>489.55450000000002</v>
      </c>
      <c r="G50" s="6">
        <f t="shared" si="0"/>
        <v>491.56167345</v>
      </c>
      <c r="H50" s="6">
        <f t="shared" si="1"/>
        <v>499.18087938847503</v>
      </c>
      <c r="I50" s="13">
        <f>H50*Index!$D$16</f>
        <v>566.35076210083764</v>
      </c>
      <c r="K50" s="8">
        <v>43.47</v>
      </c>
      <c r="L50" s="6">
        <f t="shared" si="2"/>
        <v>44.143785000000001</v>
      </c>
      <c r="M50" s="6">
        <f>L50*Index!$H$19</f>
        <v>46.378564115624997</v>
      </c>
      <c r="O50" s="28">
        <v>0.12248201310743501</v>
      </c>
      <c r="P50" s="8">
        <v>22.649540584984301</v>
      </c>
      <c r="Q50" s="8">
        <v>2.7741613268074299</v>
      </c>
      <c r="R50" s="9">
        <f t="shared" si="3"/>
        <v>2.77</v>
      </c>
      <c r="S50" s="6">
        <f t="shared" si="4"/>
        <v>2.7855353882473404</v>
      </c>
      <c r="T50" s="6">
        <f t="shared" si="5"/>
        <v>2.8287111867651742</v>
      </c>
      <c r="U50" s="13">
        <f>T50*Index!$D$16</f>
        <v>3.2093431510241635</v>
      </c>
      <c r="W50" s="8">
        <v>0.40764150136599903</v>
      </c>
      <c r="X50" s="6">
        <f t="shared" si="6"/>
        <v>0.41395994463717206</v>
      </c>
      <c r="Y50" s="6">
        <f>X50*Index!$H$19</f>
        <v>0.43491666683442887</v>
      </c>
      <c r="AA50" s="29">
        <v>4.2765502317661497</v>
      </c>
      <c r="AB50" s="8">
        <v>1.5830365816760901</v>
      </c>
      <c r="AC50" s="8">
        <v>6.7699354602611903</v>
      </c>
      <c r="AD50" s="9">
        <f t="shared" si="7"/>
        <v>6.77</v>
      </c>
      <c r="AE50" s="6">
        <f t="shared" si="8"/>
        <v>6.7976921956482466</v>
      </c>
      <c r="AF50" s="6">
        <f t="shared" si="9"/>
        <v>6.9030564246807948</v>
      </c>
      <c r="AG50" s="13">
        <f>AF50*Index!$D$16</f>
        <v>7.8319331295951766</v>
      </c>
      <c r="AI50" s="8">
        <v>1.01292078267382</v>
      </c>
      <c r="AJ50" s="6">
        <f t="shared" si="10"/>
        <v>1.0286210548052643</v>
      </c>
      <c r="AK50" s="6">
        <f>AJ50*Index!$H$19</f>
        <v>1.0806949957047807</v>
      </c>
      <c r="AM50" s="8">
        <v>625.28621415962095</v>
      </c>
      <c r="AN50" s="9">
        <f t="shared" si="11"/>
        <v>625.29</v>
      </c>
    </row>
    <row r="51" spans="1:40" x14ac:dyDescent="0.25">
      <c r="A51" s="23" t="s">
        <v>1403</v>
      </c>
      <c r="B51" s="23" t="s">
        <v>80</v>
      </c>
      <c r="C51" s="2" t="s">
        <v>72</v>
      </c>
      <c r="D51" s="2">
        <v>1</v>
      </c>
      <c r="E51" s="2" t="s">
        <v>43</v>
      </c>
      <c r="F51" s="8">
        <v>540.00559737377796</v>
      </c>
      <c r="G51" s="6">
        <f t="shared" si="0"/>
        <v>542.21962032301042</v>
      </c>
      <c r="H51" s="6">
        <f t="shared" si="1"/>
        <v>550.62402443801716</v>
      </c>
      <c r="I51" s="13">
        <f>H51*Index!$D$16</f>
        <v>624.71610742288601</v>
      </c>
      <c r="K51" s="8">
        <v>37.159999999999997</v>
      </c>
      <c r="L51" s="6">
        <f t="shared" si="2"/>
        <v>37.735979999999998</v>
      </c>
      <c r="M51" s="6">
        <f>L51*Index!$H$19</f>
        <v>39.646363987499996</v>
      </c>
      <c r="O51" s="28">
        <v>0.54379122766360199</v>
      </c>
      <c r="P51" s="8">
        <v>26.1199011588646</v>
      </c>
      <c r="Q51" s="8">
        <v>14.203773117630901</v>
      </c>
      <c r="R51" s="9">
        <f t="shared" si="3"/>
        <v>14.2</v>
      </c>
      <c r="S51" s="6">
        <f t="shared" si="4"/>
        <v>14.262008587413186</v>
      </c>
      <c r="T51" s="6">
        <f t="shared" si="5"/>
        <v>14.483069720518092</v>
      </c>
      <c r="U51" s="13">
        <f>T51*Index!$D$16</f>
        <v>16.431914587400691</v>
      </c>
      <c r="W51" s="8">
        <v>1.8296296625937301</v>
      </c>
      <c r="X51" s="6">
        <f t="shared" si="6"/>
        <v>1.857988922363933</v>
      </c>
      <c r="Y51" s="6">
        <f>X51*Index!$H$19</f>
        <v>1.952049611558607</v>
      </c>
      <c r="AA51" s="29">
        <v>4.2147039959845003</v>
      </c>
      <c r="AB51" s="8">
        <v>1.7554467905004001</v>
      </c>
      <c r="AC51" s="8">
        <v>7.3986886026601697</v>
      </c>
      <c r="AD51" s="9">
        <f t="shared" si="7"/>
        <v>7.4</v>
      </c>
      <c r="AE51" s="6">
        <f t="shared" si="8"/>
        <v>7.4290232259311093</v>
      </c>
      <c r="AF51" s="6">
        <f t="shared" si="9"/>
        <v>7.5441730859330418</v>
      </c>
      <c r="AG51" s="13">
        <f>AF51*Index!$D$16</f>
        <v>8.5593185818195661</v>
      </c>
      <c r="AI51" s="8">
        <v>0.88877678448202602</v>
      </c>
      <c r="AJ51" s="6">
        <f t="shared" si="10"/>
        <v>0.90255282464149744</v>
      </c>
      <c r="AK51" s="6">
        <f>AJ51*Index!$H$19</f>
        <v>0.94824456138897317</v>
      </c>
      <c r="AM51" s="8">
        <v>692.25399875255403</v>
      </c>
      <c r="AN51" s="9">
        <f t="shared" si="11"/>
        <v>692.25</v>
      </c>
    </row>
    <row r="52" spans="1:40" x14ac:dyDescent="0.25">
      <c r="A52" s="23" t="s">
        <v>1404</v>
      </c>
      <c r="B52" s="23" t="s">
        <v>80</v>
      </c>
      <c r="C52" s="2" t="s">
        <v>72</v>
      </c>
      <c r="D52" s="2">
        <v>2</v>
      </c>
      <c r="E52" s="2" t="s">
        <v>41</v>
      </c>
      <c r="F52" s="8">
        <v>489.55450000000002</v>
      </c>
      <c r="G52" s="6">
        <f t="shared" si="0"/>
        <v>491.56167345</v>
      </c>
      <c r="H52" s="6">
        <f t="shared" si="1"/>
        <v>499.18087938847503</v>
      </c>
      <c r="I52" s="13">
        <f>H52*Index!$D$16</f>
        <v>566.35076210083764</v>
      </c>
      <c r="K52" s="8">
        <v>46.51</v>
      </c>
      <c r="L52" s="6">
        <f t="shared" si="2"/>
        <v>47.230905</v>
      </c>
      <c r="M52" s="6">
        <f>L52*Index!$H$19</f>
        <v>49.621969565624994</v>
      </c>
      <c r="O52" s="28">
        <v>0.54379122766360199</v>
      </c>
      <c r="P52" s="8">
        <v>26.1199011588646</v>
      </c>
      <c r="Q52" s="8">
        <v>14.203773117630901</v>
      </c>
      <c r="R52" s="9">
        <f t="shared" si="3"/>
        <v>14.2</v>
      </c>
      <c r="S52" s="6">
        <f t="shared" si="4"/>
        <v>14.262008587413186</v>
      </c>
      <c r="T52" s="6">
        <f t="shared" si="5"/>
        <v>14.483069720518092</v>
      </c>
      <c r="U52" s="13">
        <f>T52*Index!$D$16</f>
        <v>16.431914587400691</v>
      </c>
      <c r="W52" s="8">
        <v>1.8098320467676401</v>
      </c>
      <c r="X52" s="6">
        <f t="shared" si="6"/>
        <v>1.8378844434925385</v>
      </c>
      <c r="Y52" s="6">
        <f>X52*Index!$H$19</f>
        <v>1.9309273434443481</v>
      </c>
      <c r="AA52" s="29">
        <v>4.2765502317661497</v>
      </c>
      <c r="AB52" s="8">
        <v>1.5830365816760901</v>
      </c>
      <c r="AC52" s="8">
        <v>6.7699354602611903</v>
      </c>
      <c r="AD52" s="9">
        <f t="shared" si="7"/>
        <v>6.77</v>
      </c>
      <c r="AE52" s="6">
        <f t="shared" si="8"/>
        <v>6.7976921956482466</v>
      </c>
      <c r="AF52" s="6">
        <f t="shared" si="9"/>
        <v>6.9030564246807948</v>
      </c>
      <c r="AG52" s="13">
        <f>AF52*Index!$D$16</f>
        <v>7.8319331295951766</v>
      </c>
      <c r="AI52" s="8">
        <v>1.01292078267382</v>
      </c>
      <c r="AJ52" s="6">
        <f t="shared" si="10"/>
        <v>1.0286210548052643</v>
      </c>
      <c r="AK52" s="6">
        <f>AJ52*Index!$H$19</f>
        <v>1.0806949957047807</v>
      </c>
      <c r="AM52" s="8">
        <v>643.24820172260797</v>
      </c>
      <c r="AN52" s="9">
        <f t="shared" si="11"/>
        <v>643.25</v>
      </c>
    </row>
    <row r="53" spans="1:40" x14ac:dyDescent="0.25">
      <c r="A53" s="23" t="s">
        <v>1405</v>
      </c>
      <c r="B53" s="23" t="s">
        <v>80</v>
      </c>
      <c r="C53" s="2" t="s">
        <v>72</v>
      </c>
      <c r="D53" s="2">
        <v>2</v>
      </c>
      <c r="E53" s="2" t="s">
        <v>43</v>
      </c>
      <c r="F53" s="8">
        <v>480.49</v>
      </c>
      <c r="G53" s="6">
        <f t="shared" si="0"/>
        <v>482.46000900000001</v>
      </c>
      <c r="H53" s="6">
        <f t="shared" si="1"/>
        <v>489.93813913950004</v>
      </c>
      <c r="I53" s="13">
        <f>H53*Index!$D$16</f>
        <v>555.86431680605835</v>
      </c>
      <c r="K53" s="8">
        <v>46.51</v>
      </c>
      <c r="L53" s="6">
        <f t="shared" si="2"/>
        <v>47.230905</v>
      </c>
      <c r="M53" s="6">
        <f>L53*Index!$H$19</f>
        <v>49.621969565624994</v>
      </c>
      <c r="O53" s="28">
        <v>0.54379122766360199</v>
      </c>
      <c r="P53" s="8">
        <v>26.1199011588646</v>
      </c>
      <c r="Q53" s="8">
        <v>14.203773117630901</v>
      </c>
      <c r="R53" s="9">
        <f t="shared" si="3"/>
        <v>14.2</v>
      </c>
      <c r="S53" s="6">
        <f t="shared" si="4"/>
        <v>14.262008587413186</v>
      </c>
      <c r="T53" s="6">
        <f t="shared" si="5"/>
        <v>14.483069720518092</v>
      </c>
      <c r="U53" s="13">
        <f>T53*Index!$D$16</f>
        <v>16.431914587400691</v>
      </c>
      <c r="W53" s="8">
        <v>1.8296296625937301</v>
      </c>
      <c r="X53" s="6">
        <f t="shared" si="6"/>
        <v>1.857988922363933</v>
      </c>
      <c r="Y53" s="6">
        <f>X53*Index!$H$19</f>
        <v>1.952049611558607</v>
      </c>
      <c r="AA53" s="29">
        <v>4.2147039959845003</v>
      </c>
      <c r="AB53" s="8">
        <v>1.7554467905004001</v>
      </c>
      <c r="AC53" s="8">
        <v>7.3986886026601697</v>
      </c>
      <c r="AD53" s="9">
        <f t="shared" si="7"/>
        <v>7.4</v>
      </c>
      <c r="AE53" s="6">
        <f t="shared" si="8"/>
        <v>7.4290232259311093</v>
      </c>
      <c r="AF53" s="6">
        <f t="shared" si="9"/>
        <v>7.5441730859330418</v>
      </c>
      <c r="AG53" s="13">
        <f>AF53*Index!$D$16</f>
        <v>8.5593185818195661</v>
      </c>
      <c r="AI53" s="8">
        <v>0.88877678448202602</v>
      </c>
      <c r="AJ53" s="6">
        <f t="shared" si="10"/>
        <v>0.90255282464149744</v>
      </c>
      <c r="AK53" s="6">
        <f>AJ53*Index!$H$19</f>
        <v>0.94824456138897317</v>
      </c>
      <c r="AM53" s="8">
        <v>633.37781371385097</v>
      </c>
      <c r="AN53" s="9">
        <f t="shared" si="11"/>
        <v>633.38</v>
      </c>
    </row>
    <row r="54" spans="1:40" x14ac:dyDescent="0.25">
      <c r="A54" s="23" t="s">
        <v>1406</v>
      </c>
      <c r="B54" s="23" t="s">
        <v>80</v>
      </c>
      <c r="C54" s="2" t="s">
        <v>72</v>
      </c>
      <c r="D54" s="2">
        <v>3</v>
      </c>
      <c r="E54" s="2" t="s">
        <v>41</v>
      </c>
      <c r="F54" s="8">
        <v>489.55450000000002</v>
      </c>
      <c r="G54" s="6">
        <f t="shared" si="0"/>
        <v>491.56167345</v>
      </c>
      <c r="H54" s="6">
        <f t="shared" si="1"/>
        <v>499.18087938847503</v>
      </c>
      <c r="I54" s="13">
        <f>H54*Index!$D$16</f>
        <v>566.35076210083764</v>
      </c>
      <c r="K54" s="8">
        <v>61.64</v>
      </c>
      <c r="L54" s="6">
        <f t="shared" si="2"/>
        <v>62.595420000000004</v>
      </c>
      <c r="M54" s="6">
        <f>L54*Index!$H$19</f>
        <v>65.764313137499997</v>
      </c>
      <c r="O54" s="28">
        <v>0.54379122766360199</v>
      </c>
      <c r="P54" s="8">
        <v>26.1199011588646</v>
      </c>
      <c r="Q54" s="8">
        <v>14.203773117630901</v>
      </c>
      <c r="R54" s="9">
        <f t="shared" si="3"/>
        <v>14.2</v>
      </c>
      <c r="S54" s="6">
        <f t="shared" si="4"/>
        <v>14.262008587413186</v>
      </c>
      <c r="T54" s="6">
        <f t="shared" si="5"/>
        <v>14.483069720518092</v>
      </c>
      <c r="U54" s="13">
        <f>T54*Index!$D$16</f>
        <v>16.431914587400691</v>
      </c>
      <c r="W54" s="8">
        <v>1.8098320467676401</v>
      </c>
      <c r="X54" s="6">
        <f t="shared" si="6"/>
        <v>1.8378844434925385</v>
      </c>
      <c r="Y54" s="6">
        <f>X54*Index!$H$19</f>
        <v>1.9309273434443481</v>
      </c>
      <c r="AA54" s="29">
        <v>4.2765502317661497</v>
      </c>
      <c r="AB54" s="8">
        <v>1.5830365816760901</v>
      </c>
      <c r="AC54" s="8">
        <v>6.7699354602611903</v>
      </c>
      <c r="AD54" s="9">
        <f t="shared" si="7"/>
        <v>6.77</v>
      </c>
      <c r="AE54" s="6">
        <f t="shared" si="8"/>
        <v>6.7976921956482466</v>
      </c>
      <c r="AF54" s="6">
        <f t="shared" si="9"/>
        <v>6.9030564246807948</v>
      </c>
      <c r="AG54" s="13">
        <f>AF54*Index!$D$16</f>
        <v>7.8319331295951766</v>
      </c>
      <c r="AI54" s="8">
        <v>1.01292078267382</v>
      </c>
      <c r="AJ54" s="6">
        <f t="shared" si="10"/>
        <v>1.0286210548052643</v>
      </c>
      <c r="AK54" s="6">
        <f>AJ54*Index!$H$19</f>
        <v>1.0806949957047807</v>
      </c>
      <c r="AM54" s="8">
        <v>659.39054529448299</v>
      </c>
      <c r="AN54" s="9">
        <f t="shared" si="11"/>
        <v>659.39</v>
      </c>
    </row>
    <row r="55" spans="1:40" x14ac:dyDescent="0.25">
      <c r="A55" s="23" t="s">
        <v>1407</v>
      </c>
      <c r="B55" s="23" t="s">
        <v>80</v>
      </c>
      <c r="C55" s="2" t="s">
        <v>72</v>
      </c>
      <c r="D55" s="2">
        <v>3</v>
      </c>
      <c r="E55" s="2" t="s">
        <v>43</v>
      </c>
      <c r="F55" s="8">
        <v>437.275845</v>
      </c>
      <c r="G55" s="6">
        <f t="shared" si="0"/>
        <v>439.06867596450002</v>
      </c>
      <c r="H55" s="6">
        <f t="shared" si="1"/>
        <v>445.87424044194978</v>
      </c>
      <c r="I55" s="13">
        <f>H55*Index!$D$16</f>
        <v>505.87117075634637</v>
      </c>
      <c r="K55" s="8">
        <v>61.64</v>
      </c>
      <c r="L55" s="6">
        <f t="shared" si="2"/>
        <v>62.595420000000004</v>
      </c>
      <c r="M55" s="6">
        <f>L55*Index!$H$19</f>
        <v>65.764313137499997</v>
      </c>
      <c r="O55" s="28">
        <v>0.54379122766360199</v>
      </c>
      <c r="P55" s="8">
        <v>26.1199011588646</v>
      </c>
      <c r="Q55" s="8">
        <v>14.203773117630901</v>
      </c>
      <c r="R55" s="9">
        <f t="shared" si="3"/>
        <v>14.2</v>
      </c>
      <c r="S55" s="6">
        <f t="shared" si="4"/>
        <v>14.262008587413186</v>
      </c>
      <c r="T55" s="6">
        <f t="shared" si="5"/>
        <v>14.483069720518092</v>
      </c>
      <c r="U55" s="13">
        <f>T55*Index!$D$16</f>
        <v>16.431914587400691</v>
      </c>
      <c r="W55" s="8">
        <v>1.8296296625937301</v>
      </c>
      <c r="X55" s="6">
        <f t="shared" si="6"/>
        <v>1.857988922363933</v>
      </c>
      <c r="Y55" s="6">
        <f>X55*Index!$H$19</f>
        <v>1.952049611558607</v>
      </c>
      <c r="AA55" s="29">
        <v>4.2147039959845003</v>
      </c>
      <c r="AB55" s="8">
        <v>1.7554467905004001</v>
      </c>
      <c r="AC55" s="8">
        <v>7.3986886026601697</v>
      </c>
      <c r="AD55" s="9">
        <f t="shared" si="7"/>
        <v>7.4</v>
      </c>
      <c r="AE55" s="6">
        <f t="shared" si="8"/>
        <v>7.4290232259311093</v>
      </c>
      <c r="AF55" s="6">
        <f t="shared" si="9"/>
        <v>7.5441730859330418</v>
      </c>
      <c r="AG55" s="13">
        <f>AF55*Index!$D$16</f>
        <v>8.5593185818195661</v>
      </c>
      <c r="AI55" s="8">
        <v>0.88877678448202602</v>
      </c>
      <c r="AJ55" s="6">
        <f t="shared" si="10"/>
        <v>0.90255282464149744</v>
      </c>
      <c r="AK55" s="6">
        <f>AJ55*Index!$H$19</f>
        <v>0.94824456138897317</v>
      </c>
      <c r="AM55" s="8">
        <v>599.527011236014</v>
      </c>
      <c r="AN55" s="9">
        <f t="shared" si="11"/>
        <v>599.53</v>
      </c>
    </row>
    <row r="56" spans="1:40" x14ac:dyDescent="0.25">
      <c r="A56" s="23" t="s">
        <v>1408</v>
      </c>
      <c r="B56" s="23" t="s">
        <v>80</v>
      </c>
      <c r="C56" s="2" t="s">
        <v>72</v>
      </c>
      <c r="D56" s="2">
        <v>4</v>
      </c>
      <c r="E56" s="2" t="s">
        <v>41</v>
      </c>
      <c r="F56" s="8">
        <v>489.55450000000002</v>
      </c>
      <c r="G56" s="6">
        <f t="shared" si="0"/>
        <v>491.56167345</v>
      </c>
      <c r="H56" s="6">
        <f t="shared" si="1"/>
        <v>499.18087938847503</v>
      </c>
      <c r="I56" s="13">
        <f>H56*Index!$D$16</f>
        <v>566.35076210083764</v>
      </c>
      <c r="K56" s="8">
        <v>74.900000000000006</v>
      </c>
      <c r="L56" s="6">
        <f t="shared" si="2"/>
        <v>76.060950000000005</v>
      </c>
      <c r="M56" s="6">
        <f>L56*Index!$H$19</f>
        <v>79.911535593750003</v>
      </c>
      <c r="O56" s="28">
        <v>1.1576386618719301</v>
      </c>
      <c r="P56" s="8">
        <v>26.6276738045798</v>
      </c>
      <c r="Q56" s="8">
        <v>30.825224671895999</v>
      </c>
      <c r="R56" s="9">
        <f t="shared" si="3"/>
        <v>30.83</v>
      </c>
      <c r="S56" s="6">
        <f t="shared" si="4"/>
        <v>30.951608093050773</v>
      </c>
      <c r="T56" s="6">
        <f t="shared" si="5"/>
        <v>31.431358018493061</v>
      </c>
      <c r="U56" s="13">
        <f>T56*Index!$D$16</f>
        <v>35.660768075582681</v>
      </c>
      <c r="W56" s="8">
        <v>3.8528233672226699</v>
      </c>
      <c r="X56" s="6">
        <f t="shared" si="6"/>
        <v>3.9125421294146214</v>
      </c>
      <c r="Y56" s="6">
        <f>X56*Index!$H$19</f>
        <v>4.1106145747162364</v>
      </c>
      <c r="AA56" s="29">
        <v>4.2765502317661497</v>
      </c>
      <c r="AB56" s="8">
        <v>1.5830365816760901</v>
      </c>
      <c r="AC56" s="8">
        <v>6.7699354602611903</v>
      </c>
      <c r="AD56" s="9">
        <f t="shared" si="7"/>
        <v>6.77</v>
      </c>
      <c r="AE56" s="6">
        <f t="shared" si="8"/>
        <v>6.7976921956482466</v>
      </c>
      <c r="AF56" s="6">
        <f t="shared" si="9"/>
        <v>6.9030564246807948</v>
      </c>
      <c r="AG56" s="13">
        <f>AF56*Index!$D$16</f>
        <v>7.8319331295951766</v>
      </c>
      <c r="AI56" s="8">
        <v>1.01292078267382</v>
      </c>
      <c r="AJ56" s="6">
        <f t="shared" si="10"/>
        <v>1.0286210548052643</v>
      </c>
      <c r="AK56" s="6">
        <f>AJ56*Index!$H$19</f>
        <v>1.0806949957047807</v>
      </c>
      <c r="AM56" s="8">
        <v>694.94630847018698</v>
      </c>
      <c r="AN56" s="9">
        <f t="shared" si="11"/>
        <v>694.95</v>
      </c>
    </row>
    <row r="57" spans="1:40" x14ac:dyDescent="0.25">
      <c r="A57" s="23" t="s">
        <v>1409</v>
      </c>
      <c r="B57" s="23" t="s">
        <v>80</v>
      </c>
      <c r="C57" s="2" t="s">
        <v>72</v>
      </c>
      <c r="D57" s="2">
        <v>4</v>
      </c>
      <c r="E57" s="2" t="s">
        <v>43</v>
      </c>
      <c r="F57" s="8">
        <v>629.78</v>
      </c>
      <c r="G57" s="6">
        <f t="shared" si="0"/>
        <v>632.36209799999995</v>
      </c>
      <c r="H57" s="6">
        <f t="shared" si="1"/>
        <v>642.16371051900001</v>
      </c>
      <c r="I57" s="13">
        <f>H57*Index!$D$16</f>
        <v>728.57339265774397</v>
      </c>
      <c r="K57" s="8">
        <v>74.900000000000006</v>
      </c>
      <c r="L57" s="6">
        <f t="shared" si="2"/>
        <v>76.060950000000005</v>
      </c>
      <c r="M57" s="6">
        <f>L57*Index!$H$19</f>
        <v>79.911535593750003</v>
      </c>
      <c r="O57" s="28">
        <v>1.1576386618719301</v>
      </c>
      <c r="P57" s="8">
        <v>26.6276738045798</v>
      </c>
      <c r="Q57" s="8">
        <v>30.825224671895999</v>
      </c>
      <c r="R57" s="9">
        <f t="shared" si="3"/>
        <v>30.83</v>
      </c>
      <c r="S57" s="6">
        <f t="shared" si="4"/>
        <v>30.951608093050773</v>
      </c>
      <c r="T57" s="6">
        <f t="shared" si="5"/>
        <v>31.431358018493061</v>
      </c>
      <c r="U57" s="13">
        <f>T57*Index!$D$16</f>
        <v>35.660768075582681</v>
      </c>
      <c r="W57" s="8">
        <v>3.8949691105286601</v>
      </c>
      <c r="X57" s="6">
        <f t="shared" si="6"/>
        <v>3.9553411317418545</v>
      </c>
      <c r="Y57" s="6">
        <f>X57*Index!$H$19</f>
        <v>4.1555802765362859</v>
      </c>
      <c r="AA57" s="29">
        <v>4.2147039959845003</v>
      </c>
      <c r="AB57" s="8">
        <v>1.7554467905004001</v>
      </c>
      <c r="AC57" s="8">
        <v>7.3986886026601697</v>
      </c>
      <c r="AD57" s="9">
        <f t="shared" si="7"/>
        <v>7.4</v>
      </c>
      <c r="AE57" s="6">
        <f t="shared" si="8"/>
        <v>7.4290232259311093</v>
      </c>
      <c r="AF57" s="6">
        <f t="shared" si="9"/>
        <v>7.5441730859330418</v>
      </c>
      <c r="AG57" s="13">
        <f>AF57*Index!$D$16</f>
        <v>8.5593185818195661</v>
      </c>
      <c r="AI57" s="8">
        <v>0.88877678448202602</v>
      </c>
      <c r="AJ57" s="6">
        <f t="shared" si="10"/>
        <v>0.90255282464149744</v>
      </c>
      <c r="AK57" s="6">
        <f>AJ57*Index!$H$19</f>
        <v>0.94824456138897317</v>
      </c>
      <c r="AM57" s="8">
        <v>857.80883974682195</v>
      </c>
      <c r="AN57" s="9">
        <f t="shared" si="11"/>
        <v>857.81</v>
      </c>
    </row>
    <row r="58" spans="1:40" x14ac:dyDescent="0.25">
      <c r="A58" s="23" t="s">
        <v>1410</v>
      </c>
      <c r="B58" s="23" t="s">
        <v>82</v>
      </c>
      <c r="C58" s="2" t="s">
        <v>81</v>
      </c>
      <c r="D58" s="2"/>
      <c r="E58" s="2" t="s">
        <v>41</v>
      </c>
      <c r="F58" s="8">
        <v>453.06900000000002</v>
      </c>
      <c r="G58" s="6">
        <f t="shared" si="0"/>
        <v>454.92658290000003</v>
      </c>
      <c r="H58" s="6">
        <f t="shared" si="1"/>
        <v>461.97794493495007</v>
      </c>
      <c r="I58" s="13">
        <f>H58*Index!$D$16</f>
        <v>524.14179306750202</v>
      </c>
      <c r="K58" s="8">
        <v>49.03</v>
      </c>
      <c r="L58" s="6">
        <f t="shared" si="2"/>
        <v>49.789965000000002</v>
      </c>
      <c r="M58" s="6">
        <f>L58*Index!$H$19</f>
        <v>52.310581978125001</v>
      </c>
      <c r="O58" s="28">
        <v>0.23446253971335701</v>
      </c>
      <c r="P58" s="8">
        <v>22.649540584984301</v>
      </c>
      <c r="Q58" s="8">
        <v>5.31046880889616</v>
      </c>
      <c r="R58" s="9">
        <f t="shared" si="3"/>
        <v>5.31</v>
      </c>
      <c r="S58" s="6">
        <f t="shared" si="4"/>
        <v>5.3322417310126342</v>
      </c>
      <c r="T58" s="6">
        <f t="shared" si="5"/>
        <v>5.4148914778433301</v>
      </c>
      <c r="U58" s="13">
        <f>T58*Index!$D$16</f>
        <v>6.1435203987116198</v>
      </c>
      <c r="W58" s="8">
        <v>0.78033222412014902</v>
      </c>
      <c r="X58" s="6">
        <f t="shared" si="6"/>
        <v>0.79242737359401139</v>
      </c>
      <c r="Y58" s="6">
        <f>X58*Index!$H$19</f>
        <v>0.83254400938220818</v>
      </c>
      <c r="AA58" s="29">
        <v>4.2765502317661497</v>
      </c>
      <c r="AB58" s="8">
        <v>1.5830365816760901</v>
      </c>
      <c r="AC58" s="8">
        <v>6.7699354602611903</v>
      </c>
      <c r="AD58" s="9">
        <f t="shared" si="7"/>
        <v>6.77</v>
      </c>
      <c r="AE58" s="6">
        <f t="shared" si="8"/>
        <v>6.7976921956482466</v>
      </c>
      <c r="AF58" s="6">
        <f t="shared" si="9"/>
        <v>6.9030564246807948</v>
      </c>
      <c r="AG58" s="13">
        <f>AF58*Index!$D$16</f>
        <v>7.8319331295951766</v>
      </c>
      <c r="AI58" s="8">
        <v>1.01292078267382</v>
      </c>
      <c r="AJ58" s="6">
        <f t="shared" si="10"/>
        <v>1.0286210548052643</v>
      </c>
      <c r="AK58" s="6">
        <f>AJ58*Index!$H$19</f>
        <v>1.0806949957047807</v>
      </c>
      <c r="AM58" s="8">
        <v>592.341067579021</v>
      </c>
      <c r="AN58" s="9">
        <f t="shared" si="11"/>
        <v>592.34</v>
      </c>
    </row>
    <row r="59" spans="1:40" x14ac:dyDescent="0.25">
      <c r="A59" s="23" t="s">
        <v>1411</v>
      </c>
      <c r="B59" s="23" t="s">
        <v>83</v>
      </c>
      <c r="C59" s="2"/>
      <c r="D59" s="2"/>
      <c r="E59" s="2" t="s">
        <v>41</v>
      </c>
      <c r="F59" s="8">
        <v>0</v>
      </c>
      <c r="G59" s="6">
        <f t="shared" si="0"/>
        <v>0</v>
      </c>
      <c r="H59" s="6">
        <f t="shared" si="1"/>
        <v>0</v>
      </c>
      <c r="I59" s="13">
        <f>H59*Index!$D$16</f>
        <v>0</v>
      </c>
      <c r="K59" s="8">
        <v>0</v>
      </c>
      <c r="L59" s="6">
        <f t="shared" si="2"/>
        <v>0</v>
      </c>
      <c r="M59" s="6">
        <f>L59*Index!$H$19</f>
        <v>0</v>
      </c>
      <c r="O59" s="28">
        <v>0</v>
      </c>
      <c r="P59" s="8">
        <v>0</v>
      </c>
      <c r="Q59" s="8">
        <v>0</v>
      </c>
      <c r="R59" s="9">
        <f t="shared" si="3"/>
        <v>0</v>
      </c>
      <c r="S59" s="6">
        <f t="shared" si="4"/>
        <v>0</v>
      </c>
      <c r="T59" s="6">
        <f t="shared" si="5"/>
        <v>0</v>
      </c>
      <c r="U59" s="13">
        <f>T59*Index!$D$16</f>
        <v>0</v>
      </c>
      <c r="W59" s="8">
        <v>0</v>
      </c>
      <c r="X59" s="6">
        <f t="shared" si="6"/>
        <v>0</v>
      </c>
      <c r="Y59" s="6">
        <f>X59*Index!$H$19</f>
        <v>0</v>
      </c>
      <c r="AA59" s="29">
        <v>0</v>
      </c>
      <c r="AB59" s="8">
        <v>0</v>
      </c>
      <c r="AC59" s="8">
        <v>0</v>
      </c>
      <c r="AD59" s="9">
        <f t="shared" si="7"/>
        <v>0</v>
      </c>
      <c r="AE59" s="6">
        <f t="shared" si="8"/>
        <v>0</v>
      </c>
      <c r="AF59" s="6">
        <f t="shared" si="9"/>
        <v>0</v>
      </c>
      <c r="AG59" s="13">
        <f>AF59*Index!$D$16</f>
        <v>0</v>
      </c>
      <c r="AI59" s="8">
        <v>0</v>
      </c>
      <c r="AJ59" s="6">
        <f t="shared" si="10"/>
        <v>0</v>
      </c>
      <c r="AK59" s="6">
        <f>AJ59*Index!$H$19</f>
        <v>0</v>
      </c>
      <c r="AM59" s="8">
        <v>379.11991611912902</v>
      </c>
      <c r="AN59" s="9">
        <f>ROUND(AVERAGE(AN2,AN10,AN18,AN26,AN34,AN42,AN50),2)</f>
        <v>379.12</v>
      </c>
    </row>
  </sheetData>
  <autoFilter ref="A1:E1"/>
  <conditionalFormatting sqref="R2:R59">
    <cfRule type="cellIs" dxfId="19" priority="17" operator="notEqual">
      <formula>ROUND($Q2,2)</formula>
    </cfRule>
    <cfRule type="cellIs" dxfId="18" priority="18" operator="equal">
      <formula>ROUND($Q2,2)</formula>
    </cfRule>
  </conditionalFormatting>
  <conditionalFormatting sqref="AD2:AD59">
    <cfRule type="cellIs" dxfId="17" priority="15" operator="notEqual">
      <formula>ROUND($AC2,2)</formula>
    </cfRule>
    <cfRule type="cellIs" dxfId="16" priority="16" operator="equal">
      <formula>ROUND($AC2,2)</formula>
    </cfRule>
  </conditionalFormatting>
  <conditionalFormatting sqref="AN2:AN58">
    <cfRule type="cellIs" dxfId="15" priority="13" operator="notEqual">
      <formula>ROUND($AM2,2)</formula>
    </cfRule>
    <cfRule type="cellIs" dxfId="14" priority="14" operator="equal">
      <formula>ROUND($AM2,2)</formula>
    </cfRule>
  </conditionalFormatting>
  <conditionalFormatting sqref="AN59">
    <cfRule type="cellIs" dxfId="13" priority="1" operator="notEqual">
      <formula>ROUND($AM59,2)</formula>
    </cfRule>
    <cfRule type="cellIs" dxfId="12" priority="2" operator="equal">
      <formula>ROUND($AM59,2)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4" bestFit="1" customWidth="1"/>
    <col min="2" max="2" width="75.28515625" style="16" customWidth="1"/>
    <col min="3" max="3" width="20.42578125" bestFit="1" customWidth="1"/>
    <col min="4" max="4" width="22.7109375" style="16" bestFit="1" customWidth="1"/>
    <col min="5" max="5" width="24.42578125" style="16" bestFit="1" customWidth="1"/>
    <col min="6" max="6" width="24.42578125" style="16" customWidth="1"/>
    <col min="7" max="7" width="31.28515625" style="16" bestFit="1" customWidth="1"/>
    <col min="8" max="8" width="12.42578125" style="16" bestFit="1" customWidth="1"/>
    <col min="9" max="9" width="18.7109375" style="16" bestFit="1" customWidth="1"/>
    <col min="10" max="10" width="25" style="16" bestFit="1" customWidth="1"/>
    <col min="11" max="11" width="28.140625" style="16" bestFit="1" customWidth="1"/>
    <col min="12" max="12" width="23.140625" style="16" bestFit="1" customWidth="1"/>
    <col min="13" max="13" width="2.85546875" style="16" customWidth="1"/>
    <col min="14" max="14" width="21.5703125" style="16" bestFit="1" customWidth="1"/>
    <col min="15" max="15" width="28.140625" style="16" bestFit="1" customWidth="1"/>
    <col min="16" max="16" width="23.140625" style="16" bestFit="1" customWidth="1"/>
    <col min="17" max="17" width="2.85546875" style="16" customWidth="1"/>
    <col min="18" max="18" width="9.28515625" style="16" bestFit="1" customWidth="1"/>
    <col min="19" max="19" width="12.5703125" style="16" bestFit="1" customWidth="1"/>
  </cols>
  <sheetData>
    <row r="1" spans="1:19" x14ac:dyDescent="0.25">
      <c r="A1" s="18" t="s">
        <v>1564</v>
      </c>
      <c r="B1" s="18" t="s">
        <v>73</v>
      </c>
      <c r="C1" s="18" t="s">
        <v>39</v>
      </c>
      <c r="D1" s="3" t="s">
        <v>5</v>
      </c>
      <c r="E1" s="3" t="s">
        <v>6</v>
      </c>
      <c r="F1" s="3" t="s">
        <v>206</v>
      </c>
      <c r="G1" s="3" t="s">
        <v>12</v>
      </c>
      <c r="H1" s="3" t="s">
        <v>7</v>
      </c>
      <c r="I1" s="3" t="s">
        <v>8</v>
      </c>
      <c r="J1" s="5" t="s">
        <v>10</v>
      </c>
      <c r="K1" s="5" t="s">
        <v>11</v>
      </c>
      <c r="L1" s="14" t="s">
        <v>236</v>
      </c>
      <c r="N1" s="3" t="s">
        <v>9</v>
      </c>
      <c r="O1" s="5" t="s">
        <v>11</v>
      </c>
      <c r="P1" s="14" t="s">
        <v>241</v>
      </c>
      <c r="R1" s="3" t="s">
        <v>32</v>
      </c>
      <c r="S1" s="3" t="s">
        <v>33</v>
      </c>
    </row>
    <row r="2" spans="1:19" x14ac:dyDescent="0.25">
      <c r="A2" s="23" t="s">
        <v>1412</v>
      </c>
      <c r="B2" s="23" t="s">
        <v>84</v>
      </c>
      <c r="C2" s="23" t="s">
        <v>41</v>
      </c>
      <c r="D2" s="7"/>
      <c r="E2" s="7"/>
      <c r="F2" s="7"/>
      <c r="G2" s="25"/>
      <c r="H2" s="8"/>
      <c r="I2" s="9">
        <f t="shared" ref="I2:I3" si="0">ROUND(G2*SUM(D2:E2),2)</f>
        <v>0</v>
      </c>
      <c r="J2" s="6">
        <f>H2*(1.0041)</f>
        <v>0</v>
      </c>
      <c r="K2" s="6">
        <f>J2*(1.0155)</f>
        <v>0</v>
      </c>
      <c r="L2" s="13">
        <f>K2*Index!$D$16</f>
        <v>0</v>
      </c>
      <c r="N2" s="8"/>
      <c r="O2" s="6">
        <f>N2*(1.0155)</f>
        <v>0</v>
      </c>
      <c r="P2" s="6">
        <f>O2*Index!$H$19</f>
        <v>0</v>
      </c>
      <c r="R2" s="8"/>
      <c r="S2" s="9">
        <f>ROUND(L2+P2,2)</f>
        <v>0</v>
      </c>
    </row>
    <row r="3" spans="1:19" x14ac:dyDescent="0.25">
      <c r="A3" s="23" t="s">
        <v>1413</v>
      </c>
      <c r="B3" s="23" t="s">
        <v>85</v>
      </c>
      <c r="C3" s="23" t="s">
        <v>41</v>
      </c>
      <c r="D3" s="7"/>
      <c r="E3" s="7"/>
      <c r="F3" s="7"/>
      <c r="G3" s="25"/>
      <c r="H3" s="8"/>
      <c r="I3" s="9">
        <f t="shared" si="0"/>
        <v>0</v>
      </c>
      <c r="J3" s="6">
        <f t="shared" ref="J3:J66" si="1">H3*(1.0041)</f>
        <v>0</v>
      </c>
      <c r="K3" s="6">
        <f t="shared" ref="K3:K66" si="2">J3*(1.0155)</f>
        <v>0</v>
      </c>
      <c r="L3" s="13">
        <f>K3*Index!$D$16</f>
        <v>0</v>
      </c>
      <c r="N3" s="8"/>
      <c r="O3" s="6">
        <f t="shared" ref="O3:O66" si="3">N3*(1.0155)</f>
        <v>0</v>
      </c>
      <c r="P3" s="6">
        <f>O3*Index!$H$19</f>
        <v>0</v>
      </c>
      <c r="R3" s="8"/>
      <c r="S3" s="9">
        <f t="shared" ref="S3:S66" si="4">ROUND(L3+P3,2)</f>
        <v>0</v>
      </c>
    </row>
    <row r="4" spans="1:19" x14ac:dyDescent="0.25">
      <c r="A4" s="23" t="s">
        <v>1414</v>
      </c>
      <c r="B4" s="23" t="s">
        <v>86</v>
      </c>
      <c r="C4" s="23" t="s">
        <v>43</v>
      </c>
      <c r="D4" s="7"/>
      <c r="E4" s="7"/>
      <c r="F4" s="7"/>
      <c r="G4" s="25"/>
      <c r="H4" s="8"/>
      <c r="I4" s="9">
        <f t="shared" ref="I4:I7" si="5">ROUND(G4*SUM(D4:E4),2)</f>
        <v>0</v>
      </c>
      <c r="J4" s="6">
        <f t="shared" si="1"/>
        <v>0</v>
      </c>
      <c r="K4" s="6">
        <f t="shared" si="2"/>
        <v>0</v>
      </c>
      <c r="L4" s="13">
        <f>K4*Index!$D$16</f>
        <v>0</v>
      </c>
      <c r="N4" s="8"/>
      <c r="O4" s="6">
        <f t="shared" si="3"/>
        <v>0</v>
      </c>
      <c r="P4" s="6">
        <f>O4*Index!$H$19</f>
        <v>0</v>
      </c>
      <c r="R4" s="8"/>
      <c r="S4" s="9">
        <f t="shared" si="4"/>
        <v>0</v>
      </c>
    </row>
    <row r="5" spans="1:19" x14ac:dyDescent="0.25">
      <c r="A5" s="23" t="s">
        <v>1415</v>
      </c>
      <c r="B5" s="23" t="s">
        <v>87</v>
      </c>
      <c r="C5" s="23" t="s">
        <v>43</v>
      </c>
      <c r="D5" s="7"/>
      <c r="E5" s="7"/>
      <c r="F5" s="7"/>
      <c r="G5" s="25"/>
      <c r="H5" s="8"/>
      <c r="I5" s="9">
        <f t="shared" si="5"/>
        <v>0</v>
      </c>
      <c r="J5" s="6">
        <f t="shared" si="1"/>
        <v>0</v>
      </c>
      <c r="K5" s="6">
        <f t="shared" si="2"/>
        <v>0</v>
      </c>
      <c r="L5" s="13">
        <f>K5*Index!$D$16</f>
        <v>0</v>
      </c>
      <c r="N5" s="8"/>
      <c r="O5" s="6">
        <f t="shared" si="3"/>
        <v>0</v>
      </c>
      <c r="P5" s="6">
        <f>O5*Index!$H$19</f>
        <v>0</v>
      </c>
      <c r="R5" s="8"/>
      <c r="S5" s="9">
        <f t="shared" si="4"/>
        <v>0</v>
      </c>
    </row>
    <row r="6" spans="1:19" x14ac:dyDescent="0.25">
      <c r="A6" s="23" t="s">
        <v>1416</v>
      </c>
      <c r="B6" s="23" t="s">
        <v>88</v>
      </c>
      <c r="C6" s="23" t="s">
        <v>41</v>
      </c>
      <c r="D6" s="7"/>
      <c r="E6" s="7"/>
      <c r="F6" s="7"/>
      <c r="G6" s="25"/>
      <c r="H6" s="8">
        <v>172.8</v>
      </c>
      <c r="I6" s="9">
        <f>H6</f>
        <v>172.8</v>
      </c>
      <c r="J6" s="6">
        <f>H6*(1.0041)</f>
        <v>173.50848000000002</v>
      </c>
      <c r="K6" s="6">
        <f t="shared" si="2"/>
        <v>176.19786144000003</v>
      </c>
      <c r="L6" s="13">
        <f>K6*Index!$D$16</f>
        <v>199.907082237064</v>
      </c>
      <c r="N6" s="8">
        <v>6.4</v>
      </c>
      <c r="O6" s="6">
        <f t="shared" si="3"/>
        <v>6.499200000000001</v>
      </c>
      <c r="P6" s="6">
        <f>O6*Index!$H$19</f>
        <v>6.8282220000000002</v>
      </c>
      <c r="R6" s="8">
        <v>206.74</v>
      </c>
      <c r="S6" s="9">
        <f>ROUND(L6+P6,2)</f>
        <v>206.74</v>
      </c>
    </row>
    <row r="7" spans="1:19" x14ac:dyDescent="0.25">
      <c r="A7" s="23" t="s">
        <v>1417</v>
      </c>
      <c r="B7" s="23" t="s">
        <v>89</v>
      </c>
      <c r="C7" s="23" t="s">
        <v>222</v>
      </c>
      <c r="D7" s="7"/>
      <c r="E7" s="7"/>
      <c r="F7" s="7"/>
      <c r="G7" s="25"/>
      <c r="H7" s="8"/>
      <c r="I7" s="9">
        <f t="shared" si="5"/>
        <v>0</v>
      </c>
      <c r="J7" s="6">
        <f t="shared" si="1"/>
        <v>0</v>
      </c>
      <c r="K7" s="6">
        <f t="shared" si="2"/>
        <v>0</v>
      </c>
      <c r="L7" s="13">
        <f>K7*Index!$D$16</f>
        <v>0</v>
      </c>
      <c r="N7" s="8"/>
      <c r="O7" s="6">
        <f t="shared" si="3"/>
        <v>0</v>
      </c>
      <c r="P7" s="6">
        <f>O7*Index!$H$19</f>
        <v>0</v>
      </c>
      <c r="R7" s="8" t="s">
        <v>1559</v>
      </c>
      <c r="S7" s="9">
        <f t="shared" si="4"/>
        <v>0</v>
      </c>
    </row>
    <row r="8" spans="1:19" x14ac:dyDescent="0.25">
      <c r="A8" s="23" t="s">
        <v>1418</v>
      </c>
      <c r="B8" s="23" t="s">
        <v>90</v>
      </c>
      <c r="C8" s="23" t="s">
        <v>41</v>
      </c>
      <c r="D8" s="26">
        <v>0</v>
      </c>
      <c r="E8" s="26">
        <v>8.5158705085180095</v>
      </c>
      <c r="F8" s="26">
        <f>SUM(D8:E8)</f>
        <v>8.5158705085180095</v>
      </c>
      <c r="G8" s="25">
        <v>2.1940454815213402</v>
      </c>
      <c r="H8" s="25">
        <v>18.684207210434799</v>
      </c>
      <c r="I8" s="9">
        <f>ROUND(G8*SUM(D8:E8),2)</f>
        <v>18.68</v>
      </c>
      <c r="J8" s="6">
        <f t="shared" si="1"/>
        <v>18.760812459997581</v>
      </c>
      <c r="K8" s="6">
        <f t="shared" si="2"/>
        <v>19.051605053127545</v>
      </c>
      <c r="L8" s="13">
        <f>K8*Index!$D$16</f>
        <v>21.615192982353783</v>
      </c>
      <c r="N8" s="8">
        <v>0.30748724173264802</v>
      </c>
      <c r="O8" s="6">
        <f t="shared" si="3"/>
        <v>0.31225329397950408</v>
      </c>
      <c r="P8" s="6">
        <f>O8*Index!$H$19</f>
        <v>0.32806111698721646</v>
      </c>
      <c r="R8" s="8">
        <v>21.943254099341001</v>
      </c>
      <c r="S8" s="9">
        <f>ROUND(L8+P8,2)</f>
        <v>21.94</v>
      </c>
    </row>
    <row r="9" spans="1:19" x14ac:dyDescent="0.25">
      <c r="A9" s="23" t="s">
        <v>1419</v>
      </c>
      <c r="B9" s="23" t="s">
        <v>91</v>
      </c>
      <c r="C9" s="23" t="s">
        <v>41</v>
      </c>
      <c r="D9" s="26">
        <v>0</v>
      </c>
      <c r="E9" s="26">
        <v>26.975772991195601</v>
      </c>
      <c r="F9" s="26">
        <f>SUM(D9:E9)</f>
        <v>26.975772991195601</v>
      </c>
      <c r="G9" s="25">
        <v>2.0797576068180299</v>
      </c>
      <c r="H9" s="25">
        <v>56.103069078235599</v>
      </c>
      <c r="I9" s="9">
        <f t="shared" ref="I9:I72" si="6">ROUND(G9*SUM(D9:E9),2)</f>
        <v>56.1</v>
      </c>
      <c r="J9" s="6">
        <f t="shared" si="1"/>
        <v>56.333091661456365</v>
      </c>
      <c r="K9" s="6">
        <f t="shared" si="2"/>
        <v>57.206254582208942</v>
      </c>
      <c r="L9" s="13">
        <f>K9*Index!$D$16</f>
        <v>64.903940069297022</v>
      </c>
      <c r="N9" s="8">
        <v>0.97402914034120303</v>
      </c>
      <c r="O9" s="6">
        <f t="shared" si="3"/>
        <v>0.98912659201649178</v>
      </c>
      <c r="P9" s="6">
        <f>O9*Index!$H$19</f>
        <v>1.0392011257373266</v>
      </c>
      <c r="R9" s="8">
        <v>65.9431411950343</v>
      </c>
      <c r="S9" s="9">
        <f t="shared" si="4"/>
        <v>65.94</v>
      </c>
    </row>
    <row r="10" spans="1:19" x14ac:dyDescent="0.25">
      <c r="A10" s="23" t="s">
        <v>1420</v>
      </c>
      <c r="B10" s="23" t="s">
        <v>92</v>
      </c>
      <c r="C10" s="23" t="s">
        <v>43</v>
      </c>
      <c r="D10" s="7"/>
      <c r="E10" s="7"/>
      <c r="F10" s="7"/>
      <c r="G10" s="25"/>
      <c r="H10" s="8"/>
      <c r="I10" s="9">
        <f t="shared" si="6"/>
        <v>0</v>
      </c>
      <c r="J10" s="6">
        <f t="shared" si="1"/>
        <v>0</v>
      </c>
      <c r="K10" s="6">
        <f t="shared" si="2"/>
        <v>0</v>
      </c>
      <c r="L10" s="13">
        <f>K10*Index!$D$16</f>
        <v>0</v>
      </c>
      <c r="N10" s="8"/>
      <c r="O10" s="6">
        <f t="shared" si="3"/>
        <v>0</v>
      </c>
      <c r="P10" s="6">
        <f>O10*Index!$H$19</f>
        <v>0</v>
      </c>
      <c r="R10" s="8">
        <v>33.83</v>
      </c>
      <c r="S10" s="9">
        <f t="shared" si="4"/>
        <v>0</v>
      </c>
    </row>
    <row r="11" spans="1:19" x14ac:dyDescent="0.25">
      <c r="A11" s="23" t="s">
        <v>1421</v>
      </c>
      <c r="B11" s="23" t="s">
        <v>93</v>
      </c>
      <c r="C11" s="23" t="s">
        <v>43</v>
      </c>
      <c r="D11" s="7"/>
      <c r="E11" s="7"/>
      <c r="F11" s="7"/>
      <c r="G11" s="25"/>
      <c r="H11" s="8"/>
      <c r="I11" s="9">
        <f t="shared" si="6"/>
        <v>0</v>
      </c>
      <c r="J11" s="6">
        <f t="shared" si="1"/>
        <v>0</v>
      </c>
      <c r="K11" s="6">
        <f t="shared" si="2"/>
        <v>0</v>
      </c>
      <c r="L11" s="13">
        <f>K11*Index!$D$16</f>
        <v>0</v>
      </c>
      <c r="N11" s="8"/>
      <c r="O11" s="6">
        <f t="shared" si="3"/>
        <v>0</v>
      </c>
      <c r="P11" s="6">
        <f>O11*Index!$H$19</f>
        <v>0</v>
      </c>
      <c r="R11" s="8"/>
      <c r="S11" s="9">
        <f t="shared" si="4"/>
        <v>0</v>
      </c>
    </row>
    <row r="12" spans="1:19" x14ac:dyDescent="0.25">
      <c r="A12" s="23" t="s">
        <v>1422</v>
      </c>
      <c r="B12" s="23" t="s">
        <v>94</v>
      </c>
      <c r="C12" s="23" t="s">
        <v>41</v>
      </c>
      <c r="D12" s="7"/>
      <c r="E12" s="7"/>
      <c r="F12" s="7"/>
      <c r="G12" s="25"/>
      <c r="H12" s="8"/>
      <c r="I12" s="9">
        <f t="shared" si="6"/>
        <v>0</v>
      </c>
      <c r="J12" s="6">
        <f t="shared" si="1"/>
        <v>0</v>
      </c>
      <c r="K12" s="6">
        <f t="shared" si="2"/>
        <v>0</v>
      </c>
      <c r="L12" s="13">
        <f>K12*Index!$D$16</f>
        <v>0</v>
      </c>
      <c r="N12" s="8"/>
      <c r="O12" s="6">
        <f t="shared" si="3"/>
        <v>0</v>
      </c>
      <c r="P12" s="6">
        <f>O12*Index!$H$19</f>
        <v>0</v>
      </c>
      <c r="R12" s="8"/>
      <c r="S12" s="9">
        <f t="shared" si="4"/>
        <v>0</v>
      </c>
    </row>
    <row r="13" spans="1:19" x14ac:dyDescent="0.25">
      <c r="A13" s="23" t="s">
        <v>1423</v>
      </c>
      <c r="B13" s="23" t="s">
        <v>95</v>
      </c>
      <c r="C13" s="23" t="s">
        <v>41</v>
      </c>
      <c r="D13" s="7"/>
      <c r="E13" s="7"/>
      <c r="F13" s="7"/>
      <c r="G13" s="25"/>
      <c r="H13" s="8"/>
      <c r="I13" s="9">
        <f t="shared" si="6"/>
        <v>0</v>
      </c>
      <c r="J13" s="6">
        <f t="shared" si="1"/>
        <v>0</v>
      </c>
      <c r="K13" s="6">
        <f t="shared" si="2"/>
        <v>0</v>
      </c>
      <c r="L13" s="13">
        <f>K13*Index!$D$16</f>
        <v>0</v>
      </c>
      <c r="N13" s="8"/>
      <c r="O13" s="6">
        <f t="shared" si="3"/>
        <v>0</v>
      </c>
      <c r="P13" s="6">
        <f>O13*Index!$H$19</f>
        <v>0</v>
      </c>
      <c r="R13" s="8">
        <v>119.96</v>
      </c>
      <c r="S13" s="9">
        <f t="shared" si="4"/>
        <v>0</v>
      </c>
    </row>
    <row r="14" spans="1:19" x14ac:dyDescent="0.25">
      <c r="A14" s="23" t="s">
        <v>1424</v>
      </c>
      <c r="B14" s="23" t="s">
        <v>96</v>
      </c>
      <c r="C14" s="23" t="s">
        <v>41</v>
      </c>
      <c r="D14" s="7"/>
      <c r="E14" s="7"/>
      <c r="F14" s="7"/>
      <c r="G14" s="25"/>
      <c r="H14" s="8"/>
      <c r="I14" s="9">
        <f t="shared" si="6"/>
        <v>0</v>
      </c>
      <c r="J14" s="6">
        <f t="shared" si="1"/>
        <v>0</v>
      </c>
      <c r="K14" s="6">
        <f t="shared" si="2"/>
        <v>0</v>
      </c>
      <c r="L14" s="13">
        <f>K14*Index!$D$16</f>
        <v>0</v>
      </c>
      <c r="N14" s="8"/>
      <c r="O14" s="6">
        <f t="shared" si="3"/>
        <v>0</v>
      </c>
      <c r="P14" s="6">
        <f>O14*Index!$H$19</f>
        <v>0</v>
      </c>
      <c r="R14" s="8">
        <v>345.04</v>
      </c>
      <c r="S14" s="9">
        <f t="shared" si="4"/>
        <v>0</v>
      </c>
    </row>
    <row r="15" spans="1:19" x14ac:dyDescent="0.25">
      <c r="A15" s="23" t="s">
        <v>1425</v>
      </c>
      <c r="B15" s="23" t="s">
        <v>97</v>
      </c>
      <c r="C15" s="23" t="s">
        <v>41</v>
      </c>
      <c r="D15" s="7"/>
      <c r="E15" s="7"/>
      <c r="F15" s="7"/>
      <c r="G15" s="25"/>
      <c r="H15" s="8"/>
      <c r="I15" s="9">
        <f t="shared" si="6"/>
        <v>0</v>
      </c>
      <c r="J15" s="6">
        <f t="shared" si="1"/>
        <v>0</v>
      </c>
      <c r="K15" s="6">
        <f t="shared" si="2"/>
        <v>0</v>
      </c>
      <c r="L15" s="13">
        <f>K15*Index!$D$16</f>
        <v>0</v>
      </c>
      <c r="N15" s="8"/>
      <c r="O15" s="6">
        <f t="shared" si="3"/>
        <v>0</v>
      </c>
      <c r="P15" s="6">
        <f>O15*Index!$H$19</f>
        <v>0</v>
      </c>
      <c r="R15" s="8">
        <v>92.97</v>
      </c>
      <c r="S15" s="9">
        <f t="shared" si="4"/>
        <v>0</v>
      </c>
    </row>
    <row r="16" spans="1:19" x14ac:dyDescent="0.25">
      <c r="A16" s="23" t="s">
        <v>1426</v>
      </c>
      <c r="B16" s="23" t="s">
        <v>98</v>
      </c>
      <c r="C16" s="23" t="s">
        <v>41</v>
      </c>
      <c r="D16" s="7"/>
      <c r="E16" s="7"/>
      <c r="F16" s="7"/>
      <c r="G16" s="25"/>
      <c r="H16" s="8"/>
      <c r="I16" s="9">
        <f t="shared" si="6"/>
        <v>0</v>
      </c>
      <c r="J16" s="6">
        <f t="shared" si="1"/>
        <v>0</v>
      </c>
      <c r="K16" s="6">
        <f t="shared" si="2"/>
        <v>0</v>
      </c>
      <c r="L16" s="13">
        <f>K16*Index!$D$16</f>
        <v>0</v>
      </c>
      <c r="N16" s="8"/>
      <c r="O16" s="6">
        <f t="shared" si="3"/>
        <v>0</v>
      </c>
      <c r="P16" s="6">
        <f>O16*Index!$H$19</f>
        <v>0</v>
      </c>
      <c r="R16" s="8">
        <v>92.97</v>
      </c>
      <c r="S16" s="9">
        <f t="shared" si="4"/>
        <v>0</v>
      </c>
    </row>
    <row r="17" spans="1:19" x14ac:dyDescent="0.25">
      <c r="A17" s="23" t="s">
        <v>1427</v>
      </c>
      <c r="B17" s="23" t="s">
        <v>232</v>
      </c>
      <c r="C17" s="23" t="s">
        <v>41</v>
      </c>
      <c r="D17" s="7"/>
      <c r="E17" s="7"/>
      <c r="F17" s="7"/>
      <c r="G17" s="8"/>
      <c r="H17" s="8"/>
      <c r="I17" s="9">
        <f t="shared" si="6"/>
        <v>0</v>
      </c>
      <c r="J17" s="6">
        <f t="shared" si="1"/>
        <v>0</v>
      </c>
      <c r="K17" s="6">
        <f t="shared" si="2"/>
        <v>0</v>
      </c>
      <c r="L17" s="13">
        <f>K17*Index!$D$16</f>
        <v>0</v>
      </c>
      <c r="N17" s="8"/>
      <c r="O17" s="6">
        <f t="shared" si="3"/>
        <v>0</v>
      </c>
      <c r="P17" s="6">
        <f>O17*Index!$H$19</f>
        <v>0</v>
      </c>
      <c r="R17" s="8">
        <v>46.47</v>
      </c>
      <c r="S17" s="9">
        <f t="shared" si="4"/>
        <v>0</v>
      </c>
    </row>
    <row r="18" spans="1:19" x14ac:dyDescent="0.25">
      <c r="A18" s="23" t="s">
        <v>1428</v>
      </c>
      <c r="B18" s="23" t="s">
        <v>99</v>
      </c>
      <c r="C18" s="23" t="s">
        <v>41</v>
      </c>
      <c r="D18" s="7"/>
      <c r="E18" s="7"/>
      <c r="F18" s="7"/>
      <c r="G18" s="8"/>
      <c r="H18" s="8"/>
      <c r="I18" s="9">
        <f t="shared" si="6"/>
        <v>0</v>
      </c>
      <c r="J18" s="6">
        <f t="shared" si="1"/>
        <v>0</v>
      </c>
      <c r="K18" s="6">
        <f t="shared" si="2"/>
        <v>0</v>
      </c>
      <c r="L18" s="13">
        <f>K18*Index!$D$16</f>
        <v>0</v>
      </c>
      <c r="N18" s="8"/>
      <c r="O18" s="6">
        <f t="shared" si="3"/>
        <v>0</v>
      </c>
      <c r="P18" s="6">
        <f>O18*Index!$H$19</f>
        <v>0</v>
      </c>
      <c r="R18" s="8">
        <v>46.47</v>
      </c>
      <c r="S18" s="9">
        <f t="shared" si="4"/>
        <v>0</v>
      </c>
    </row>
    <row r="19" spans="1:19" x14ac:dyDescent="0.25">
      <c r="A19" s="23" t="s">
        <v>1429</v>
      </c>
      <c r="B19" s="23" t="s">
        <v>100</v>
      </c>
      <c r="C19" s="23" t="s">
        <v>41</v>
      </c>
      <c r="D19" s="7"/>
      <c r="E19" s="7"/>
      <c r="F19" s="7"/>
      <c r="G19" s="8"/>
      <c r="H19" s="8"/>
      <c r="I19" s="9">
        <f t="shared" si="6"/>
        <v>0</v>
      </c>
      <c r="J19" s="6">
        <f t="shared" si="1"/>
        <v>0</v>
      </c>
      <c r="K19" s="6">
        <f t="shared" si="2"/>
        <v>0</v>
      </c>
      <c r="L19" s="13">
        <f>K19*Index!$D$16</f>
        <v>0</v>
      </c>
      <c r="N19" s="8"/>
      <c r="O19" s="6">
        <f t="shared" si="3"/>
        <v>0</v>
      </c>
      <c r="P19" s="6">
        <f>O19*Index!$H$19</f>
        <v>0</v>
      </c>
      <c r="R19" s="8">
        <v>90.46</v>
      </c>
      <c r="S19" s="9">
        <f t="shared" si="4"/>
        <v>0</v>
      </c>
    </row>
    <row r="20" spans="1:19" x14ac:dyDescent="0.25">
      <c r="A20" s="23" t="s">
        <v>1430</v>
      </c>
      <c r="B20" s="23" t="s">
        <v>101</v>
      </c>
      <c r="C20" s="23" t="s">
        <v>41</v>
      </c>
      <c r="D20" s="7"/>
      <c r="E20" s="7"/>
      <c r="F20" s="7"/>
      <c r="G20" s="8"/>
      <c r="H20" s="8"/>
      <c r="I20" s="9">
        <f t="shared" si="6"/>
        <v>0</v>
      </c>
      <c r="J20" s="6">
        <f t="shared" si="1"/>
        <v>0</v>
      </c>
      <c r="K20" s="6">
        <f t="shared" si="2"/>
        <v>0</v>
      </c>
      <c r="L20" s="13">
        <f>K20*Index!$D$16</f>
        <v>0</v>
      </c>
      <c r="N20" s="8"/>
      <c r="O20" s="6">
        <f t="shared" si="3"/>
        <v>0</v>
      </c>
      <c r="P20" s="6">
        <f>O20*Index!$H$19</f>
        <v>0</v>
      </c>
      <c r="R20" s="8">
        <v>68.667027391457793</v>
      </c>
      <c r="S20" s="9">
        <f t="shared" si="4"/>
        <v>0</v>
      </c>
    </row>
    <row r="21" spans="1:19" x14ac:dyDescent="0.25">
      <c r="A21" s="23" t="s">
        <v>1431</v>
      </c>
      <c r="B21" s="23" t="s">
        <v>102</v>
      </c>
      <c r="C21" s="23" t="s">
        <v>41</v>
      </c>
      <c r="D21" s="7"/>
      <c r="E21" s="7"/>
      <c r="F21" s="7"/>
      <c r="G21" s="8"/>
      <c r="H21" s="8"/>
      <c r="I21" s="9">
        <f t="shared" si="6"/>
        <v>0</v>
      </c>
      <c r="J21" s="6">
        <f t="shared" si="1"/>
        <v>0</v>
      </c>
      <c r="K21" s="6">
        <f t="shared" si="2"/>
        <v>0</v>
      </c>
      <c r="L21" s="13">
        <f>K21*Index!$D$16</f>
        <v>0</v>
      </c>
      <c r="N21" s="8"/>
      <c r="O21" s="6">
        <f t="shared" si="3"/>
        <v>0</v>
      </c>
      <c r="P21" s="6">
        <f>O21*Index!$H$19</f>
        <v>0</v>
      </c>
      <c r="R21" s="8">
        <v>130.065265619781</v>
      </c>
      <c r="S21" s="9">
        <f t="shared" si="4"/>
        <v>0</v>
      </c>
    </row>
    <row r="22" spans="1:19" x14ac:dyDescent="0.25">
      <c r="A22" s="23" t="s">
        <v>1432</v>
      </c>
      <c r="B22" s="23" t="s">
        <v>103</v>
      </c>
      <c r="C22" s="23" t="s">
        <v>41</v>
      </c>
      <c r="D22" s="7"/>
      <c r="E22" s="7"/>
      <c r="F22" s="7"/>
      <c r="G22" s="8"/>
      <c r="H22" s="8"/>
      <c r="I22" s="9">
        <f t="shared" si="6"/>
        <v>0</v>
      </c>
      <c r="J22" s="6">
        <f t="shared" si="1"/>
        <v>0</v>
      </c>
      <c r="K22" s="6">
        <f t="shared" si="2"/>
        <v>0</v>
      </c>
      <c r="L22" s="13">
        <f>K22*Index!$D$16</f>
        <v>0</v>
      </c>
      <c r="N22" s="8"/>
      <c r="O22" s="6">
        <f t="shared" si="3"/>
        <v>0</v>
      </c>
      <c r="P22" s="6">
        <f>O22*Index!$H$19</f>
        <v>0</v>
      </c>
      <c r="R22" s="8">
        <v>85.143709944256699</v>
      </c>
      <c r="S22" s="9">
        <f t="shared" si="4"/>
        <v>0</v>
      </c>
    </row>
    <row r="23" spans="1:19" x14ac:dyDescent="0.25">
      <c r="A23" s="23" t="s">
        <v>1433</v>
      </c>
      <c r="B23" s="23" t="s">
        <v>104</v>
      </c>
      <c r="C23" s="23" t="s">
        <v>41</v>
      </c>
      <c r="D23" s="7"/>
      <c r="E23" s="7"/>
      <c r="F23" s="7"/>
      <c r="G23" s="8"/>
      <c r="H23" s="8"/>
      <c r="I23" s="9">
        <f t="shared" si="6"/>
        <v>0</v>
      </c>
      <c r="J23" s="6">
        <f t="shared" si="1"/>
        <v>0</v>
      </c>
      <c r="K23" s="6">
        <f t="shared" si="2"/>
        <v>0</v>
      </c>
      <c r="L23" s="13">
        <f>K23*Index!$D$16</f>
        <v>0</v>
      </c>
      <c r="N23" s="8"/>
      <c r="O23" s="6">
        <f t="shared" si="3"/>
        <v>0</v>
      </c>
      <c r="P23" s="6">
        <f>O23*Index!$H$19</f>
        <v>0</v>
      </c>
      <c r="R23" s="8">
        <v>73.369247694650099</v>
      </c>
      <c r="S23" s="9">
        <f t="shared" si="4"/>
        <v>0</v>
      </c>
    </row>
    <row r="24" spans="1:19" x14ac:dyDescent="0.25">
      <c r="A24" s="23" t="s">
        <v>1434</v>
      </c>
      <c r="B24" s="23" t="s">
        <v>105</v>
      </c>
      <c r="C24" s="23" t="s">
        <v>41</v>
      </c>
      <c r="D24" s="7"/>
      <c r="E24" s="7"/>
      <c r="F24" s="7"/>
      <c r="G24" s="8"/>
      <c r="H24" s="8"/>
      <c r="I24" s="9">
        <f t="shared" si="6"/>
        <v>0</v>
      </c>
      <c r="J24" s="6">
        <f t="shared" si="1"/>
        <v>0</v>
      </c>
      <c r="K24" s="6">
        <f t="shared" si="2"/>
        <v>0</v>
      </c>
      <c r="L24" s="13">
        <f>K24*Index!$D$16</f>
        <v>0</v>
      </c>
      <c r="N24" s="8"/>
      <c r="O24" s="6">
        <f t="shared" si="3"/>
        <v>0</v>
      </c>
      <c r="P24" s="6">
        <f>O24*Index!$H$19</f>
        <v>0</v>
      </c>
      <c r="R24" s="8">
        <v>92.443908945835304</v>
      </c>
      <c r="S24" s="9">
        <f t="shared" si="4"/>
        <v>0</v>
      </c>
    </row>
    <row r="25" spans="1:19" x14ac:dyDescent="0.25">
      <c r="A25" s="23" t="s">
        <v>1435</v>
      </c>
      <c r="B25" s="23" t="s">
        <v>106</v>
      </c>
      <c r="C25" s="23" t="s">
        <v>41</v>
      </c>
      <c r="D25" s="7"/>
      <c r="E25" s="7"/>
      <c r="F25" s="7"/>
      <c r="G25" s="8"/>
      <c r="H25" s="8"/>
      <c r="I25" s="9">
        <f t="shared" si="6"/>
        <v>0</v>
      </c>
      <c r="J25" s="6">
        <f t="shared" si="1"/>
        <v>0</v>
      </c>
      <c r="K25" s="6">
        <f t="shared" si="2"/>
        <v>0</v>
      </c>
      <c r="L25" s="13">
        <f>K25*Index!$D$16</f>
        <v>0</v>
      </c>
      <c r="N25" s="8"/>
      <c r="O25" s="6">
        <f t="shared" si="3"/>
        <v>0</v>
      </c>
      <c r="P25" s="6">
        <f>O25*Index!$H$19</f>
        <v>0</v>
      </c>
      <c r="R25" s="8">
        <v>69.866541545096695</v>
      </c>
      <c r="S25" s="9">
        <f t="shared" si="4"/>
        <v>0</v>
      </c>
    </row>
    <row r="26" spans="1:19" x14ac:dyDescent="0.25">
      <c r="A26" s="23" t="s">
        <v>1436</v>
      </c>
      <c r="B26" s="23" t="s">
        <v>107</v>
      </c>
      <c r="C26" s="23" t="s">
        <v>41</v>
      </c>
      <c r="D26" s="7"/>
      <c r="E26" s="7"/>
      <c r="F26" s="7"/>
      <c r="G26" s="8"/>
      <c r="H26" s="8"/>
      <c r="I26" s="9">
        <f t="shared" si="6"/>
        <v>0</v>
      </c>
      <c r="J26" s="6">
        <f t="shared" si="1"/>
        <v>0</v>
      </c>
      <c r="K26" s="6">
        <f t="shared" si="2"/>
        <v>0</v>
      </c>
      <c r="L26" s="13">
        <f>K26*Index!$D$16</f>
        <v>0</v>
      </c>
      <c r="N26" s="8"/>
      <c r="O26" s="6">
        <f t="shared" si="3"/>
        <v>0</v>
      </c>
      <c r="P26" s="6">
        <f>O26*Index!$H$19</f>
        <v>0</v>
      </c>
      <c r="R26" s="8">
        <v>63.005362557757003</v>
      </c>
      <c r="S26" s="9">
        <f t="shared" si="4"/>
        <v>0</v>
      </c>
    </row>
    <row r="27" spans="1:19" x14ac:dyDescent="0.25">
      <c r="A27" s="23" t="s">
        <v>1437</v>
      </c>
      <c r="B27" s="23" t="s">
        <v>108</v>
      </c>
      <c r="C27" s="23" t="s">
        <v>41</v>
      </c>
      <c r="D27" s="7"/>
      <c r="E27" s="7"/>
      <c r="F27" s="7"/>
      <c r="G27" s="8"/>
      <c r="H27" s="8"/>
      <c r="I27" s="9">
        <f t="shared" si="6"/>
        <v>0</v>
      </c>
      <c r="J27" s="6">
        <f t="shared" si="1"/>
        <v>0</v>
      </c>
      <c r="K27" s="6">
        <f t="shared" si="2"/>
        <v>0</v>
      </c>
      <c r="L27" s="13">
        <f>K27*Index!$D$16</f>
        <v>0</v>
      </c>
      <c r="N27" s="8"/>
      <c r="O27" s="6">
        <f t="shared" si="3"/>
        <v>0</v>
      </c>
      <c r="P27" s="6">
        <f>O27*Index!$H$19</f>
        <v>0</v>
      </c>
      <c r="R27" s="8">
        <v>58.5508583365391</v>
      </c>
      <c r="S27" s="9">
        <f t="shared" si="4"/>
        <v>0</v>
      </c>
    </row>
    <row r="28" spans="1:19" x14ac:dyDescent="0.25">
      <c r="A28" s="23" t="s">
        <v>1438</v>
      </c>
      <c r="B28" s="23" t="s">
        <v>109</v>
      </c>
      <c r="C28" s="23" t="s">
        <v>41</v>
      </c>
      <c r="D28" s="7"/>
      <c r="E28" s="7"/>
      <c r="F28" s="7"/>
      <c r="G28" s="8"/>
      <c r="H28" s="8"/>
      <c r="I28" s="9">
        <f t="shared" si="6"/>
        <v>0</v>
      </c>
      <c r="J28" s="6">
        <f t="shared" si="1"/>
        <v>0</v>
      </c>
      <c r="K28" s="6">
        <f t="shared" si="2"/>
        <v>0</v>
      </c>
      <c r="L28" s="13">
        <f>K28*Index!$D$16</f>
        <v>0</v>
      </c>
      <c r="N28" s="8"/>
      <c r="O28" s="6">
        <f t="shared" si="3"/>
        <v>0</v>
      </c>
      <c r="P28" s="6">
        <f>O28*Index!$H$19</f>
        <v>0</v>
      </c>
      <c r="R28" s="8">
        <v>113.33591513976199</v>
      </c>
      <c r="S28" s="9">
        <f t="shared" si="4"/>
        <v>0</v>
      </c>
    </row>
    <row r="29" spans="1:19" x14ac:dyDescent="0.25">
      <c r="A29" s="23" t="s">
        <v>1439</v>
      </c>
      <c r="B29" s="23" t="s">
        <v>110</v>
      </c>
      <c r="C29" s="23" t="s">
        <v>41</v>
      </c>
      <c r="D29" s="7"/>
      <c r="E29" s="7"/>
      <c r="F29" s="7"/>
      <c r="G29" s="8"/>
      <c r="H29" s="8"/>
      <c r="I29" s="9">
        <f t="shared" si="6"/>
        <v>0</v>
      </c>
      <c r="J29" s="6">
        <f t="shared" si="1"/>
        <v>0</v>
      </c>
      <c r="K29" s="6">
        <f t="shared" si="2"/>
        <v>0</v>
      </c>
      <c r="L29" s="13">
        <f>K29*Index!$D$16</f>
        <v>0</v>
      </c>
      <c r="N29" s="8"/>
      <c r="O29" s="6">
        <f t="shared" si="3"/>
        <v>0</v>
      </c>
      <c r="P29" s="6">
        <f>O29*Index!$H$19</f>
        <v>0</v>
      </c>
      <c r="R29" s="8">
        <v>207.858027874648</v>
      </c>
      <c r="S29" s="9">
        <f t="shared" si="4"/>
        <v>0</v>
      </c>
    </row>
    <row r="30" spans="1:19" x14ac:dyDescent="0.25">
      <c r="A30" s="23" t="s">
        <v>1440</v>
      </c>
      <c r="B30" s="23" t="s">
        <v>111</v>
      </c>
      <c r="C30" s="23" t="s">
        <v>41</v>
      </c>
      <c r="D30" s="7"/>
      <c r="E30" s="7"/>
      <c r="F30" s="7"/>
      <c r="G30" s="8"/>
      <c r="H30" s="8"/>
      <c r="I30" s="9">
        <f t="shared" si="6"/>
        <v>0</v>
      </c>
      <c r="J30" s="6">
        <f t="shared" si="1"/>
        <v>0</v>
      </c>
      <c r="K30" s="6">
        <f t="shared" si="2"/>
        <v>0</v>
      </c>
      <c r="L30" s="13">
        <f>K30*Index!$D$16</f>
        <v>0</v>
      </c>
      <c r="N30" s="8"/>
      <c r="O30" s="6">
        <f t="shared" si="3"/>
        <v>0</v>
      </c>
      <c r="P30" s="6">
        <f>O30*Index!$H$19</f>
        <v>0</v>
      </c>
      <c r="R30" s="8">
        <v>142.675505712209</v>
      </c>
      <c r="S30" s="9">
        <f t="shared" si="4"/>
        <v>0</v>
      </c>
    </row>
    <row r="31" spans="1:19" x14ac:dyDescent="0.25">
      <c r="A31" s="23" t="s">
        <v>1441</v>
      </c>
      <c r="B31" s="23" t="s">
        <v>112</v>
      </c>
      <c r="C31" s="23" t="s">
        <v>41</v>
      </c>
      <c r="D31" s="7"/>
      <c r="E31" s="7"/>
      <c r="F31" s="7"/>
      <c r="G31" s="8"/>
      <c r="H31" s="8"/>
      <c r="I31" s="9">
        <f t="shared" si="6"/>
        <v>0</v>
      </c>
      <c r="J31" s="6">
        <f t="shared" si="1"/>
        <v>0</v>
      </c>
      <c r="K31" s="6">
        <f t="shared" si="2"/>
        <v>0</v>
      </c>
      <c r="L31" s="13">
        <f>K31*Index!$D$16</f>
        <v>0</v>
      </c>
      <c r="N31" s="8"/>
      <c r="O31" s="6">
        <f t="shared" si="3"/>
        <v>0</v>
      </c>
      <c r="P31" s="6">
        <f>O31*Index!$H$19</f>
        <v>0</v>
      </c>
      <c r="R31" s="8">
        <v>117.967831820876</v>
      </c>
      <c r="S31" s="9">
        <f t="shared" si="4"/>
        <v>0</v>
      </c>
    </row>
    <row r="32" spans="1:19" x14ac:dyDescent="0.25">
      <c r="A32" s="23" t="s">
        <v>1442</v>
      </c>
      <c r="B32" s="23" t="s">
        <v>113</v>
      </c>
      <c r="C32" s="23" t="s">
        <v>41</v>
      </c>
      <c r="D32" s="7"/>
      <c r="E32" s="7"/>
      <c r="F32" s="7"/>
      <c r="G32" s="8"/>
      <c r="H32" s="8"/>
      <c r="I32" s="9">
        <f t="shared" si="6"/>
        <v>0</v>
      </c>
      <c r="J32" s="6">
        <f t="shared" si="1"/>
        <v>0</v>
      </c>
      <c r="K32" s="6">
        <f t="shared" si="2"/>
        <v>0</v>
      </c>
      <c r="L32" s="13">
        <f>K32*Index!$D$16</f>
        <v>0</v>
      </c>
      <c r="N32" s="8"/>
      <c r="O32" s="6">
        <f t="shared" si="3"/>
        <v>0</v>
      </c>
      <c r="P32" s="6">
        <f>O32*Index!$H$19</f>
        <v>0</v>
      </c>
      <c r="R32" s="8">
        <v>146.93566669452099</v>
      </c>
      <c r="S32" s="9">
        <f t="shared" si="4"/>
        <v>0</v>
      </c>
    </row>
    <row r="33" spans="1:19" x14ac:dyDescent="0.25">
      <c r="A33" s="23" t="s">
        <v>1443</v>
      </c>
      <c r="B33" s="23" t="s">
        <v>114</v>
      </c>
      <c r="C33" s="23" t="s">
        <v>41</v>
      </c>
      <c r="D33" s="7"/>
      <c r="E33" s="7"/>
      <c r="F33" s="7"/>
      <c r="G33" s="8"/>
      <c r="H33" s="8"/>
      <c r="I33" s="9">
        <f t="shared" si="6"/>
        <v>0</v>
      </c>
      <c r="J33" s="6">
        <f t="shared" si="1"/>
        <v>0</v>
      </c>
      <c r="K33" s="6">
        <f t="shared" si="2"/>
        <v>0</v>
      </c>
      <c r="L33" s="13">
        <f>K33*Index!$D$16</f>
        <v>0</v>
      </c>
      <c r="N33" s="8"/>
      <c r="O33" s="6">
        <f t="shared" si="3"/>
        <v>0</v>
      </c>
      <c r="P33" s="6">
        <f>O33*Index!$H$19</f>
        <v>0</v>
      </c>
      <c r="R33" s="8">
        <v>115.93213043972899</v>
      </c>
      <c r="S33" s="9">
        <f t="shared" si="4"/>
        <v>0</v>
      </c>
    </row>
    <row r="34" spans="1:19" x14ac:dyDescent="0.25">
      <c r="A34" s="23" t="s">
        <v>1444</v>
      </c>
      <c r="B34" s="23" t="s">
        <v>115</v>
      </c>
      <c r="C34" s="23" t="s">
        <v>41</v>
      </c>
      <c r="D34" s="7"/>
      <c r="E34" s="7"/>
      <c r="F34" s="7"/>
      <c r="G34" s="8"/>
      <c r="H34" s="8"/>
      <c r="I34" s="9">
        <f t="shared" si="6"/>
        <v>0</v>
      </c>
      <c r="J34" s="6">
        <f t="shared" si="1"/>
        <v>0</v>
      </c>
      <c r="K34" s="6">
        <f t="shared" si="2"/>
        <v>0</v>
      </c>
      <c r="L34" s="13">
        <f>K34*Index!$D$16</f>
        <v>0</v>
      </c>
      <c r="N34" s="8"/>
      <c r="O34" s="6">
        <f t="shared" si="3"/>
        <v>0</v>
      </c>
      <c r="P34" s="6">
        <f>O34*Index!$H$19</f>
        <v>0</v>
      </c>
      <c r="R34" s="8">
        <v>107.87737427810001</v>
      </c>
      <c r="S34" s="9">
        <f t="shared" si="4"/>
        <v>0</v>
      </c>
    </row>
    <row r="35" spans="1:19" x14ac:dyDescent="0.25">
      <c r="A35" s="23" t="s">
        <v>1445</v>
      </c>
      <c r="B35" s="23" t="s">
        <v>116</v>
      </c>
      <c r="C35" s="23" t="s">
        <v>41</v>
      </c>
      <c r="D35" s="7"/>
      <c r="E35" s="7"/>
      <c r="F35" s="7"/>
      <c r="G35" s="8"/>
      <c r="H35" s="8"/>
      <c r="I35" s="9">
        <f t="shared" si="6"/>
        <v>0</v>
      </c>
      <c r="J35" s="6">
        <f t="shared" si="1"/>
        <v>0</v>
      </c>
      <c r="K35" s="6">
        <f t="shared" si="2"/>
        <v>0</v>
      </c>
      <c r="L35" s="13">
        <f>K35*Index!$D$16</f>
        <v>0</v>
      </c>
      <c r="N35" s="8"/>
      <c r="O35" s="6">
        <f t="shared" si="3"/>
        <v>0</v>
      </c>
      <c r="P35" s="6">
        <f>O35*Index!$H$19</f>
        <v>0</v>
      </c>
      <c r="R35" s="8">
        <v>98.063286414694602</v>
      </c>
      <c r="S35" s="9">
        <f t="shared" si="4"/>
        <v>0</v>
      </c>
    </row>
    <row r="36" spans="1:19" x14ac:dyDescent="0.25">
      <c r="A36" s="23" t="s">
        <v>1446</v>
      </c>
      <c r="B36" s="23" t="s">
        <v>117</v>
      </c>
      <c r="C36" s="23" t="s">
        <v>41</v>
      </c>
      <c r="D36" s="7"/>
      <c r="E36" s="7"/>
      <c r="F36" s="7"/>
      <c r="G36" s="8"/>
      <c r="H36" s="8"/>
      <c r="I36" s="9">
        <f t="shared" si="6"/>
        <v>0</v>
      </c>
      <c r="J36" s="6">
        <f t="shared" si="1"/>
        <v>0</v>
      </c>
      <c r="K36" s="6">
        <f t="shared" si="2"/>
        <v>0</v>
      </c>
      <c r="L36" s="13">
        <f>K36*Index!$D$16</f>
        <v>0</v>
      </c>
      <c r="N36" s="8"/>
      <c r="O36" s="6">
        <f t="shared" si="3"/>
        <v>0</v>
      </c>
      <c r="P36" s="6">
        <f>O36*Index!$H$19</f>
        <v>0</v>
      </c>
      <c r="R36" s="8">
        <v>190.942405633482</v>
      </c>
      <c r="S36" s="9">
        <f t="shared" si="4"/>
        <v>0</v>
      </c>
    </row>
    <row r="37" spans="1:19" x14ac:dyDescent="0.25">
      <c r="A37" s="23" t="s">
        <v>1447</v>
      </c>
      <c r="B37" s="23" t="s">
        <v>118</v>
      </c>
      <c r="C37" s="23" t="s">
        <v>41</v>
      </c>
      <c r="D37" s="7"/>
      <c r="E37" s="7"/>
      <c r="F37" s="7"/>
      <c r="G37" s="8"/>
      <c r="H37" s="8"/>
      <c r="I37" s="9">
        <f t="shared" si="6"/>
        <v>0</v>
      </c>
      <c r="J37" s="6">
        <f t="shared" si="1"/>
        <v>0</v>
      </c>
      <c r="K37" s="6">
        <f t="shared" si="2"/>
        <v>0</v>
      </c>
      <c r="L37" s="13">
        <f>K37*Index!$D$16</f>
        <v>0</v>
      </c>
      <c r="N37" s="8"/>
      <c r="O37" s="6">
        <f t="shared" si="3"/>
        <v>0</v>
      </c>
      <c r="P37" s="6">
        <f>O37*Index!$H$19</f>
        <v>0</v>
      </c>
      <c r="R37" s="8">
        <v>323.74275239703502</v>
      </c>
      <c r="S37" s="9">
        <f t="shared" si="4"/>
        <v>0</v>
      </c>
    </row>
    <row r="38" spans="1:19" x14ac:dyDescent="0.25">
      <c r="A38" s="23" t="s">
        <v>1448</v>
      </c>
      <c r="B38" s="23" t="s">
        <v>119</v>
      </c>
      <c r="C38" s="23" t="s">
        <v>41</v>
      </c>
      <c r="D38" s="7"/>
      <c r="E38" s="7"/>
      <c r="F38" s="7"/>
      <c r="G38" s="8"/>
      <c r="H38" s="8"/>
      <c r="I38" s="9">
        <f t="shared" si="6"/>
        <v>0</v>
      </c>
      <c r="J38" s="6">
        <f t="shared" si="1"/>
        <v>0</v>
      </c>
      <c r="K38" s="6">
        <f t="shared" si="2"/>
        <v>0</v>
      </c>
      <c r="L38" s="13">
        <f>K38*Index!$D$16</f>
        <v>0</v>
      </c>
      <c r="N38" s="8"/>
      <c r="O38" s="6">
        <f t="shared" si="3"/>
        <v>0</v>
      </c>
      <c r="P38" s="6">
        <f>O38*Index!$H$19</f>
        <v>0</v>
      </c>
      <c r="R38" s="8">
        <v>251.514210312042</v>
      </c>
      <c r="S38" s="9">
        <f t="shared" si="4"/>
        <v>0</v>
      </c>
    </row>
    <row r="39" spans="1:19" x14ac:dyDescent="0.25">
      <c r="A39" s="23" t="s">
        <v>1449</v>
      </c>
      <c r="B39" s="23" t="s">
        <v>120</v>
      </c>
      <c r="C39" s="23" t="s">
        <v>41</v>
      </c>
      <c r="D39" s="7"/>
      <c r="E39" s="7"/>
      <c r="F39" s="7"/>
      <c r="G39" s="8"/>
      <c r="H39" s="8"/>
      <c r="I39" s="9">
        <f t="shared" si="6"/>
        <v>0</v>
      </c>
      <c r="J39" s="6">
        <f t="shared" si="1"/>
        <v>0</v>
      </c>
      <c r="K39" s="6">
        <f t="shared" si="2"/>
        <v>0</v>
      </c>
      <c r="L39" s="13">
        <f>K39*Index!$D$16</f>
        <v>0</v>
      </c>
      <c r="N39" s="8"/>
      <c r="O39" s="6">
        <f t="shared" si="3"/>
        <v>0</v>
      </c>
      <c r="P39" s="6">
        <f>O39*Index!$H$19</f>
        <v>0</v>
      </c>
      <c r="R39" s="8">
        <v>184.65298071279</v>
      </c>
      <c r="S39" s="9">
        <f t="shared" si="4"/>
        <v>0</v>
      </c>
    </row>
    <row r="40" spans="1:19" x14ac:dyDescent="0.25">
      <c r="A40" s="23" t="s">
        <v>1450</v>
      </c>
      <c r="B40" s="23" t="s">
        <v>121</v>
      </c>
      <c r="C40" s="23" t="s">
        <v>41</v>
      </c>
      <c r="D40" s="7"/>
      <c r="E40" s="7"/>
      <c r="F40" s="7"/>
      <c r="G40" s="8"/>
      <c r="H40" s="8"/>
      <c r="I40" s="9">
        <f t="shared" si="6"/>
        <v>0</v>
      </c>
      <c r="J40" s="6">
        <f t="shared" si="1"/>
        <v>0</v>
      </c>
      <c r="K40" s="6">
        <f t="shared" si="2"/>
        <v>0</v>
      </c>
      <c r="L40" s="13">
        <f>K40*Index!$D$16</f>
        <v>0</v>
      </c>
      <c r="N40" s="8"/>
      <c r="O40" s="6">
        <f t="shared" si="3"/>
        <v>0</v>
      </c>
      <c r="P40" s="6">
        <f>O40*Index!$H$19</f>
        <v>0</v>
      </c>
      <c r="R40" s="8">
        <v>228.29485385525101</v>
      </c>
      <c r="S40" s="9">
        <f t="shared" si="4"/>
        <v>0</v>
      </c>
    </row>
    <row r="41" spans="1:19" x14ac:dyDescent="0.25">
      <c r="A41" s="23" t="s">
        <v>1451</v>
      </c>
      <c r="B41" s="23" t="s">
        <v>122</v>
      </c>
      <c r="C41" s="23" t="s">
        <v>41</v>
      </c>
      <c r="D41" s="7"/>
      <c r="E41" s="7"/>
      <c r="F41" s="7"/>
      <c r="G41" s="8"/>
      <c r="H41" s="8"/>
      <c r="I41" s="9">
        <f t="shared" si="6"/>
        <v>0</v>
      </c>
      <c r="J41" s="6">
        <f t="shared" si="1"/>
        <v>0</v>
      </c>
      <c r="K41" s="6">
        <f t="shared" si="2"/>
        <v>0</v>
      </c>
      <c r="L41" s="13">
        <f>K41*Index!$D$16</f>
        <v>0</v>
      </c>
      <c r="N41" s="8"/>
      <c r="O41" s="6">
        <f t="shared" si="3"/>
        <v>0</v>
      </c>
      <c r="P41" s="6">
        <f>O41*Index!$H$19</f>
        <v>0</v>
      </c>
      <c r="R41" s="8">
        <v>197.27136516591401</v>
      </c>
      <c r="S41" s="9">
        <f t="shared" si="4"/>
        <v>0</v>
      </c>
    </row>
    <row r="42" spans="1:19" x14ac:dyDescent="0.25">
      <c r="A42" s="23" t="s">
        <v>1452</v>
      </c>
      <c r="B42" s="23" t="s">
        <v>123</v>
      </c>
      <c r="C42" s="23" t="s">
        <v>41</v>
      </c>
      <c r="D42" s="7"/>
      <c r="E42" s="7"/>
      <c r="F42" s="7"/>
      <c r="G42" s="8"/>
      <c r="H42" s="8"/>
      <c r="I42" s="9">
        <f t="shared" si="6"/>
        <v>0</v>
      </c>
      <c r="J42" s="6">
        <f t="shared" si="1"/>
        <v>0</v>
      </c>
      <c r="K42" s="6">
        <f t="shared" si="2"/>
        <v>0</v>
      </c>
      <c r="L42" s="13">
        <f>K42*Index!$D$16</f>
        <v>0</v>
      </c>
      <c r="N42" s="8"/>
      <c r="O42" s="6">
        <f t="shared" si="3"/>
        <v>0</v>
      </c>
      <c r="P42" s="6">
        <f>O42*Index!$H$19</f>
        <v>0</v>
      </c>
      <c r="R42" s="8">
        <v>197.67052617357101</v>
      </c>
      <c r="S42" s="9">
        <f t="shared" si="4"/>
        <v>0</v>
      </c>
    </row>
    <row r="43" spans="1:19" x14ac:dyDescent="0.25">
      <c r="A43" s="23" t="s">
        <v>1453</v>
      </c>
      <c r="B43" s="23" t="s">
        <v>124</v>
      </c>
      <c r="C43" s="23" t="s">
        <v>41</v>
      </c>
      <c r="D43" s="7"/>
      <c r="E43" s="7"/>
      <c r="F43" s="7"/>
      <c r="G43" s="8"/>
      <c r="H43" s="8"/>
      <c r="I43" s="9">
        <f t="shared" si="6"/>
        <v>0</v>
      </c>
      <c r="J43" s="6">
        <f t="shared" si="1"/>
        <v>0</v>
      </c>
      <c r="K43" s="6">
        <f t="shared" si="2"/>
        <v>0</v>
      </c>
      <c r="L43" s="13">
        <f>K43*Index!$D$16</f>
        <v>0</v>
      </c>
      <c r="N43" s="8"/>
      <c r="O43" s="6">
        <f t="shared" si="3"/>
        <v>0</v>
      </c>
      <c r="P43" s="6">
        <f>O43*Index!$H$19</f>
        <v>0</v>
      </c>
      <c r="R43" s="8">
        <v>170.444820098452</v>
      </c>
      <c r="S43" s="9">
        <f t="shared" si="4"/>
        <v>0</v>
      </c>
    </row>
    <row r="44" spans="1:19" x14ac:dyDescent="0.25">
      <c r="A44" s="23" t="s">
        <v>1454</v>
      </c>
      <c r="B44" s="23" t="s">
        <v>125</v>
      </c>
      <c r="C44" s="23" t="s">
        <v>41</v>
      </c>
      <c r="D44" s="7"/>
      <c r="E44" s="7"/>
      <c r="F44" s="7"/>
      <c r="G44" s="8"/>
      <c r="H44" s="8"/>
      <c r="I44" s="9">
        <f t="shared" si="6"/>
        <v>0</v>
      </c>
      <c r="J44" s="6">
        <f t="shared" si="1"/>
        <v>0</v>
      </c>
      <c r="K44" s="6">
        <f t="shared" si="2"/>
        <v>0</v>
      </c>
      <c r="L44" s="13">
        <f>K44*Index!$D$16</f>
        <v>0</v>
      </c>
      <c r="N44" s="8"/>
      <c r="O44" s="6">
        <f t="shared" si="3"/>
        <v>0</v>
      </c>
      <c r="P44" s="6">
        <f>O44*Index!$H$19</f>
        <v>0</v>
      </c>
      <c r="R44" s="8">
        <v>263.349339279145</v>
      </c>
      <c r="S44" s="9">
        <f t="shared" si="4"/>
        <v>0</v>
      </c>
    </row>
    <row r="45" spans="1:19" x14ac:dyDescent="0.25">
      <c r="A45" s="23" t="s">
        <v>1455</v>
      </c>
      <c r="B45" s="23" t="s">
        <v>126</v>
      </c>
      <c r="C45" s="23" t="s">
        <v>41</v>
      </c>
      <c r="D45" s="7"/>
      <c r="E45" s="7"/>
      <c r="F45" s="7"/>
      <c r="G45" s="8"/>
      <c r="H45" s="8"/>
      <c r="I45" s="9">
        <f t="shared" si="6"/>
        <v>0</v>
      </c>
      <c r="J45" s="6">
        <f t="shared" si="1"/>
        <v>0</v>
      </c>
      <c r="K45" s="6">
        <f t="shared" si="2"/>
        <v>0</v>
      </c>
      <c r="L45" s="13">
        <f>K45*Index!$D$16</f>
        <v>0</v>
      </c>
      <c r="N45" s="8"/>
      <c r="O45" s="6">
        <f t="shared" si="3"/>
        <v>0</v>
      </c>
      <c r="P45" s="6">
        <f>O45*Index!$H$19</f>
        <v>0</v>
      </c>
      <c r="R45" s="8">
        <v>433.47103323834898</v>
      </c>
      <c r="S45" s="9">
        <f t="shared" si="4"/>
        <v>0</v>
      </c>
    </row>
    <row r="46" spans="1:19" x14ac:dyDescent="0.25">
      <c r="A46" s="23" t="s">
        <v>1456</v>
      </c>
      <c r="B46" s="23" t="s">
        <v>127</v>
      </c>
      <c r="C46" s="23" t="s">
        <v>41</v>
      </c>
      <c r="D46" s="7"/>
      <c r="E46" s="7"/>
      <c r="F46" s="7"/>
      <c r="G46" s="8"/>
      <c r="H46" s="8"/>
      <c r="I46" s="9">
        <f t="shared" si="6"/>
        <v>0</v>
      </c>
      <c r="J46" s="6">
        <f t="shared" si="1"/>
        <v>0</v>
      </c>
      <c r="K46" s="6">
        <f t="shared" si="2"/>
        <v>0</v>
      </c>
      <c r="L46" s="13">
        <f>K46*Index!$D$16</f>
        <v>0</v>
      </c>
      <c r="N46" s="8"/>
      <c r="O46" s="6">
        <f t="shared" si="3"/>
        <v>0</v>
      </c>
      <c r="P46" s="6">
        <f>O46*Index!$H$19</f>
        <v>0</v>
      </c>
      <c r="R46" s="8">
        <v>353.59514064290801</v>
      </c>
      <c r="S46" s="9">
        <f t="shared" si="4"/>
        <v>0</v>
      </c>
    </row>
    <row r="47" spans="1:19" x14ac:dyDescent="0.25">
      <c r="A47" s="23" t="s">
        <v>1457</v>
      </c>
      <c r="B47" s="23" t="s">
        <v>128</v>
      </c>
      <c r="C47" s="23" t="s">
        <v>41</v>
      </c>
      <c r="D47" s="7"/>
      <c r="E47" s="7"/>
      <c r="F47" s="7"/>
      <c r="G47" s="8"/>
      <c r="H47" s="8"/>
      <c r="I47" s="9">
        <f t="shared" si="6"/>
        <v>0</v>
      </c>
      <c r="J47" s="6">
        <f t="shared" si="1"/>
        <v>0</v>
      </c>
      <c r="K47" s="6">
        <f t="shared" si="2"/>
        <v>0</v>
      </c>
      <c r="L47" s="13">
        <f>K47*Index!$D$16</f>
        <v>0</v>
      </c>
      <c r="N47" s="8"/>
      <c r="O47" s="6">
        <f t="shared" si="3"/>
        <v>0</v>
      </c>
      <c r="P47" s="6">
        <f>O47*Index!$H$19</f>
        <v>0</v>
      </c>
      <c r="R47" s="8">
        <v>248.134843423978</v>
      </c>
      <c r="S47" s="9">
        <f t="shared" si="4"/>
        <v>0</v>
      </c>
    </row>
    <row r="48" spans="1:19" x14ac:dyDescent="0.25">
      <c r="A48" s="23" t="s">
        <v>1458</v>
      </c>
      <c r="B48" s="23" t="s">
        <v>129</v>
      </c>
      <c r="C48" s="23" t="s">
        <v>41</v>
      </c>
      <c r="D48" s="7"/>
      <c r="E48" s="7"/>
      <c r="F48" s="7"/>
      <c r="G48" s="8"/>
      <c r="H48" s="8"/>
      <c r="I48" s="9">
        <f t="shared" si="6"/>
        <v>0</v>
      </c>
      <c r="J48" s="6">
        <f t="shared" si="1"/>
        <v>0</v>
      </c>
      <c r="K48" s="6">
        <f t="shared" si="2"/>
        <v>0</v>
      </c>
      <c r="L48" s="13">
        <f>K48*Index!$D$16</f>
        <v>0</v>
      </c>
      <c r="N48" s="8"/>
      <c r="O48" s="6">
        <f t="shared" si="3"/>
        <v>0</v>
      </c>
      <c r="P48" s="6">
        <f>O48*Index!$H$19</f>
        <v>0</v>
      </c>
      <c r="R48" s="8">
        <v>304.764172022325</v>
      </c>
      <c r="S48" s="9">
        <f t="shared" si="4"/>
        <v>0</v>
      </c>
    </row>
    <row r="49" spans="1:19" x14ac:dyDescent="0.25">
      <c r="A49" s="23" t="s">
        <v>1459</v>
      </c>
      <c r="B49" s="23" t="s">
        <v>130</v>
      </c>
      <c r="C49" s="23" t="s">
        <v>41</v>
      </c>
      <c r="D49" s="7"/>
      <c r="E49" s="7"/>
      <c r="F49" s="7"/>
      <c r="G49" s="8"/>
      <c r="H49" s="8"/>
      <c r="I49" s="9">
        <f t="shared" si="6"/>
        <v>0</v>
      </c>
      <c r="J49" s="6">
        <f t="shared" si="1"/>
        <v>0</v>
      </c>
      <c r="K49" s="6">
        <f t="shared" si="2"/>
        <v>0</v>
      </c>
      <c r="L49" s="13">
        <f>K49*Index!$D$16</f>
        <v>0</v>
      </c>
      <c r="N49" s="8"/>
      <c r="O49" s="6">
        <f t="shared" si="3"/>
        <v>0</v>
      </c>
      <c r="P49" s="6">
        <f>O49*Index!$H$19</f>
        <v>0</v>
      </c>
      <c r="R49" s="8">
        <v>273.31096247152198</v>
      </c>
      <c r="S49" s="9">
        <f t="shared" si="4"/>
        <v>0</v>
      </c>
    </row>
    <row r="50" spans="1:19" x14ac:dyDescent="0.25">
      <c r="A50" s="23" t="s">
        <v>1460</v>
      </c>
      <c r="B50" s="23" t="s">
        <v>131</v>
      </c>
      <c r="C50" s="23" t="s">
        <v>41</v>
      </c>
      <c r="D50" s="7"/>
      <c r="E50" s="7"/>
      <c r="F50" s="7"/>
      <c r="G50" s="8"/>
      <c r="H50" s="8"/>
      <c r="I50" s="9">
        <f t="shared" si="6"/>
        <v>0</v>
      </c>
      <c r="J50" s="6">
        <f t="shared" si="1"/>
        <v>0</v>
      </c>
      <c r="K50" s="6">
        <f t="shared" si="2"/>
        <v>0</v>
      </c>
      <c r="L50" s="13">
        <f>K50*Index!$D$16</f>
        <v>0</v>
      </c>
      <c r="N50" s="8"/>
      <c r="O50" s="6">
        <f t="shared" si="3"/>
        <v>0</v>
      </c>
      <c r="P50" s="6">
        <f>O50*Index!$H$19</f>
        <v>0</v>
      </c>
      <c r="R50" s="8">
        <v>283.57010542081798</v>
      </c>
      <c r="S50" s="9">
        <f t="shared" si="4"/>
        <v>0</v>
      </c>
    </row>
    <row r="51" spans="1:19" x14ac:dyDescent="0.25">
      <c r="A51" s="23" t="s">
        <v>1461</v>
      </c>
      <c r="B51" s="23" t="s">
        <v>132</v>
      </c>
      <c r="C51" s="23" t="s">
        <v>41</v>
      </c>
      <c r="D51" s="7"/>
      <c r="E51" s="7"/>
      <c r="F51" s="7"/>
      <c r="G51" s="8"/>
      <c r="H51" s="8"/>
      <c r="I51" s="9">
        <f t="shared" si="6"/>
        <v>0</v>
      </c>
      <c r="J51" s="6">
        <f t="shared" si="1"/>
        <v>0</v>
      </c>
      <c r="K51" s="6">
        <f t="shared" si="2"/>
        <v>0</v>
      </c>
      <c r="L51" s="13">
        <f>K51*Index!$D$16</f>
        <v>0</v>
      </c>
      <c r="N51" s="8"/>
      <c r="O51" s="6">
        <f t="shared" si="3"/>
        <v>0</v>
      </c>
      <c r="P51" s="6">
        <f>O51*Index!$H$19</f>
        <v>0</v>
      </c>
      <c r="R51" s="8">
        <v>238.36698746469</v>
      </c>
      <c r="S51" s="9">
        <f t="shared" si="4"/>
        <v>0</v>
      </c>
    </row>
    <row r="52" spans="1:19" x14ac:dyDescent="0.25">
      <c r="A52" s="23" t="s">
        <v>1462</v>
      </c>
      <c r="B52" s="23" t="s">
        <v>133</v>
      </c>
      <c r="C52" s="23" t="s">
        <v>41</v>
      </c>
      <c r="D52" s="7"/>
      <c r="E52" s="7"/>
      <c r="F52" s="7"/>
      <c r="G52" s="8"/>
      <c r="H52" s="8"/>
      <c r="I52" s="9">
        <f t="shared" si="6"/>
        <v>0</v>
      </c>
      <c r="J52" s="6">
        <f t="shared" si="1"/>
        <v>0</v>
      </c>
      <c r="K52" s="6">
        <f t="shared" si="2"/>
        <v>0</v>
      </c>
      <c r="L52" s="13">
        <f>K52*Index!$D$16</f>
        <v>0</v>
      </c>
      <c r="N52" s="8"/>
      <c r="O52" s="6">
        <f t="shared" si="3"/>
        <v>0</v>
      </c>
      <c r="P52" s="6">
        <f>O52*Index!$H$19</f>
        <v>0</v>
      </c>
      <c r="R52" s="8">
        <v>276.98342817123603</v>
      </c>
      <c r="S52" s="9">
        <f t="shared" si="4"/>
        <v>0</v>
      </c>
    </row>
    <row r="53" spans="1:19" x14ac:dyDescent="0.25">
      <c r="A53" s="23" t="s">
        <v>1463</v>
      </c>
      <c r="B53" s="23" t="s">
        <v>134</v>
      </c>
      <c r="C53" s="23" t="s">
        <v>41</v>
      </c>
      <c r="D53" s="7"/>
      <c r="E53" s="7"/>
      <c r="F53" s="7"/>
      <c r="G53" s="8"/>
      <c r="H53" s="8"/>
      <c r="I53" s="9">
        <f t="shared" si="6"/>
        <v>0</v>
      </c>
      <c r="J53" s="6">
        <f t="shared" si="1"/>
        <v>0</v>
      </c>
      <c r="K53" s="6">
        <f t="shared" si="2"/>
        <v>0</v>
      </c>
      <c r="L53" s="13">
        <f>K53*Index!$D$16</f>
        <v>0</v>
      </c>
      <c r="N53" s="8"/>
      <c r="O53" s="6">
        <f t="shared" si="3"/>
        <v>0</v>
      </c>
      <c r="P53" s="6">
        <f>O53*Index!$H$19</f>
        <v>0</v>
      </c>
      <c r="R53" s="8">
        <v>456.44066151657597</v>
      </c>
      <c r="S53" s="9">
        <f t="shared" si="4"/>
        <v>0</v>
      </c>
    </row>
    <row r="54" spans="1:19" x14ac:dyDescent="0.25">
      <c r="A54" s="23" t="s">
        <v>1464</v>
      </c>
      <c r="B54" s="23" t="s">
        <v>135</v>
      </c>
      <c r="C54" s="23" t="s">
        <v>41</v>
      </c>
      <c r="D54" s="7"/>
      <c r="E54" s="7"/>
      <c r="F54" s="7"/>
      <c r="G54" s="8"/>
      <c r="H54" s="8"/>
      <c r="I54" s="9">
        <f t="shared" si="6"/>
        <v>0</v>
      </c>
      <c r="J54" s="6">
        <f t="shared" si="1"/>
        <v>0</v>
      </c>
      <c r="K54" s="6">
        <f t="shared" si="2"/>
        <v>0</v>
      </c>
      <c r="L54" s="13">
        <f>K54*Index!$D$16</f>
        <v>0</v>
      </c>
      <c r="N54" s="8"/>
      <c r="O54" s="6">
        <f t="shared" si="3"/>
        <v>0</v>
      </c>
      <c r="P54" s="6">
        <f>O54*Index!$H$19</f>
        <v>0</v>
      </c>
      <c r="R54" s="8">
        <v>369.70939967103402</v>
      </c>
      <c r="S54" s="9">
        <f t="shared" si="4"/>
        <v>0</v>
      </c>
    </row>
    <row r="55" spans="1:19" x14ac:dyDescent="0.25">
      <c r="A55" s="23" t="s">
        <v>1465</v>
      </c>
      <c r="B55" s="23" t="s">
        <v>136</v>
      </c>
      <c r="C55" s="23" t="s">
        <v>41</v>
      </c>
      <c r="D55" s="7"/>
      <c r="E55" s="7"/>
      <c r="F55" s="7"/>
      <c r="G55" s="8"/>
      <c r="H55" s="8"/>
      <c r="I55" s="9">
        <f t="shared" si="6"/>
        <v>0</v>
      </c>
      <c r="J55" s="6">
        <f t="shared" si="1"/>
        <v>0</v>
      </c>
      <c r="K55" s="6">
        <f t="shared" si="2"/>
        <v>0</v>
      </c>
      <c r="L55" s="13">
        <f>K55*Index!$D$16</f>
        <v>0</v>
      </c>
      <c r="N55" s="8"/>
      <c r="O55" s="6">
        <f t="shared" si="3"/>
        <v>0</v>
      </c>
      <c r="P55" s="6">
        <f>O55*Index!$H$19</f>
        <v>0</v>
      </c>
      <c r="R55" s="8">
        <v>263.70307894579997</v>
      </c>
      <c r="S55" s="9">
        <f t="shared" si="4"/>
        <v>0</v>
      </c>
    </row>
    <row r="56" spans="1:19" x14ac:dyDescent="0.25">
      <c r="A56" s="23" t="s">
        <v>1466</v>
      </c>
      <c r="B56" s="23" t="s">
        <v>137</v>
      </c>
      <c r="C56" s="23" t="s">
        <v>41</v>
      </c>
      <c r="D56" s="7"/>
      <c r="E56" s="7"/>
      <c r="F56" s="7"/>
      <c r="G56" s="8"/>
      <c r="H56" s="8"/>
      <c r="I56" s="9">
        <f t="shared" si="6"/>
        <v>0</v>
      </c>
      <c r="J56" s="6">
        <f t="shared" si="1"/>
        <v>0</v>
      </c>
      <c r="K56" s="6">
        <f t="shared" si="2"/>
        <v>0</v>
      </c>
      <c r="L56" s="13">
        <f>K56*Index!$D$16</f>
        <v>0</v>
      </c>
      <c r="N56" s="8"/>
      <c r="O56" s="6">
        <f t="shared" si="3"/>
        <v>0</v>
      </c>
      <c r="P56" s="6">
        <f>O56*Index!$H$19</f>
        <v>0</v>
      </c>
      <c r="R56" s="8">
        <v>317.55780495338701</v>
      </c>
      <c r="S56" s="9">
        <f t="shared" si="4"/>
        <v>0</v>
      </c>
    </row>
    <row r="57" spans="1:19" x14ac:dyDescent="0.25">
      <c r="A57" s="23" t="s">
        <v>1467</v>
      </c>
      <c r="B57" s="23" t="s">
        <v>138</v>
      </c>
      <c r="C57" s="23" t="s">
        <v>41</v>
      </c>
      <c r="D57" s="7"/>
      <c r="E57" s="7"/>
      <c r="F57" s="7"/>
      <c r="G57" s="8"/>
      <c r="H57" s="8"/>
      <c r="I57" s="9">
        <f t="shared" si="6"/>
        <v>0</v>
      </c>
      <c r="J57" s="6">
        <f t="shared" si="1"/>
        <v>0</v>
      </c>
      <c r="K57" s="6">
        <f t="shared" si="2"/>
        <v>0</v>
      </c>
      <c r="L57" s="13">
        <f>K57*Index!$D$16</f>
        <v>0</v>
      </c>
      <c r="N57" s="8"/>
      <c r="O57" s="6">
        <f t="shared" si="3"/>
        <v>0</v>
      </c>
      <c r="P57" s="6">
        <f>O57*Index!$H$19</f>
        <v>0</v>
      </c>
      <c r="R57" s="8">
        <v>288.135386525787</v>
      </c>
      <c r="S57" s="9">
        <f t="shared" si="4"/>
        <v>0</v>
      </c>
    </row>
    <row r="58" spans="1:19" x14ac:dyDescent="0.25">
      <c r="A58" s="23" t="s">
        <v>1468</v>
      </c>
      <c r="B58" s="23" t="s">
        <v>139</v>
      </c>
      <c r="C58" s="23" t="s">
        <v>41</v>
      </c>
      <c r="D58" s="7"/>
      <c r="E58" s="7"/>
      <c r="F58" s="7"/>
      <c r="G58" s="8"/>
      <c r="H58" s="8"/>
      <c r="I58" s="9">
        <f t="shared" si="6"/>
        <v>0</v>
      </c>
      <c r="J58" s="6">
        <f t="shared" si="1"/>
        <v>0</v>
      </c>
      <c r="K58" s="6">
        <f t="shared" si="2"/>
        <v>0</v>
      </c>
      <c r="L58" s="13">
        <f>K58*Index!$D$16</f>
        <v>0</v>
      </c>
      <c r="N58" s="8"/>
      <c r="O58" s="6">
        <f t="shared" si="3"/>
        <v>0</v>
      </c>
      <c r="P58" s="6">
        <f>O58*Index!$H$19</f>
        <v>0</v>
      </c>
      <c r="R58" s="8">
        <v>299.38906210303497</v>
      </c>
      <c r="S58" s="9">
        <f t="shared" si="4"/>
        <v>0</v>
      </c>
    </row>
    <row r="59" spans="1:19" x14ac:dyDescent="0.25">
      <c r="A59" s="23" t="s">
        <v>1469</v>
      </c>
      <c r="B59" s="23" t="s">
        <v>140</v>
      </c>
      <c r="C59" s="23" t="s">
        <v>41</v>
      </c>
      <c r="D59" s="7"/>
      <c r="E59" s="7"/>
      <c r="F59" s="7"/>
      <c r="G59" s="8"/>
      <c r="H59" s="8"/>
      <c r="I59" s="9">
        <f t="shared" si="6"/>
        <v>0</v>
      </c>
      <c r="J59" s="6">
        <f t="shared" si="1"/>
        <v>0</v>
      </c>
      <c r="K59" s="6">
        <f t="shared" si="2"/>
        <v>0</v>
      </c>
      <c r="L59" s="13">
        <f>K59*Index!$D$16</f>
        <v>0</v>
      </c>
      <c r="N59" s="8"/>
      <c r="O59" s="6">
        <f t="shared" si="3"/>
        <v>0</v>
      </c>
      <c r="P59" s="6">
        <f>O59*Index!$H$19</f>
        <v>0</v>
      </c>
      <c r="R59" s="8">
        <v>251.55060404015001</v>
      </c>
      <c r="S59" s="9">
        <f t="shared" si="4"/>
        <v>0</v>
      </c>
    </row>
    <row r="60" spans="1:19" x14ac:dyDescent="0.25">
      <c r="A60" s="23" t="s">
        <v>1470</v>
      </c>
      <c r="B60" s="23" t="s">
        <v>141</v>
      </c>
      <c r="C60" s="23" t="s">
        <v>41</v>
      </c>
      <c r="D60" s="7"/>
      <c r="E60" s="7"/>
      <c r="F60" s="7"/>
      <c r="G60" s="8"/>
      <c r="H60" s="8"/>
      <c r="I60" s="9">
        <f t="shared" si="6"/>
        <v>0</v>
      </c>
      <c r="J60" s="6">
        <f t="shared" si="1"/>
        <v>0</v>
      </c>
      <c r="K60" s="6">
        <f t="shared" si="2"/>
        <v>0</v>
      </c>
      <c r="L60" s="13">
        <f>K60*Index!$D$16</f>
        <v>0</v>
      </c>
      <c r="N60" s="8"/>
      <c r="O60" s="6">
        <f t="shared" si="3"/>
        <v>0</v>
      </c>
      <c r="P60" s="6">
        <f>O60*Index!$H$19</f>
        <v>0</v>
      </c>
      <c r="R60" s="8">
        <v>329.29450050604299</v>
      </c>
      <c r="S60" s="9">
        <f t="shared" si="4"/>
        <v>0</v>
      </c>
    </row>
    <row r="61" spans="1:19" x14ac:dyDescent="0.25">
      <c r="A61" s="23" t="s">
        <v>1471</v>
      </c>
      <c r="B61" s="23" t="s">
        <v>142</v>
      </c>
      <c r="C61" s="23" t="s">
        <v>41</v>
      </c>
      <c r="D61" s="7"/>
      <c r="E61" s="7"/>
      <c r="F61" s="7"/>
      <c r="G61" s="8"/>
      <c r="H61" s="8"/>
      <c r="I61" s="9">
        <f t="shared" si="6"/>
        <v>0</v>
      </c>
      <c r="J61" s="6">
        <f t="shared" si="1"/>
        <v>0</v>
      </c>
      <c r="K61" s="6">
        <f t="shared" si="2"/>
        <v>0</v>
      </c>
      <c r="L61" s="13">
        <f>K61*Index!$D$16</f>
        <v>0</v>
      </c>
      <c r="N61" s="8"/>
      <c r="O61" s="6">
        <f t="shared" si="3"/>
        <v>0</v>
      </c>
      <c r="P61" s="6">
        <f>O61*Index!$H$19</f>
        <v>0</v>
      </c>
      <c r="R61" s="8">
        <v>539.96051918813896</v>
      </c>
      <c r="S61" s="9">
        <f t="shared" si="4"/>
        <v>0</v>
      </c>
    </row>
    <row r="62" spans="1:19" x14ac:dyDescent="0.25">
      <c r="A62" s="23" t="s">
        <v>1472</v>
      </c>
      <c r="B62" s="23" t="s">
        <v>143</v>
      </c>
      <c r="C62" s="23" t="s">
        <v>41</v>
      </c>
      <c r="D62" s="7"/>
      <c r="E62" s="7"/>
      <c r="F62" s="7"/>
      <c r="G62" s="8"/>
      <c r="H62" s="8"/>
      <c r="I62" s="9">
        <f t="shared" si="6"/>
        <v>0</v>
      </c>
      <c r="J62" s="6">
        <f t="shared" si="1"/>
        <v>0</v>
      </c>
      <c r="K62" s="6">
        <f t="shared" si="2"/>
        <v>0</v>
      </c>
      <c r="L62" s="13">
        <f>K62*Index!$D$16</f>
        <v>0</v>
      </c>
      <c r="N62" s="8"/>
      <c r="O62" s="6">
        <f t="shared" si="3"/>
        <v>0</v>
      </c>
      <c r="P62" s="6">
        <f>O62*Index!$H$19</f>
        <v>0</v>
      </c>
      <c r="R62" s="8">
        <v>440.398003408249</v>
      </c>
      <c r="S62" s="9">
        <f t="shared" si="4"/>
        <v>0</v>
      </c>
    </row>
    <row r="63" spans="1:19" x14ac:dyDescent="0.25">
      <c r="A63" s="23" t="s">
        <v>1473</v>
      </c>
      <c r="B63" s="23" t="s">
        <v>144</v>
      </c>
      <c r="C63" s="23" t="s">
        <v>41</v>
      </c>
      <c r="D63" s="7"/>
      <c r="E63" s="7"/>
      <c r="F63" s="7"/>
      <c r="G63" s="8"/>
      <c r="H63" s="8"/>
      <c r="I63" s="9">
        <f t="shared" si="6"/>
        <v>0</v>
      </c>
      <c r="J63" s="6">
        <f t="shared" si="1"/>
        <v>0</v>
      </c>
      <c r="K63" s="6">
        <f t="shared" si="2"/>
        <v>0</v>
      </c>
      <c r="L63" s="13">
        <f>K63*Index!$D$16</f>
        <v>0</v>
      </c>
      <c r="N63" s="8"/>
      <c r="O63" s="6">
        <f t="shared" si="3"/>
        <v>0</v>
      </c>
      <c r="P63" s="6">
        <f>O63*Index!$H$19</f>
        <v>0</v>
      </c>
      <c r="R63" s="8">
        <v>312.94393108359702</v>
      </c>
      <c r="S63" s="9">
        <f t="shared" si="4"/>
        <v>0</v>
      </c>
    </row>
    <row r="64" spans="1:19" x14ac:dyDescent="0.25">
      <c r="A64" s="23" t="s">
        <v>1474</v>
      </c>
      <c r="B64" s="23" t="s">
        <v>145</v>
      </c>
      <c r="C64" s="23" t="s">
        <v>41</v>
      </c>
      <c r="D64" s="7"/>
      <c r="E64" s="7"/>
      <c r="F64" s="7"/>
      <c r="G64" s="8"/>
      <c r="H64" s="8"/>
      <c r="I64" s="9">
        <f t="shared" si="6"/>
        <v>0</v>
      </c>
      <c r="J64" s="6">
        <f t="shared" si="1"/>
        <v>0</v>
      </c>
      <c r="K64" s="6">
        <f t="shared" si="2"/>
        <v>0</v>
      </c>
      <c r="L64" s="13">
        <f>K64*Index!$D$16</f>
        <v>0</v>
      </c>
      <c r="N64" s="8"/>
      <c r="O64" s="6">
        <f t="shared" si="3"/>
        <v>0</v>
      </c>
      <c r="P64" s="6">
        <f>O64*Index!$H$19</f>
        <v>0</v>
      </c>
      <c r="R64" s="8">
        <v>374.36716698491699</v>
      </c>
      <c r="S64" s="9">
        <f t="shared" si="4"/>
        <v>0</v>
      </c>
    </row>
    <row r="65" spans="1:19" x14ac:dyDescent="0.25">
      <c r="A65" s="23" t="s">
        <v>1475</v>
      </c>
      <c r="B65" s="23" t="s">
        <v>146</v>
      </c>
      <c r="C65" s="23" t="s">
        <v>41</v>
      </c>
      <c r="D65" s="7"/>
      <c r="E65" s="7"/>
      <c r="F65" s="7"/>
      <c r="G65" s="8"/>
      <c r="H65" s="8"/>
      <c r="I65" s="9">
        <f t="shared" si="6"/>
        <v>0</v>
      </c>
      <c r="J65" s="6">
        <f t="shared" si="1"/>
        <v>0</v>
      </c>
      <c r="K65" s="6">
        <f t="shared" si="2"/>
        <v>0</v>
      </c>
      <c r="L65" s="13">
        <f>K65*Index!$D$16</f>
        <v>0</v>
      </c>
      <c r="N65" s="8"/>
      <c r="O65" s="6">
        <f t="shared" si="3"/>
        <v>0</v>
      </c>
      <c r="P65" s="6">
        <f>O65*Index!$H$19</f>
        <v>0</v>
      </c>
      <c r="R65" s="8">
        <v>343.046437355808</v>
      </c>
      <c r="S65" s="9">
        <f t="shared" si="4"/>
        <v>0</v>
      </c>
    </row>
    <row r="66" spans="1:19" x14ac:dyDescent="0.25">
      <c r="A66" s="23" t="s">
        <v>1476</v>
      </c>
      <c r="B66" s="23" t="s">
        <v>147</v>
      </c>
      <c r="C66" s="23" t="s">
        <v>41</v>
      </c>
      <c r="D66" s="7"/>
      <c r="E66" s="7"/>
      <c r="F66" s="7"/>
      <c r="G66" s="8"/>
      <c r="H66" s="8"/>
      <c r="I66" s="9">
        <f t="shared" si="6"/>
        <v>0</v>
      </c>
      <c r="J66" s="6">
        <f t="shared" si="1"/>
        <v>0</v>
      </c>
      <c r="K66" s="6">
        <f t="shared" si="2"/>
        <v>0</v>
      </c>
      <c r="L66" s="13">
        <f>K66*Index!$D$16</f>
        <v>0</v>
      </c>
      <c r="N66" s="8"/>
      <c r="O66" s="6">
        <f t="shared" si="3"/>
        <v>0</v>
      </c>
      <c r="P66" s="6">
        <f>O66*Index!$H$19</f>
        <v>0</v>
      </c>
      <c r="R66" s="8">
        <v>358.88472149779199</v>
      </c>
      <c r="S66" s="9">
        <f t="shared" si="4"/>
        <v>0</v>
      </c>
    </row>
    <row r="67" spans="1:19" x14ac:dyDescent="0.25">
      <c r="A67" s="23" t="s">
        <v>1477</v>
      </c>
      <c r="B67" s="23" t="s">
        <v>148</v>
      </c>
      <c r="C67" s="23" t="s">
        <v>41</v>
      </c>
      <c r="D67" s="7"/>
      <c r="E67" s="7"/>
      <c r="F67" s="7"/>
      <c r="G67" s="8"/>
      <c r="H67" s="8"/>
      <c r="I67" s="9">
        <f t="shared" si="6"/>
        <v>0</v>
      </c>
      <c r="J67" s="6">
        <f t="shared" ref="J67:J125" si="7">H67*(1.0041)</f>
        <v>0</v>
      </c>
      <c r="K67" s="6">
        <f t="shared" ref="K67:K125" si="8">J67*(1.0155)</f>
        <v>0</v>
      </c>
      <c r="L67" s="13">
        <f>K67*Index!$D$16</f>
        <v>0</v>
      </c>
      <c r="N67" s="8"/>
      <c r="O67" s="6">
        <f t="shared" ref="O67:O125" si="9">N67*(1.0155)</f>
        <v>0</v>
      </c>
      <c r="P67" s="6">
        <f>O67*Index!$H$19</f>
        <v>0</v>
      </c>
      <c r="R67" s="8">
        <v>300.08070320253898</v>
      </c>
      <c r="S67" s="9">
        <f t="shared" ref="S67:S125" si="10">ROUND(L67+P67,2)</f>
        <v>0</v>
      </c>
    </row>
    <row r="68" spans="1:19" x14ac:dyDescent="0.25">
      <c r="A68" s="23" t="s">
        <v>1478</v>
      </c>
      <c r="B68" s="23" t="s">
        <v>149</v>
      </c>
      <c r="C68" s="23" t="s">
        <v>41</v>
      </c>
      <c r="D68" s="7"/>
      <c r="E68" s="7"/>
      <c r="F68" s="7"/>
      <c r="G68" s="8"/>
      <c r="H68" s="8"/>
      <c r="I68" s="9">
        <f t="shared" si="6"/>
        <v>0</v>
      </c>
      <c r="J68" s="6">
        <f t="shared" si="7"/>
        <v>0</v>
      </c>
      <c r="K68" s="6">
        <f t="shared" si="8"/>
        <v>0</v>
      </c>
      <c r="L68" s="13">
        <f>K68*Index!$D$16</f>
        <v>0</v>
      </c>
      <c r="N68" s="8"/>
      <c r="O68" s="6">
        <f t="shared" si="9"/>
        <v>0</v>
      </c>
      <c r="P68" s="6">
        <f>O68*Index!$H$19</f>
        <v>0</v>
      </c>
      <c r="R68" s="8">
        <v>403.59471986196797</v>
      </c>
      <c r="S68" s="9">
        <f t="shared" si="10"/>
        <v>0</v>
      </c>
    </row>
    <row r="69" spans="1:19" x14ac:dyDescent="0.25">
      <c r="A69" s="23" t="s">
        <v>1479</v>
      </c>
      <c r="B69" s="23" t="s">
        <v>150</v>
      </c>
      <c r="C69" s="23" t="s">
        <v>41</v>
      </c>
      <c r="D69" s="7"/>
      <c r="E69" s="7"/>
      <c r="F69" s="7"/>
      <c r="G69" s="8"/>
      <c r="H69" s="8"/>
      <c r="I69" s="9">
        <f t="shared" si="6"/>
        <v>0</v>
      </c>
      <c r="J69" s="6">
        <f t="shared" si="7"/>
        <v>0</v>
      </c>
      <c r="K69" s="6">
        <f t="shared" si="8"/>
        <v>0</v>
      </c>
      <c r="L69" s="13">
        <f>K69*Index!$D$16</f>
        <v>0</v>
      </c>
      <c r="N69" s="8"/>
      <c r="O69" s="6">
        <f t="shared" si="9"/>
        <v>0</v>
      </c>
      <c r="P69" s="6">
        <f>O69*Index!$H$19</f>
        <v>0</v>
      </c>
      <c r="R69" s="8">
        <v>661.84816025910698</v>
      </c>
      <c r="S69" s="9">
        <f t="shared" si="10"/>
        <v>0</v>
      </c>
    </row>
    <row r="70" spans="1:19" x14ac:dyDescent="0.25">
      <c r="A70" s="23" t="s">
        <v>1480</v>
      </c>
      <c r="B70" s="23" t="s">
        <v>151</v>
      </c>
      <c r="C70" s="23" t="s">
        <v>41</v>
      </c>
      <c r="D70" s="7"/>
      <c r="E70" s="7"/>
      <c r="F70" s="7"/>
      <c r="G70" s="8"/>
      <c r="H70" s="8"/>
      <c r="I70" s="9">
        <f t="shared" si="6"/>
        <v>0</v>
      </c>
      <c r="J70" s="6">
        <f t="shared" si="7"/>
        <v>0</v>
      </c>
      <c r="K70" s="6">
        <f t="shared" si="8"/>
        <v>0</v>
      </c>
      <c r="L70" s="13">
        <f>K70*Index!$D$16</f>
        <v>0</v>
      </c>
      <c r="N70" s="8"/>
      <c r="O70" s="6">
        <f t="shared" si="9"/>
        <v>0</v>
      </c>
      <c r="P70" s="6">
        <f>O70*Index!$H$19</f>
        <v>0</v>
      </c>
      <c r="R70" s="8">
        <v>539.92610631801199</v>
      </c>
      <c r="S70" s="9">
        <f t="shared" si="10"/>
        <v>0</v>
      </c>
    </row>
    <row r="71" spans="1:19" x14ac:dyDescent="0.25">
      <c r="A71" s="23" t="s">
        <v>1481</v>
      </c>
      <c r="B71" s="23" t="s">
        <v>152</v>
      </c>
      <c r="C71" s="23" t="s">
        <v>41</v>
      </c>
      <c r="D71" s="7"/>
      <c r="E71" s="7"/>
      <c r="F71" s="7"/>
      <c r="G71" s="8"/>
      <c r="H71" s="8"/>
      <c r="I71" s="9">
        <f t="shared" si="6"/>
        <v>0</v>
      </c>
      <c r="J71" s="6">
        <f t="shared" si="7"/>
        <v>0</v>
      </c>
      <c r="K71" s="6">
        <f t="shared" si="8"/>
        <v>0</v>
      </c>
      <c r="L71" s="13">
        <f>K71*Index!$D$16</f>
        <v>0</v>
      </c>
      <c r="N71" s="8"/>
      <c r="O71" s="6">
        <f t="shared" si="9"/>
        <v>0</v>
      </c>
      <c r="P71" s="6">
        <f>O71*Index!$H$19</f>
        <v>0</v>
      </c>
      <c r="R71" s="8">
        <v>383.33902987801298</v>
      </c>
      <c r="S71" s="9">
        <f t="shared" si="10"/>
        <v>0</v>
      </c>
    </row>
    <row r="72" spans="1:19" x14ac:dyDescent="0.25">
      <c r="A72" s="23" t="s">
        <v>1482</v>
      </c>
      <c r="B72" s="23" t="s">
        <v>153</v>
      </c>
      <c r="C72" s="23" t="s">
        <v>41</v>
      </c>
      <c r="D72" s="7"/>
      <c r="E72" s="7"/>
      <c r="F72" s="7"/>
      <c r="G72" s="8"/>
      <c r="H72" s="8"/>
      <c r="I72" s="9">
        <f t="shared" si="6"/>
        <v>0</v>
      </c>
      <c r="J72" s="6">
        <f t="shared" si="7"/>
        <v>0</v>
      </c>
      <c r="K72" s="6">
        <f t="shared" si="8"/>
        <v>0</v>
      </c>
      <c r="L72" s="13">
        <f>K72*Index!$D$16</f>
        <v>0</v>
      </c>
      <c r="N72" s="8"/>
      <c r="O72" s="6">
        <f t="shared" si="9"/>
        <v>0</v>
      </c>
      <c r="P72" s="6">
        <f>O72*Index!$H$19</f>
        <v>0</v>
      </c>
      <c r="R72" s="8">
        <v>459.21467327013403</v>
      </c>
      <c r="S72" s="9">
        <f t="shared" si="10"/>
        <v>0</v>
      </c>
    </row>
    <row r="73" spans="1:19" x14ac:dyDescent="0.25">
      <c r="A73" s="23" t="s">
        <v>1483</v>
      </c>
      <c r="B73" s="23" t="s">
        <v>154</v>
      </c>
      <c r="C73" s="23" t="s">
        <v>41</v>
      </c>
      <c r="D73" s="7"/>
      <c r="E73" s="7"/>
      <c r="F73" s="7"/>
      <c r="G73" s="8"/>
      <c r="H73" s="8"/>
      <c r="I73" s="9">
        <f t="shared" ref="I73:I125" si="11">ROUND(G73*SUM(D73:E73),2)</f>
        <v>0</v>
      </c>
      <c r="J73" s="6">
        <f t="shared" si="7"/>
        <v>0</v>
      </c>
      <c r="K73" s="6">
        <f t="shared" si="8"/>
        <v>0</v>
      </c>
      <c r="L73" s="13">
        <f>K73*Index!$D$16</f>
        <v>0</v>
      </c>
      <c r="N73" s="8"/>
      <c r="O73" s="6">
        <f t="shared" si="9"/>
        <v>0</v>
      </c>
      <c r="P73" s="6">
        <f>O73*Index!$H$19</f>
        <v>0</v>
      </c>
      <c r="R73" s="8">
        <v>420.37256774136603</v>
      </c>
      <c r="S73" s="9">
        <f t="shared" si="10"/>
        <v>0</v>
      </c>
    </row>
    <row r="74" spans="1:19" x14ac:dyDescent="0.25">
      <c r="A74" s="23" t="s">
        <v>1484</v>
      </c>
      <c r="B74" s="23" t="s">
        <v>155</v>
      </c>
      <c r="C74" s="23" t="s">
        <v>41</v>
      </c>
      <c r="D74" s="7"/>
      <c r="E74" s="7"/>
      <c r="F74" s="7"/>
      <c r="G74" s="8"/>
      <c r="H74" s="8"/>
      <c r="I74" s="9">
        <f t="shared" si="11"/>
        <v>0</v>
      </c>
      <c r="J74" s="6">
        <f t="shared" si="7"/>
        <v>0</v>
      </c>
      <c r="K74" s="6">
        <f t="shared" si="8"/>
        <v>0</v>
      </c>
      <c r="L74" s="13">
        <f>K74*Index!$D$16</f>
        <v>0</v>
      </c>
      <c r="N74" s="8"/>
      <c r="O74" s="6">
        <f t="shared" si="9"/>
        <v>0</v>
      </c>
      <c r="P74" s="6">
        <f>O74*Index!$H$19</f>
        <v>0</v>
      </c>
      <c r="R74" s="8">
        <v>439.65389705134203</v>
      </c>
      <c r="S74" s="9">
        <f t="shared" si="10"/>
        <v>0</v>
      </c>
    </row>
    <row r="75" spans="1:19" x14ac:dyDescent="0.25">
      <c r="A75" s="23" t="s">
        <v>1485</v>
      </c>
      <c r="B75" s="23" t="s">
        <v>156</v>
      </c>
      <c r="C75" s="23" t="s">
        <v>41</v>
      </c>
      <c r="D75" s="7"/>
      <c r="E75" s="7"/>
      <c r="F75" s="7"/>
      <c r="G75" s="8"/>
      <c r="H75" s="8"/>
      <c r="I75" s="9">
        <f t="shared" si="11"/>
        <v>0</v>
      </c>
      <c r="J75" s="6">
        <f t="shared" si="7"/>
        <v>0</v>
      </c>
      <c r="K75" s="6">
        <f t="shared" si="8"/>
        <v>0</v>
      </c>
      <c r="L75" s="13">
        <f>K75*Index!$D$16</f>
        <v>0</v>
      </c>
      <c r="N75" s="8"/>
      <c r="O75" s="6">
        <f t="shared" si="9"/>
        <v>0</v>
      </c>
      <c r="P75" s="6">
        <f>O75*Index!$H$19</f>
        <v>0</v>
      </c>
      <c r="R75" s="8">
        <v>367.67813178206399</v>
      </c>
      <c r="S75" s="9">
        <f t="shared" si="10"/>
        <v>0</v>
      </c>
    </row>
    <row r="76" spans="1:19" x14ac:dyDescent="0.25">
      <c r="A76" s="23" t="s">
        <v>1486</v>
      </c>
      <c r="B76" s="23" t="s">
        <v>157</v>
      </c>
      <c r="C76" s="23" t="s">
        <v>41</v>
      </c>
      <c r="D76" s="7"/>
      <c r="E76" s="7"/>
      <c r="F76" s="7"/>
      <c r="G76" s="8"/>
      <c r="H76" s="8"/>
      <c r="I76" s="9">
        <f t="shared" si="11"/>
        <v>0</v>
      </c>
      <c r="J76" s="6">
        <f t="shared" si="7"/>
        <v>0</v>
      </c>
      <c r="K76" s="6">
        <f t="shared" si="8"/>
        <v>0</v>
      </c>
      <c r="L76" s="13">
        <f>K76*Index!$D$16</f>
        <v>0</v>
      </c>
      <c r="N76" s="8"/>
      <c r="O76" s="6">
        <f t="shared" si="9"/>
        <v>0</v>
      </c>
      <c r="P76" s="6">
        <f>O76*Index!$H$19</f>
        <v>0</v>
      </c>
      <c r="R76" s="8">
        <v>557.79321958539401</v>
      </c>
      <c r="S76" s="9">
        <f t="shared" si="10"/>
        <v>0</v>
      </c>
    </row>
    <row r="77" spans="1:19" x14ac:dyDescent="0.25">
      <c r="A77" s="23" t="s">
        <v>1487</v>
      </c>
      <c r="B77" s="23" t="s">
        <v>158</v>
      </c>
      <c r="C77" s="23" t="s">
        <v>41</v>
      </c>
      <c r="D77" s="7"/>
      <c r="E77" s="7"/>
      <c r="F77" s="7"/>
      <c r="G77" s="8"/>
      <c r="H77" s="8"/>
      <c r="I77" s="9">
        <f t="shared" si="11"/>
        <v>0</v>
      </c>
      <c r="J77" s="6">
        <f t="shared" si="7"/>
        <v>0</v>
      </c>
      <c r="K77" s="6">
        <f t="shared" si="8"/>
        <v>0</v>
      </c>
      <c r="L77" s="13">
        <f>K77*Index!$D$16</f>
        <v>0</v>
      </c>
      <c r="N77" s="8"/>
      <c r="O77" s="6">
        <f t="shared" si="9"/>
        <v>0</v>
      </c>
      <c r="P77" s="6">
        <f>O77*Index!$H$19</f>
        <v>0</v>
      </c>
      <c r="R77" s="8">
        <v>912.81845149856497</v>
      </c>
      <c r="S77" s="9">
        <f t="shared" si="10"/>
        <v>0</v>
      </c>
    </row>
    <row r="78" spans="1:19" x14ac:dyDescent="0.25">
      <c r="A78" s="23" t="s">
        <v>1488</v>
      </c>
      <c r="B78" s="23" t="s">
        <v>159</v>
      </c>
      <c r="C78" s="23" t="s">
        <v>41</v>
      </c>
      <c r="D78" s="7"/>
      <c r="E78" s="7"/>
      <c r="F78" s="7"/>
      <c r="G78" s="8"/>
      <c r="H78" s="8"/>
      <c r="I78" s="9">
        <f t="shared" si="11"/>
        <v>0</v>
      </c>
      <c r="J78" s="6">
        <f t="shared" si="7"/>
        <v>0</v>
      </c>
      <c r="K78" s="6">
        <f t="shared" si="8"/>
        <v>0</v>
      </c>
      <c r="L78" s="13">
        <f>K78*Index!$D$16</f>
        <v>0</v>
      </c>
      <c r="N78" s="8"/>
      <c r="O78" s="6">
        <f t="shared" si="9"/>
        <v>0</v>
      </c>
      <c r="P78" s="6">
        <f>O78*Index!$H$19</f>
        <v>0</v>
      </c>
      <c r="R78" s="8">
        <v>744.91994254927704</v>
      </c>
      <c r="S78" s="9">
        <f t="shared" si="10"/>
        <v>0</v>
      </c>
    </row>
    <row r="79" spans="1:19" x14ac:dyDescent="0.25">
      <c r="A79" s="23" t="s">
        <v>1489</v>
      </c>
      <c r="B79" s="23" t="s">
        <v>160</v>
      </c>
      <c r="C79" s="23" t="s">
        <v>41</v>
      </c>
      <c r="D79" s="7"/>
      <c r="E79" s="7"/>
      <c r="F79" s="7"/>
      <c r="G79" s="8"/>
      <c r="H79" s="8"/>
      <c r="I79" s="9">
        <f t="shared" si="11"/>
        <v>0</v>
      </c>
      <c r="J79" s="6">
        <f t="shared" si="7"/>
        <v>0</v>
      </c>
      <c r="K79" s="6">
        <f t="shared" si="8"/>
        <v>0</v>
      </c>
      <c r="L79" s="13">
        <f>K79*Index!$D$16</f>
        <v>0</v>
      </c>
      <c r="N79" s="8"/>
      <c r="O79" s="6">
        <f t="shared" si="9"/>
        <v>0</v>
      </c>
      <c r="P79" s="6">
        <f>O79*Index!$H$19</f>
        <v>0</v>
      </c>
      <c r="R79" s="8">
        <v>531.86280058889099</v>
      </c>
      <c r="S79" s="9">
        <f t="shared" si="10"/>
        <v>0</v>
      </c>
    </row>
    <row r="80" spans="1:19" x14ac:dyDescent="0.25">
      <c r="A80" s="23" t="s">
        <v>1490</v>
      </c>
      <c r="B80" s="23" t="s">
        <v>161</v>
      </c>
      <c r="C80" s="23" t="s">
        <v>41</v>
      </c>
      <c r="D80" s="7"/>
      <c r="E80" s="7"/>
      <c r="F80" s="7"/>
      <c r="G80" s="8"/>
      <c r="H80" s="8"/>
      <c r="I80" s="9">
        <f t="shared" si="11"/>
        <v>0</v>
      </c>
      <c r="J80" s="6">
        <f t="shared" si="7"/>
        <v>0</v>
      </c>
      <c r="K80" s="6">
        <f t="shared" si="8"/>
        <v>0</v>
      </c>
      <c r="L80" s="13">
        <f>K80*Index!$D$16</f>
        <v>0</v>
      </c>
      <c r="N80" s="8"/>
      <c r="O80" s="6">
        <f t="shared" si="9"/>
        <v>0</v>
      </c>
      <c r="P80" s="6">
        <f>O80*Index!$H$19</f>
        <v>0</v>
      </c>
      <c r="R80" s="8">
        <v>629.025503567079</v>
      </c>
      <c r="S80" s="9">
        <f t="shared" si="10"/>
        <v>0</v>
      </c>
    </row>
    <row r="81" spans="1:20" x14ac:dyDescent="0.25">
      <c r="A81" s="23" t="s">
        <v>1491</v>
      </c>
      <c r="B81" s="23" t="s">
        <v>162</v>
      </c>
      <c r="C81" s="23" t="s">
        <v>41</v>
      </c>
      <c r="D81" s="7"/>
      <c r="E81" s="7"/>
      <c r="F81" s="7"/>
      <c r="G81" s="8"/>
      <c r="H81" s="8"/>
      <c r="I81" s="9">
        <f t="shared" si="11"/>
        <v>0</v>
      </c>
      <c r="J81" s="6">
        <f t="shared" si="7"/>
        <v>0</v>
      </c>
      <c r="K81" s="6">
        <f t="shared" si="8"/>
        <v>0</v>
      </c>
      <c r="L81" s="13">
        <f>K81*Index!$D$16</f>
        <v>0</v>
      </c>
      <c r="N81" s="8"/>
      <c r="O81" s="6">
        <f t="shared" si="9"/>
        <v>0</v>
      </c>
      <c r="P81" s="6">
        <f>O81*Index!$H$19</f>
        <v>0</v>
      </c>
      <c r="R81" s="8">
        <v>582.05814494880497</v>
      </c>
      <c r="S81" s="9">
        <f t="shared" si="10"/>
        <v>0</v>
      </c>
    </row>
    <row r="82" spans="1:20" x14ac:dyDescent="0.25">
      <c r="A82" s="23" t="s">
        <v>1492</v>
      </c>
      <c r="B82" s="23" t="s">
        <v>163</v>
      </c>
      <c r="C82" s="23" t="s">
        <v>41</v>
      </c>
      <c r="D82" s="7"/>
      <c r="E82" s="7"/>
      <c r="F82" s="7"/>
      <c r="G82" s="8"/>
      <c r="H82" s="8"/>
      <c r="I82" s="9">
        <f t="shared" si="11"/>
        <v>0</v>
      </c>
      <c r="J82" s="6">
        <f t="shared" si="7"/>
        <v>0</v>
      </c>
      <c r="K82" s="6">
        <f t="shared" si="8"/>
        <v>0</v>
      </c>
      <c r="L82" s="13">
        <f>K82*Index!$D$16</f>
        <v>0</v>
      </c>
      <c r="N82" s="8"/>
      <c r="O82" s="6">
        <f t="shared" si="9"/>
        <v>0</v>
      </c>
      <c r="P82" s="6">
        <f>O82*Index!$H$19</f>
        <v>0</v>
      </c>
      <c r="R82" s="8">
        <v>611.34247031053098</v>
      </c>
      <c r="S82" s="9">
        <f t="shared" si="10"/>
        <v>0</v>
      </c>
    </row>
    <row r="83" spans="1:20" x14ac:dyDescent="0.25">
      <c r="A83" s="23" t="s">
        <v>1493</v>
      </c>
      <c r="B83" s="23" t="s">
        <v>164</v>
      </c>
      <c r="C83" s="23" t="s">
        <v>41</v>
      </c>
      <c r="D83" s="7"/>
      <c r="E83" s="7"/>
      <c r="F83" s="7"/>
      <c r="G83" s="8"/>
      <c r="H83" s="8"/>
      <c r="I83" s="9">
        <f t="shared" si="11"/>
        <v>0</v>
      </c>
      <c r="J83" s="6">
        <f t="shared" si="7"/>
        <v>0</v>
      </c>
      <c r="K83" s="6">
        <f t="shared" si="8"/>
        <v>0</v>
      </c>
      <c r="L83" s="13">
        <f>K83*Index!$D$16</f>
        <v>0</v>
      </c>
      <c r="N83" s="8"/>
      <c r="O83" s="6">
        <f t="shared" si="9"/>
        <v>0</v>
      </c>
      <c r="P83" s="6">
        <f>O83*Index!$H$19</f>
        <v>0</v>
      </c>
      <c r="R83" s="8">
        <v>509.86202312057998</v>
      </c>
      <c r="S83" s="9">
        <f t="shared" si="10"/>
        <v>0</v>
      </c>
    </row>
    <row r="84" spans="1:20" x14ac:dyDescent="0.25">
      <c r="A84" s="23" t="s">
        <v>1494</v>
      </c>
      <c r="B84" s="23" t="s">
        <v>165</v>
      </c>
      <c r="C84" s="23" t="s">
        <v>41</v>
      </c>
      <c r="D84" s="7"/>
      <c r="E84" s="7"/>
      <c r="F84" s="7"/>
      <c r="G84" s="8"/>
      <c r="H84" s="8"/>
      <c r="I84" s="9">
        <f t="shared" si="11"/>
        <v>0</v>
      </c>
      <c r="J84" s="6">
        <f t="shared" si="7"/>
        <v>0</v>
      </c>
      <c r="K84" s="6">
        <f t="shared" si="8"/>
        <v>0</v>
      </c>
      <c r="L84" s="13">
        <f>K84*Index!$D$16</f>
        <v>0</v>
      </c>
      <c r="N84" s="8"/>
      <c r="O84" s="6">
        <f t="shared" si="9"/>
        <v>0</v>
      </c>
      <c r="P84" s="6">
        <f>O84*Index!$H$19</f>
        <v>0</v>
      </c>
      <c r="R84" s="8">
        <v>349.98035941941703</v>
      </c>
      <c r="S84" s="9">
        <f t="shared" si="10"/>
        <v>0</v>
      </c>
    </row>
    <row r="85" spans="1:20" x14ac:dyDescent="0.25">
      <c r="A85" s="23" t="s">
        <v>1495</v>
      </c>
      <c r="B85" s="23" t="s">
        <v>166</v>
      </c>
      <c r="C85" s="23" t="s">
        <v>41</v>
      </c>
      <c r="D85" s="7"/>
      <c r="E85" s="7"/>
      <c r="F85" s="7"/>
      <c r="G85" s="8"/>
      <c r="H85" s="8"/>
      <c r="I85" s="9">
        <f t="shared" si="11"/>
        <v>0</v>
      </c>
      <c r="J85" s="6">
        <f t="shared" si="7"/>
        <v>0</v>
      </c>
      <c r="K85" s="6">
        <f t="shared" si="8"/>
        <v>0</v>
      </c>
      <c r="L85" s="13">
        <f>K85*Index!$D$16</f>
        <v>0</v>
      </c>
      <c r="N85" s="8"/>
      <c r="O85" s="6">
        <f t="shared" si="9"/>
        <v>0</v>
      </c>
      <c r="P85" s="6">
        <f>O85*Index!$H$19</f>
        <v>0</v>
      </c>
      <c r="R85" s="8">
        <v>415.62076235833098</v>
      </c>
      <c r="S85" s="9">
        <f t="shared" si="10"/>
        <v>0</v>
      </c>
    </row>
    <row r="86" spans="1:20" x14ac:dyDescent="0.25">
      <c r="A86" s="23" t="s">
        <v>1496</v>
      </c>
      <c r="B86" s="23" t="s">
        <v>167</v>
      </c>
      <c r="C86" s="23" t="s">
        <v>41</v>
      </c>
      <c r="D86" s="7"/>
      <c r="E86" s="7"/>
      <c r="F86" s="7"/>
      <c r="G86" s="7"/>
      <c r="H86" s="8"/>
      <c r="I86" s="9">
        <f t="shared" si="11"/>
        <v>0</v>
      </c>
      <c r="J86" s="6">
        <f t="shared" si="7"/>
        <v>0</v>
      </c>
      <c r="K86" s="6">
        <f t="shared" si="8"/>
        <v>0</v>
      </c>
      <c r="L86" s="13">
        <f>K86*Index!$D$16</f>
        <v>0</v>
      </c>
      <c r="N86" s="8"/>
      <c r="O86" s="6">
        <f t="shared" si="9"/>
        <v>0</v>
      </c>
      <c r="P86" s="6">
        <f>O86*Index!$H$19</f>
        <v>0</v>
      </c>
      <c r="R86" s="8">
        <v>509.920659555123</v>
      </c>
      <c r="S86" s="9">
        <f t="shared" si="10"/>
        <v>0</v>
      </c>
    </row>
    <row r="87" spans="1:20" x14ac:dyDescent="0.25">
      <c r="A87" s="23" t="s">
        <v>1497</v>
      </c>
      <c r="B87" s="23" t="s">
        <v>168</v>
      </c>
      <c r="C87" s="23" t="s">
        <v>41</v>
      </c>
      <c r="D87" s="7"/>
      <c r="E87" s="7"/>
      <c r="F87" s="7"/>
      <c r="G87" s="7"/>
      <c r="H87" s="8"/>
      <c r="I87" s="9">
        <f t="shared" si="11"/>
        <v>0</v>
      </c>
      <c r="J87" s="6">
        <f t="shared" si="7"/>
        <v>0</v>
      </c>
      <c r="K87" s="6">
        <f t="shared" si="8"/>
        <v>0</v>
      </c>
      <c r="L87" s="13">
        <f>K87*Index!$D$16</f>
        <v>0</v>
      </c>
      <c r="N87" s="8"/>
      <c r="O87" s="6">
        <f t="shared" si="9"/>
        <v>0</v>
      </c>
      <c r="P87" s="6">
        <f>O87*Index!$H$19</f>
        <v>0</v>
      </c>
      <c r="R87" s="8">
        <v>625.28621415962095</v>
      </c>
      <c r="S87" s="9">
        <f t="shared" si="10"/>
        <v>0</v>
      </c>
    </row>
    <row r="88" spans="1:20" x14ac:dyDescent="0.25">
      <c r="A88" s="23" t="s">
        <v>1498</v>
      </c>
      <c r="B88" s="23" t="s">
        <v>169</v>
      </c>
      <c r="C88" s="23" t="s">
        <v>41</v>
      </c>
      <c r="D88" s="7"/>
      <c r="E88" s="7"/>
      <c r="F88" s="7"/>
      <c r="G88" s="7"/>
      <c r="H88" s="8"/>
      <c r="I88" s="9">
        <f t="shared" si="11"/>
        <v>0</v>
      </c>
      <c r="J88" s="6">
        <f t="shared" si="7"/>
        <v>0</v>
      </c>
      <c r="K88" s="6">
        <f t="shared" si="8"/>
        <v>0</v>
      </c>
      <c r="L88" s="13">
        <f>K88*Index!$D$16</f>
        <v>0</v>
      </c>
      <c r="N88" s="8"/>
      <c r="O88" s="6">
        <f t="shared" si="9"/>
        <v>0</v>
      </c>
      <c r="P88" s="6">
        <f>O88*Index!$H$19</f>
        <v>0</v>
      </c>
      <c r="R88" s="8">
        <v>592.341067579021</v>
      </c>
      <c r="S88" s="9">
        <f t="shared" si="10"/>
        <v>0</v>
      </c>
    </row>
    <row r="89" spans="1:20" x14ac:dyDescent="0.25">
      <c r="A89" s="23" t="s">
        <v>1499</v>
      </c>
      <c r="B89" s="23" t="s">
        <v>170</v>
      </c>
      <c r="C89" s="23" t="s">
        <v>43</v>
      </c>
      <c r="D89" s="7"/>
      <c r="E89" s="7"/>
      <c r="F89" s="7"/>
      <c r="G89" s="7"/>
      <c r="H89" s="8"/>
      <c r="I89" s="9">
        <f t="shared" si="11"/>
        <v>0</v>
      </c>
      <c r="J89" s="6">
        <f t="shared" si="7"/>
        <v>0</v>
      </c>
      <c r="K89" s="6">
        <f t="shared" si="8"/>
        <v>0</v>
      </c>
      <c r="L89" s="13">
        <f>K89*Index!$D$16</f>
        <v>0</v>
      </c>
      <c r="N89" s="8"/>
      <c r="O89" s="6">
        <f t="shared" si="9"/>
        <v>0</v>
      </c>
      <c r="P89" s="6">
        <f>O89*Index!$H$19</f>
        <v>0</v>
      </c>
      <c r="R89" s="8">
        <v>141.57</v>
      </c>
      <c r="S89" s="9">
        <f t="shared" si="10"/>
        <v>0</v>
      </c>
      <c r="T89" s="16"/>
    </row>
    <row r="90" spans="1:20" x14ac:dyDescent="0.25">
      <c r="A90" s="23" t="s">
        <v>1500</v>
      </c>
      <c r="B90" s="23" t="s">
        <v>171</v>
      </c>
      <c r="C90" s="23" t="s">
        <v>43</v>
      </c>
      <c r="D90" s="7"/>
      <c r="E90" s="7"/>
      <c r="F90" s="7"/>
      <c r="G90" s="7"/>
      <c r="H90" s="8"/>
      <c r="I90" s="9">
        <f t="shared" si="11"/>
        <v>0</v>
      </c>
      <c r="J90" s="6">
        <f t="shared" si="7"/>
        <v>0</v>
      </c>
      <c r="K90" s="6">
        <f t="shared" si="8"/>
        <v>0</v>
      </c>
      <c r="L90" s="13">
        <f>K90*Index!$D$16</f>
        <v>0</v>
      </c>
      <c r="N90" s="8"/>
      <c r="O90" s="6">
        <f t="shared" si="9"/>
        <v>0</v>
      </c>
      <c r="P90" s="6">
        <f>O90*Index!$H$19</f>
        <v>0</v>
      </c>
      <c r="R90" s="8">
        <v>184.46</v>
      </c>
      <c r="S90" s="9">
        <f t="shared" si="10"/>
        <v>0</v>
      </c>
      <c r="T90" s="16"/>
    </row>
    <row r="91" spans="1:20" x14ac:dyDescent="0.25">
      <c r="A91" s="23" t="s">
        <v>1501</v>
      </c>
      <c r="B91" s="23" t="s">
        <v>172</v>
      </c>
      <c r="C91" s="23" t="s">
        <v>43</v>
      </c>
      <c r="D91" s="7"/>
      <c r="E91" s="7"/>
      <c r="F91" s="7"/>
      <c r="G91" s="7"/>
      <c r="H91" s="8"/>
      <c r="I91" s="9">
        <f t="shared" si="11"/>
        <v>0</v>
      </c>
      <c r="J91" s="6">
        <f t="shared" si="7"/>
        <v>0</v>
      </c>
      <c r="K91" s="6">
        <f t="shared" si="8"/>
        <v>0</v>
      </c>
      <c r="L91" s="13">
        <f>K91*Index!$D$16</f>
        <v>0</v>
      </c>
      <c r="N91" s="8"/>
      <c r="O91" s="6">
        <f t="shared" si="9"/>
        <v>0</v>
      </c>
      <c r="P91" s="6">
        <f>O91*Index!$H$19</f>
        <v>0</v>
      </c>
      <c r="R91" s="8">
        <v>209.29</v>
      </c>
      <c r="S91" s="9">
        <f t="shared" si="10"/>
        <v>0</v>
      </c>
      <c r="T91" s="16"/>
    </row>
    <row r="92" spans="1:20" x14ac:dyDescent="0.25">
      <c r="A92" s="23" t="s">
        <v>1502</v>
      </c>
      <c r="B92" s="23" t="s">
        <v>173</v>
      </c>
      <c r="C92" s="23" t="s">
        <v>43</v>
      </c>
      <c r="D92" s="7"/>
      <c r="E92" s="7"/>
      <c r="F92" s="7"/>
      <c r="G92" s="7"/>
      <c r="H92" s="8"/>
      <c r="I92" s="9">
        <f t="shared" si="11"/>
        <v>0</v>
      </c>
      <c r="J92" s="6">
        <f t="shared" si="7"/>
        <v>0</v>
      </c>
      <c r="K92" s="6">
        <f t="shared" si="8"/>
        <v>0</v>
      </c>
      <c r="L92" s="13">
        <f>K92*Index!$D$16</f>
        <v>0</v>
      </c>
      <c r="N92" s="8"/>
      <c r="O92" s="6">
        <f t="shared" si="9"/>
        <v>0</v>
      </c>
      <c r="P92" s="6">
        <f>O92*Index!$H$19</f>
        <v>0</v>
      </c>
      <c r="R92" s="8">
        <v>239.97</v>
      </c>
      <c r="S92" s="9">
        <f t="shared" si="10"/>
        <v>0</v>
      </c>
      <c r="T92" s="16"/>
    </row>
    <row r="93" spans="1:20" x14ac:dyDescent="0.25">
      <c r="A93" s="23" t="s">
        <v>1503</v>
      </c>
      <c r="B93" s="23" t="s">
        <v>174</v>
      </c>
      <c r="C93" s="23" t="s">
        <v>43</v>
      </c>
      <c r="D93" s="7"/>
      <c r="E93" s="7"/>
      <c r="F93" s="7"/>
      <c r="G93" s="7"/>
      <c r="H93" s="8"/>
      <c r="I93" s="9">
        <f t="shared" si="11"/>
        <v>0</v>
      </c>
      <c r="J93" s="6">
        <f t="shared" si="7"/>
        <v>0</v>
      </c>
      <c r="K93" s="6">
        <f t="shared" si="8"/>
        <v>0</v>
      </c>
      <c r="L93" s="13">
        <f>K93*Index!$D$16</f>
        <v>0</v>
      </c>
      <c r="N93" s="8"/>
      <c r="O93" s="6">
        <f t="shared" si="9"/>
        <v>0</v>
      </c>
      <c r="P93" s="6">
        <f>O93*Index!$H$19</f>
        <v>0</v>
      </c>
      <c r="R93" s="8">
        <v>254.5</v>
      </c>
      <c r="S93" s="9">
        <f t="shared" si="10"/>
        <v>0</v>
      </c>
      <c r="T93" s="16"/>
    </row>
    <row r="94" spans="1:20" x14ac:dyDescent="0.25">
      <c r="A94" s="23" t="s">
        <v>1504</v>
      </c>
      <c r="B94" s="23" t="s">
        <v>175</v>
      </c>
      <c r="C94" s="23" t="s">
        <v>43</v>
      </c>
      <c r="D94" s="7"/>
      <c r="E94" s="7"/>
      <c r="F94" s="7"/>
      <c r="G94" s="7"/>
      <c r="H94" s="8"/>
      <c r="I94" s="9">
        <f t="shared" si="11"/>
        <v>0</v>
      </c>
      <c r="J94" s="6">
        <f t="shared" si="7"/>
        <v>0</v>
      </c>
      <c r="K94" s="6">
        <f t="shared" si="8"/>
        <v>0</v>
      </c>
      <c r="L94" s="13">
        <f>K94*Index!$D$16</f>
        <v>0</v>
      </c>
      <c r="N94" s="8"/>
      <c r="O94" s="6">
        <f t="shared" si="9"/>
        <v>0</v>
      </c>
      <c r="P94" s="6">
        <f>O94*Index!$H$19</f>
        <v>0</v>
      </c>
      <c r="R94" s="8">
        <v>299.97000000000003</v>
      </c>
      <c r="S94" s="9">
        <f t="shared" si="10"/>
        <v>0</v>
      </c>
      <c r="T94" s="16"/>
    </row>
    <row r="95" spans="1:20" x14ac:dyDescent="0.25">
      <c r="A95" s="23" t="s">
        <v>1505</v>
      </c>
      <c r="B95" s="23" t="s">
        <v>176</v>
      </c>
      <c r="C95" s="23" t="s">
        <v>43</v>
      </c>
      <c r="D95" s="7"/>
      <c r="E95" s="7"/>
      <c r="F95" s="7"/>
      <c r="G95" s="7"/>
      <c r="H95" s="8"/>
      <c r="I95" s="9">
        <f t="shared" si="11"/>
        <v>0</v>
      </c>
      <c r="J95" s="6">
        <f t="shared" si="7"/>
        <v>0</v>
      </c>
      <c r="K95" s="6">
        <f t="shared" si="8"/>
        <v>0</v>
      </c>
      <c r="L95" s="13">
        <f>K95*Index!$D$16</f>
        <v>0</v>
      </c>
      <c r="N95" s="8"/>
      <c r="O95" s="6">
        <f t="shared" si="9"/>
        <v>0</v>
      </c>
      <c r="P95" s="6">
        <f>O95*Index!$H$19</f>
        <v>0</v>
      </c>
      <c r="R95" s="8">
        <v>103.42</v>
      </c>
      <c r="S95" s="9">
        <f t="shared" si="10"/>
        <v>0</v>
      </c>
      <c r="T95" s="16"/>
    </row>
    <row r="96" spans="1:20" x14ac:dyDescent="0.25">
      <c r="A96" s="23" t="s">
        <v>1506</v>
      </c>
      <c r="B96" s="23" t="s">
        <v>177</v>
      </c>
      <c r="C96" s="23" t="s">
        <v>43</v>
      </c>
      <c r="D96" s="7"/>
      <c r="E96" s="7"/>
      <c r="F96" s="7"/>
      <c r="G96" s="7"/>
      <c r="H96" s="8"/>
      <c r="I96" s="9">
        <f t="shared" si="11"/>
        <v>0</v>
      </c>
      <c r="J96" s="6">
        <f t="shared" si="7"/>
        <v>0</v>
      </c>
      <c r="K96" s="6">
        <f t="shared" si="8"/>
        <v>0</v>
      </c>
      <c r="L96" s="13">
        <f>K96*Index!$D$16</f>
        <v>0</v>
      </c>
      <c r="N96" s="8"/>
      <c r="O96" s="6">
        <f t="shared" si="9"/>
        <v>0</v>
      </c>
      <c r="P96" s="6">
        <f>O96*Index!$H$19</f>
        <v>0</v>
      </c>
      <c r="R96" s="8">
        <v>148.96</v>
      </c>
      <c r="S96" s="9">
        <f t="shared" si="10"/>
        <v>0</v>
      </c>
      <c r="T96" s="16"/>
    </row>
    <row r="97" spans="1:20" x14ac:dyDescent="0.25">
      <c r="A97" s="23" t="s">
        <v>1507</v>
      </c>
      <c r="B97" s="23" t="s">
        <v>178</v>
      </c>
      <c r="C97" s="23" t="s">
        <v>43</v>
      </c>
      <c r="D97" s="7"/>
      <c r="E97" s="7"/>
      <c r="F97" s="7"/>
      <c r="G97" s="7"/>
      <c r="H97" s="8"/>
      <c r="I97" s="9">
        <f t="shared" si="11"/>
        <v>0</v>
      </c>
      <c r="J97" s="6">
        <f t="shared" si="7"/>
        <v>0</v>
      </c>
      <c r="K97" s="6">
        <f t="shared" si="8"/>
        <v>0</v>
      </c>
      <c r="L97" s="13">
        <f>K97*Index!$D$16</f>
        <v>0</v>
      </c>
      <c r="N97" s="8"/>
      <c r="O97" s="6">
        <f t="shared" si="9"/>
        <v>0</v>
      </c>
      <c r="P97" s="6">
        <f>O97*Index!$H$19</f>
        <v>0</v>
      </c>
      <c r="R97" s="8">
        <v>170.59</v>
      </c>
      <c r="S97" s="9">
        <f t="shared" si="10"/>
        <v>0</v>
      </c>
      <c r="T97" s="16"/>
    </row>
    <row r="98" spans="1:20" x14ac:dyDescent="0.25">
      <c r="A98" s="23" t="s">
        <v>1508</v>
      </c>
      <c r="B98" s="23" t="s">
        <v>179</v>
      </c>
      <c r="C98" s="23" t="s">
        <v>43</v>
      </c>
      <c r="D98" s="7"/>
      <c r="E98" s="7"/>
      <c r="F98" s="7"/>
      <c r="G98" s="7"/>
      <c r="H98" s="8"/>
      <c r="I98" s="9">
        <f t="shared" si="11"/>
        <v>0</v>
      </c>
      <c r="J98" s="6">
        <f t="shared" si="7"/>
        <v>0</v>
      </c>
      <c r="K98" s="6">
        <f t="shared" si="8"/>
        <v>0</v>
      </c>
      <c r="L98" s="13">
        <f>K98*Index!$D$16</f>
        <v>0</v>
      </c>
      <c r="N98" s="8"/>
      <c r="O98" s="6">
        <f t="shared" si="9"/>
        <v>0</v>
      </c>
      <c r="P98" s="6">
        <f>O98*Index!$H$19</f>
        <v>0</v>
      </c>
      <c r="R98" s="8">
        <v>197.87</v>
      </c>
      <c r="S98" s="9">
        <f t="shared" si="10"/>
        <v>0</v>
      </c>
      <c r="T98" s="16"/>
    </row>
    <row r="99" spans="1:20" x14ac:dyDescent="0.25">
      <c r="A99" s="23" t="s">
        <v>1509</v>
      </c>
      <c r="B99" s="23" t="s">
        <v>180</v>
      </c>
      <c r="C99" s="23" t="s">
        <v>43</v>
      </c>
      <c r="D99" s="7"/>
      <c r="E99" s="7"/>
      <c r="F99" s="7"/>
      <c r="G99" s="7"/>
      <c r="H99" s="8"/>
      <c r="I99" s="9">
        <f t="shared" si="11"/>
        <v>0</v>
      </c>
      <c r="J99" s="6">
        <f t="shared" si="7"/>
        <v>0</v>
      </c>
      <c r="K99" s="6">
        <f t="shared" si="8"/>
        <v>0</v>
      </c>
      <c r="L99" s="13">
        <f>K99*Index!$D$16</f>
        <v>0</v>
      </c>
      <c r="N99" s="8"/>
      <c r="O99" s="6">
        <f t="shared" si="9"/>
        <v>0</v>
      </c>
      <c r="P99" s="6">
        <f>O99*Index!$H$19</f>
        <v>0</v>
      </c>
      <c r="R99" s="8">
        <v>212.93</v>
      </c>
      <c r="S99" s="9">
        <f t="shared" si="10"/>
        <v>0</v>
      </c>
      <c r="T99" s="16"/>
    </row>
    <row r="100" spans="1:20" x14ac:dyDescent="0.25">
      <c r="A100" s="23" t="s">
        <v>1510</v>
      </c>
      <c r="B100" s="23" t="s">
        <v>181</v>
      </c>
      <c r="C100" s="23" t="s">
        <v>43</v>
      </c>
      <c r="D100" s="7"/>
      <c r="E100" s="7"/>
      <c r="F100" s="7"/>
      <c r="G100" s="7"/>
      <c r="H100" s="8"/>
      <c r="I100" s="9">
        <f t="shared" si="11"/>
        <v>0</v>
      </c>
      <c r="J100" s="6">
        <f t="shared" si="7"/>
        <v>0</v>
      </c>
      <c r="K100" s="6">
        <f t="shared" si="8"/>
        <v>0</v>
      </c>
      <c r="L100" s="13">
        <f>K100*Index!$D$16</f>
        <v>0</v>
      </c>
      <c r="N100" s="8"/>
      <c r="O100" s="6">
        <f t="shared" si="9"/>
        <v>0</v>
      </c>
      <c r="P100" s="6">
        <f>O100*Index!$H$19</f>
        <v>0</v>
      </c>
      <c r="R100" s="8">
        <v>256.5</v>
      </c>
      <c r="S100" s="9">
        <f t="shared" si="10"/>
        <v>0</v>
      </c>
      <c r="T100" s="16"/>
    </row>
    <row r="101" spans="1:20" x14ac:dyDescent="0.25">
      <c r="A101" s="23" t="s">
        <v>1511</v>
      </c>
      <c r="B101" s="23" t="s">
        <v>182</v>
      </c>
      <c r="C101" s="23" t="s">
        <v>43</v>
      </c>
      <c r="D101" s="7"/>
      <c r="E101" s="7"/>
      <c r="F101" s="7"/>
      <c r="G101" s="7"/>
      <c r="H101" s="8"/>
      <c r="I101" s="9">
        <f t="shared" si="11"/>
        <v>0</v>
      </c>
      <c r="J101" s="6">
        <f t="shared" si="7"/>
        <v>0</v>
      </c>
      <c r="K101" s="6">
        <f t="shared" si="8"/>
        <v>0</v>
      </c>
      <c r="L101" s="13">
        <f>K101*Index!$D$16</f>
        <v>0</v>
      </c>
      <c r="N101" s="8"/>
      <c r="O101" s="6">
        <f t="shared" si="9"/>
        <v>0</v>
      </c>
      <c r="P101" s="6">
        <f>O101*Index!$H$19</f>
        <v>0</v>
      </c>
      <c r="R101" s="8">
        <v>0</v>
      </c>
      <c r="S101" s="9">
        <f t="shared" si="10"/>
        <v>0</v>
      </c>
      <c r="T101" s="16"/>
    </row>
    <row r="102" spans="1:20" x14ac:dyDescent="0.25">
      <c r="A102" s="23" t="s">
        <v>1512</v>
      </c>
      <c r="B102" s="23" t="s">
        <v>183</v>
      </c>
      <c r="C102" s="23" t="s">
        <v>43</v>
      </c>
      <c r="D102" s="7"/>
      <c r="E102" s="7"/>
      <c r="F102" s="7"/>
      <c r="G102" s="7"/>
      <c r="H102" s="8"/>
      <c r="I102" s="9">
        <f t="shared" si="11"/>
        <v>0</v>
      </c>
      <c r="J102" s="6">
        <f t="shared" si="7"/>
        <v>0</v>
      </c>
      <c r="K102" s="6">
        <f t="shared" si="8"/>
        <v>0</v>
      </c>
      <c r="L102" s="13">
        <f>K102*Index!$D$16</f>
        <v>0</v>
      </c>
      <c r="N102" s="8"/>
      <c r="O102" s="6">
        <f t="shared" si="9"/>
        <v>0</v>
      </c>
      <c r="P102" s="6">
        <f>O102*Index!$H$19</f>
        <v>0</v>
      </c>
      <c r="R102" s="8">
        <v>0</v>
      </c>
      <c r="S102" s="9">
        <f t="shared" si="10"/>
        <v>0</v>
      </c>
      <c r="T102" s="16"/>
    </row>
    <row r="103" spans="1:20" x14ac:dyDescent="0.25">
      <c r="A103" s="23" t="s">
        <v>1513</v>
      </c>
      <c r="B103" s="23" t="s">
        <v>184</v>
      </c>
      <c r="C103" s="23" t="s">
        <v>43</v>
      </c>
      <c r="D103" s="7"/>
      <c r="E103" s="7"/>
      <c r="F103" s="7"/>
      <c r="G103" s="7"/>
      <c r="H103" s="8"/>
      <c r="I103" s="9">
        <f t="shared" si="11"/>
        <v>0</v>
      </c>
      <c r="J103" s="6">
        <f t="shared" si="7"/>
        <v>0</v>
      </c>
      <c r="K103" s="6">
        <f t="shared" si="8"/>
        <v>0</v>
      </c>
      <c r="L103" s="13">
        <f>K103*Index!$D$16</f>
        <v>0</v>
      </c>
      <c r="N103" s="8"/>
      <c r="O103" s="6">
        <f t="shared" si="9"/>
        <v>0</v>
      </c>
      <c r="P103" s="6">
        <f>O103*Index!$H$19</f>
        <v>0</v>
      </c>
      <c r="R103" s="8">
        <v>0</v>
      </c>
      <c r="S103" s="9">
        <f t="shared" si="10"/>
        <v>0</v>
      </c>
      <c r="T103" s="16"/>
    </row>
    <row r="104" spans="1:20" x14ac:dyDescent="0.25">
      <c r="A104" s="23" t="s">
        <v>1514</v>
      </c>
      <c r="B104" s="23" t="s">
        <v>185</v>
      </c>
      <c r="C104" s="23" t="s">
        <v>43</v>
      </c>
      <c r="D104" s="7"/>
      <c r="E104" s="7"/>
      <c r="F104" s="7"/>
      <c r="G104" s="7"/>
      <c r="H104" s="8"/>
      <c r="I104" s="9">
        <f t="shared" si="11"/>
        <v>0</v>
      </c>
      <c r="J104" s="6">
        <f t="shared" si="7"/>
        <v>0</v>
      </c>
      <c r="K104" s="6">
        <f t="shared" si="8"/>
        <v>0</v>
      </c>
      <c r="L104" s="13">
        <f>K104*Index!$D$16</f>
        <v>0</v>
      </c>
      <c r="N104" s="8"/>
      <c r="O104" s="6">
        <f t="shared" si="9"/>
        <v>0</v>
      </c>
      <c r="P104" s="6">
        <f>O104*Index!$H$19</f>
        <v>0</v>
      </c>
      <c r="R104" s="8">
        <v>0</v>
      </c>
      <c r="S104" s="9">
        <f t="shared" si="10"/>
        <v>0</v>
      </c>
      <c r="T104" s="16"/>
    </row>
    <row r="105" spans="1:20" x14ac:dyDescent="0.25">
      <c r="A105" s="23" t="s">
        <v>1515</v>
      </c>
      <c r="B105" s="23" t="s">
        <v>186</v>
      </c>
      <c r="C105" s="23" t="s">
        <v>43</v>
      </c>
      <c r="D105" s="7"/>
      <c r="E105" s="7"/>
      <c r="F105" s="7"/>
      <c r="G105" s="7"/>
      <c r="H105" s="8"/>
      <c r="I105" s="9">
        <f t="shared" si="11"/>
        <v>0</v>
      </c>
      <c r="J105" s="6">
        <f t="shared" si="7"/>
        <v>0</v>
      </c>
      <c r="K105" s="6">
        <f t="shared" si="8"/>
        <v>0</v>
      </c>
      <c r="L105" s="13">
        <f>K105*Index!$D$16</f>
        <v>0</v>
      </c>
      <c r="N105" s="8"/>
      <c r="O105" s="6">
        <f t="shared" si="9"/>
        <v>0</v>
      </c>
      <c r="P105" s="6">
        <f>O105*Index!$H$19</f>
        <v>0</v>
      </c>
      <c r="R105" s="8">
        <v>0</v>
      </c>
      <c r="S105" s="9">
        <f t="shared" si="10"/>
        <v>0</v>
      </c>
      <c r="T105" s="16"/>
    </row>
    <row r="106" spans="1:20" x14ac:dyDescent="0.25">
      <c r="A106" s="23" t="s">
        <v>1516</v>
      </c>
      <c r="B106" s="23" t="s">
        <v>187</v>
      </c>
      <c r="C106" s="23" t="s">
        <v>43</v>
      </c>
      <c r="D106" s="7"/>
      <c r="E106" s="7"/>
      <c r="F106" s="7"/>
      <c r="G106" s="7"/>
      <c r="H106" s="8"/>
      <c r="I106" s="9">
        <f t="shared" si="11"/>
        <v>0</v>
      </c>
      <c r="J106" s="6">
        <f t="shared" si="7"/>
        <v>0</v>
      </c>
      <c r="K106" s="6">
        <f t="shared" si="8"/>
        <v>0</v>
      </c>
      <c r="L106" s="13">
        <f>K106*Index!$D$16</f>
        <v>0</v>
      </c>
      <c r="N106" s="8"/>
      <c r="O106" s="6">
        <f t="shared" si="9"/>
        <v>0</v>
      </c>
      <c r="P106" s="6">
        <f>O106*Index!$H$19</f>
        <v>0</v>
      </c>
      <c r="R106" s="8">
        <v>0</v>
      </c>
      <c r="S106" s="9">
        <f t="shared" si="10"/>
        <v>0</v>
      </c>
      <c r="T106" s="16"/>
    </row>
    <row r="107" spans="1:20" x14ac:dyDescent="0.25">
      <c r="A107" s="23" t="s">
        <v>1517</v>
      </c>
      <c r="B107" s="23" t="s">
        <v>188</v>
      </c>
      <c r="C107" s="23" t="s">
        <v>43</v>
      </c>
      <c r="D107" s="7"/>
      <c r="E107" s="7"/>
      <c r="F107" s="7"/>
      <c r="G107" s="7"/>
      <c r="H107" s="8"/>
      <c r="I107" s="9">
        <f t="shared" si="11"/>
        <v>0</v>
      </c>
      <c r="J107" s="6">
        <f t="shared" si="7"/>
        <v>0</v>
      </c>
      <c r="K107" s="6">
        <f t="shared" si="8"/>
        <v>0</v>
      </c>
      <c r="L107" s="13">
        <f>K107*Index!$D$16</f>
        <v>0</v>
      </c>
      <c r="N107" s="8"/>
      <c r="O107" s="6">
        <f t="shared" si="9"/>
        <v>0</v>
      </c>
      <c r="P107" s="6">
        <f>O107*Index!$H$19</f>
        <v>0</v>
      </c>
      <c r="R107" s="8">
        <v>0</v>
      </c>
      <c r="S107" s="9">
        <f t="shared" si="10"/>
        <v>0</v>
      </c>
      <c r="T107" s="16"/>
    </row>
    <row r="108" spans="1:20" x14ac:dyDescent="0.25">
      <c r="A108" s="23" t="s">
        <v>1518</v>
      </c>
      <c r="B108" s="23" t="s">
        <v>189</v>
      </c>
      <c r="C108" s="23" t="s">
        <v>43</v>
      </c>
      <c r="D108" s="7"/>
      <c r="E108" s="7"/>
      <c r="F108" s="7"/>
      <c r="G108" s="7"/>
      <c r="H108" s="8"/>
      <c r="I108" s="9">
        <f t="shared" si="11"/>
        <v>0</v>
      </c>
      <c r="J108" s="6">
        <f t="shared" si="7"/>
        <v>0</v>
      </c>
      <c r="K108" s="6">
        <f t="shared" si="8"/>
        <v>0</v>
      </c>
      <c r="L108" s="13">
        <f>K108*Index!$D$16</f>
        <v>0</v>
      </c>
      <c r="N108" s="8"/>
      <c r="O108" s="6">
        <f t="shared" si="9"/>
        <v>0</v>
      </c>
      <c r="P108" s="6">
        <f>O108*Index!$H$19</f>
        <v>0</v>
      </c>
      <c r="R108" s="8">
        <v>0</v>
      </c>
      <c r="S108" s="9">
        <f t="shared" si="10"/>
        <v>0</v>
      </c>
      <c r="T108" s="16"/>
    </row>
    <row r="109" spans="1:20" x14ac:dyDescent="0.25">
      <c r="A109" s="23" t="s">
        <v>1519</v>
      </c>
      <c r="B109" s="23" t="s">
        <v>190</v>
      </c>
      <c r="C109" s="23" t="s">
        <v>43</v>
      </c>
      <c r="D109" s="7"/>
      <c r="E109" s="7"/>
      <c r="F109" s="7"/>
      <c r="G109" s="7"/>
      <c r="H109" s="8"/>
      <c r="I109" s="9">
        <f t="shared" si="11"/>
        <v>0</v>
      </c>
      <c r="J109" s="6">
        <f t="shared" si="7"/>
        <v>0</v>
      </c>
      <c r="K109" s="6">
        <f t="shared" si="8"/>
        <v>0</v>
      </c>
      <c r="L109" s="13">
        <f>K109*Index!$D$16</f>
        <v>0</v>
      </c>
      <c r="N109" s="8"/>
      <c r="O109" s="6">
        <f t="shared" si="9"/>
        <v>0</v>
      </c>
      <c r="P109" s="6">
        <f>O109*Index!$H$19</f>
        <v>0</v>
      </c>
      <c r="R109" s="8">
        <v>0</v>
      </c>
      <c r="S109" s="9">
        <f t="shared" si="10"/>
        <v>0</v>
      </c>
      <c r="T109" s="16"/>
    </row>
    <row r="110" spans="1:20" x14ac:dyDescent="0.25">
      <c r="A110" s="23" t="s">
        <v>1520</v>
      </c>
      <c r="B110" s="23" t="s">
        <v>191</v>
      </c>
      <c r="C110" s="23" t="s">
        <v>43</v>
      </c>
      <c r="D110" s="7"/>
      <c r="E110" s="7"/>
      <c r="F110" s="7"/>
      <c r="G110" s="7"/>
      <c r="H110" s="8"/>
      <c r="I110" s="9">
        <f t="shared" si="11"/>
        <v>0</v>
      </c>
      <c r="J110" s="6">
        <f t="shared" si="7"/>
        <v>0</v>
      </c>
      <c r="K110" s="6">
        <f t="shared" si="8"/>
        <v>0</v>
      </c>
      <c r="L110" s="13">
        <f>K110*Index!$D$16</f>
        <v>0</v>
      </c>
      <c r="N110" s="8"/>
      <c r="O110" s="6">
        <f t="shared" si="9"/>
        <v>0</v>
      </c>
      <c r="P110" s="6">
        <f>O110*Index!$H$19</f>
        <v>0</v>
      </c>
      <c r="R110" s="8">
        <v>0</v>
      </c>
      <c r="S110" s="9">
        <f t="shared" si="10"/>
        <v>0</v>
      </c>
      <c r="T110" s="16"/>
    </row>
    <row r="111" spans="1:20" x14ac:dyDescent="0.25">
      <c r="A111" s="23" t="s">
        <v>1521</v>
      </c>
      <c r="B111" s="23" t="s">
        <v>192</v>
      </c>
      <c r="C111" s="23" t="s">
        <v>43</v>
      </c>
      <c r="D111" s="7"/>
      <c r="E111" s="7"/>
      <c r="F111" s="7"/>
      <c r="G111" s="7"/>
      <c r="H111" s="8"/>
      <c r="I111" s="9">
        <f t="shared" si="11"/>
        <v>0</v>
      </c>
      <c r="J111" s="6">
        <f t="shared" si="7"/>
        <v>0</v>
      </c>
      <c r="K111" s="6">
        <f t="shared" si="8"/>
        <v>0</v>
      </c>
      <c r="L111" s="13">
        <f>K111*Index!$D$16</f>
        <v>0</v>
      </c>
      <c r="N111" s="8"/>
      <c r="O111" s="6">
        <f t="shared" si="9"/>
        <v>0</v>
      </c>
      <c r="P111" s="6">
        <f>O111*Index!$H$19</f>
        <v>0</v>
      </c>
      <c r="R111" s="8">
        <v>0</v>
      </c>
      <c r="S111" s="9">
        <f t="shared" si="10"/>
        <v>0</v>
      </c>
      <c r="T111" s="16"/>
    </row>
    <row r="112" spans="1:20" x14ac:dyDescent="0.25">
      <c r="A112" s="23" t="s">
        <v>1522</v>
      </c>
      <c r="B112" s="23" t="s">
        <v>193</v>
      </c>
      <c r="C112" s="23" t="s">
        <v>43</v>
      </c>
      <c r="D112" s="7"/>
      <c r="E112" s="7"/>
      <c r="F112" s="7"/>
      <c r="G112" s="7"/>
      <c r="H112" s="8"/>
      <c r="I112" s="9">
        <f t="shared" si="11"/>
        <v>0</v>
      </c>
      <c r="J112" s="6">
        <f t="shared" si="7"/>
        <v>0</v>
      </c>
      <c r="K112" s="6">
        <f t="shared" si="8"/>
        <v>0</v>
      </c>
      <c r="L112" s="13">
        <f>K112*Index!$D$16</f>
        <v>0</v>
      </c>
      <c r="N112" s="8"/>
      <c r="O112" s="6">
        <f t="shared" si="9"/>
        <v>0</v>
      </c>
      <c r="P112" s="6">
        <f>O112*Index!$H$19</f>
        <v>0</v>
      </c>
      <c r="R112" s="8">
        <v>0</v>
      </c>
      <c r="S112" s="9">
        <f t="shared" si="10"/>
        <v>0</v>
      </c>
      <c r="T112" s="16"/>
    </row>
    <row r="113" spans="1:20" x14ac:dyDescent="0.25">
      <c r="A113" s="23" t="s">
        <v>1523</v>
      </c>
      <c r="B113" s="23" t="s">
        <v>194</v>
      </c>
      <c r="C113" s="23" t="s">
        <v>43</v>
      </c>
      <c r="D113" s="7"/>
      <c r="E113" s="7"/>
      <c r="F113" s="7"/>
      <c r="G113" s="7"/>
      <c r="H113" s="8"/>
      <c r="I113" s="9">
        <f t="shared" si="11"/>
        <v>0</v>
      </c>
      <c r="J113" s="6">
        <f t="shared" si="7"/>
        <v>0</v>
      </c>
      <c r="K113" s="6">
        <f t="shared" si="8"/>
        <v>0</v>
      </c>
      <c r="L113" s="13">
        <f>K113*Index!$D$16</f>
        <v>0</v>
      </c>
      <c r="N113" s="8"/>
      <c r="O113" s="6">
        <f t="shared" si="9"/>
        <v>0</v>
      </c>
      <c r="P113" s="6">
        <f>O113*Index!$H$19</f>
        <v>0</v>
      </c>
      <c r="R113" s="8">
        <v>0</v>
      </c>
      <c r="S113" s="9">
        <f t="shared" si="10"/>
        <v>0</v>
      </c>
      <c r="T113" s="16"/>
    </row>
    <row r="114" spans="1:20" x14ac:dyDescent="0.25">
      <c r="A114" s="23" t="s">
        <v>1524</v>
      </c>
      <c r="B114" s="23" t="s">
        <v>195</v>
      </c>
      <c r="C114" s="23" t="s">
        <v>43</v>
      </c>
      <c r="D114" s="7"/>
      <c r="E114" s="7"/>
      <c r="F114" s="7"/>
      <c r="G114" s="7"/>
      <c r="H114" s="8"/>
      <c r="I114" s="9">
        <f t="shared" si="11"/>
        <v>0</v>
      </c>
      <c r="J114" s="6">
        <f t="shared" si="7"/>
        <v>0</v>
      </c>
      <c r="K114" s="6">
        <f t="shared" si="8"/>
        <v>0</v>
      </c>
      <c r="L114" s="13">
        <f>K114*Index!$D$16</f>
        <v>0</v>
      </c>
      <c r="N114" s="8"/>
      <c r="O114" s="6">
        <f t="shared" si="9"/>
        <v>0</v>
      </c>
      <c r="P114" s="6">
        <f>O114*Index!$H$19</f>
        <v>0</v>
      </c>
      <c r="R114" s="8">
        <v>0</v>
      </c>
      <c r="S114" s="9">
        <f t="shared" si="10"/>
        <v>0</v>
      </c>
      <c r="T114" s="16"/>
    </row>
    <row r="115" spans="1:20" x14ac:dyDescent="0.25">
      <c r="A115" s="23" t="s">
        <v>1525</v>
      </c>
      <c r="B115" s="23" t="s">
        <v>196</v>
      </c>
      <c r="C115" s="23" t="s">
        <v>43</v>
      </c>
      <c r="D115" s="7"/>
      <c r="E115" s="7"/>
      <c r="F115" s="7"/>
      <c r="G115" s="7"/>
      <c r="H115" s="8"/>
      <c r="I115" s="9">
        <f t="shared" si="11"/>
        <v>0</v>
      </c>
      <c r="J115" s="6">
        <f t="shared" si="7"/>
        <v>0</v>
      </c>
      <c r="K115" s="6">
        <f t="shared" si="8"/>
        <v>0</v>
      </c>
      <c r="L115" s="13">
        <f>K115*Index!$D$16</f>
        <v>0</v>
      </c>
      <c r="N115" s="8"/>
      <c r="O115" s="6">
        <f t="shared" si="9"/>
        <v>0</v>
      </c>
      <c r="P115" s="6">
        <f>O115*Index!$H$19</f>
        <v>0</v>
      </c>
      <c r="R115" s="8">
        <v>0</v>
      </c>
      <c r="S115" s="9">
        <f t="shared" si="10"/>
        <v>0</v>
      </c>
      <c r="T115" s="16"/>
    </row>
    <row r="116" spans="1:20" x14ac:dyDescent="0.25">
      <c r="A116" s="23" t="s">
        <v>1526</v>
      </c>
      <c r="B116" s="23" t="s">
        <v>197</v>
      </c>
      <c r="C116" s="23" t="s">
        <v>43</v>
      </c>
      <c r="D116" s="7"/>
      <c r="E116" s="7"/>
      <c r="F116" s="7"/>
      <c r="G116" s="7"/>
      <c r="H116" s="8"/>
      <c r="I116" s="9">
        <f t="shared" si="11"/>
        <v>0</v>
      </c>
      <c r="J116" s="6">
        <f t="shared" si="7"/>
        <v>0</v>
      </c>
      <c r="K116" s="6">
        <f t="shared" si="8"/>
        <v>0</v>
      </c>
      <c r="L116" s="13">
        <f>K116*Index!$D$16</f>
        <v>0</v>
      </c>
      <c r="N116" s="8"/>
      <c r="O116" s="6">
        <f t="shared" si="9"/>
        <v>0</v>
      </c>
      <c r="P116" s="6">
        <f>O116*Index!$H$19</f>
        <v>0</v>
      </c>
      <c r="R116" s="8">
        <v>0</v>
      </c>
      <c r="S116" s="9">
        <f t="shared" si="10"/>
        <v>0</v>
      </c>
      <c r="T116" s="16"/>
    </row>
    <row r="117" spans="1:20" x14ac:dyDescent="0.25">
      <c r="A117" s="23" t="s">
        <v>1527</v>
      </c>
      <c r="B117" s="23" t="s">
        <v>198</v>
      </c>
      <c r="C117" s="23" t="s">
        <v>43</v>
      </c>
      <c r="D117" s="7"/>
      <c r="E117" s="7"/>
      <c r="F117" s="7"/>
      <c r="G117" s="7"/>
      <c r="H117" s="8"/>
      <c r="I117" s="9">
        <f t="shared" si="11"/>
        <v>0</v>
      </c>
      <c r="J117" s="6">
        <f t="shared" si="7"/>
        <v>0</v>
      </c>
      <c r="K117" s="6">
        <f t="shared" si="8"/>
        <v>0</v>
      </c>
      <c r="L117" s="13">
        <f>K117*Index!$D$16</f>
        <v>0</v>
      </c>
      <c r="N117" s="8"/>
      <c r="O117" s="6">
        <f t="shared" si="9"/>
        <v>0</v>
      </c>
      <c r="P117" s="6">
        <f>O117*Index!$H$19</f>
        <v>0</v>
      </c>
      <c r="R117" s="8">
        <v>0</v>
      </c>
      <c r="S117" s="9">
        <f t="shared" si="10"/>
        <v>0</v>
      </c>
      <c r="T117" s="16"/>
    </row>
    <row r="118" spans="1:20" x14ac:dyDescent="0.25">
      <c r="A118" s="23" t="s">
        <v>1528</v>
      </c>
      <c r="B118" s="23" t="s">
        <v>199</v>
      </c>
      <c r="C118" s="23" t="s">
        <v>43</v>
      </c>
      <c r="D118" s="7"/>
      <c r="E118" s="7"/>
      <c r="F118" s="7"/>
      <c r="G118" s="7"/>
      <c r="H118" s="8"/>
      <c r="I118" s="9">
        <f t="shared" si="11"/>
        <v>0</v>
      </c>
      <c r="J118" s="6">
        <f t="shared" si="7"/>
        <v>0</v>
      </c>
      <c r="K118" s="6">
        <f t="shared" si="8"/>
        <v>0</v>
      </c>
      <c r="L118" s="13">
        <f>K118*Index!$D$16</f>
        <v>0</v>
      </c>
      <c r="N118" s="8"/>
      <c r="O118" s="6">
        <f t="shared" si="9"/>
        <v>0</v>
      </c>
      <c r="P118" s="6">
        <f>O118*Index!$H$19</f>
        <v>0</v>
      </c>
      <c r="R118" s="8">
        <v>0</v>
      </c>
      <c r="S118" s="9">
        <f t="shared" si="10"/>
        <v>0</v>
      </c>
      <c r="T118" s="16"/>
    </row>
    <row r="119" spans="1:20" x14ac:dyDescent="0.25">
      <c r="A119" s="23" t="s">
        <v>1529</v>
      </c>
      <c r="B119" s="23" t="s">
        <v>200</v>
      </c>
      <c r="C119" s="23" t="s">
        <v>43</v>
      </c>
      <c r="D119" s="7"/>
      <c r="E119" s="7"/>
      <c r="F119" s="7"/>
      <c r="G119" s="7"/>
      <c r="H119" s="8"/>
      <c r="I119" s="9">
        <f t="shared" si="11"/>
        <v>0</v>
      </c>
      <c r="J119" s="6">
        <f t="shared" si="7"/>
        <v>0</v>
      </c>
      <c r="K119" s="6">
        <f t="shared" si="8"/>
        <v>0</v>
      </c>
      <c r="L119" s="13">
        <f>K119*Index!$D$16</f>
        <v>0</v>
      </c>
      <c r="N119" s="8"/>
      <c r="O119" s="6">
        <f t="shared" si="9"/>
        <v>0</v>
      </c>
      <c r="P119" s="6">
        <f>O119*Index!$H$19</f>
        <v>0</v>
      </c>
      <c r="R119" s="8">
        <v>0</v>
      </c>
      <c r="S119" s="9">
        <f t="shared" si="10"/>
        <v>0</v>
      </c>
      <c r="T119" s="16"/>
    </row>
    <row r="120" spans="1:20" x14ac:dyDescent="0.25">
      <c r="A120" s="23" t="s">
        <v>1530</v>
      </c>
      <c r="B120" s="23" t="s">
        <v>201</v>
      </c>
      <c r="C120" s="23" t="s">
        <v>43</v>
      </c>
      <c r="D120" s="7"/>
      <c r="E120" s="7"/>
      <c r="F120" s="7"/>
      <c r="G120" s="7"/>
      <c r="H120" s="8"/>
      <c r="I120" s="9">
        <f t="shared" si="11"/>
        <v>0</v>
      </c>
      <c r="J120" s="6">
        <f t="shared" si="7"/>
        <v>0</v>
      </c>
      <c r="K120" s="6">
        <f t="shared" si="8"/>
        <v>0</v>
      </c>
      <c r="L120" s="13">
        <f>K120*Index!$D$16</f>
        <v>0</v>
      </c>
      <c r="N120" s="8"/>
      <c r="O120" s="6">
        <f t="shared" si="9"/>
        <v>0</v>
      </c>
      <c r="P120" s="6">
        <f>O120*Index!$H$19</f>
        <v>0</v>
      </c>
      <c r="R120" s="8">
        <v>0</v>
      </c>
      <c r="S120" s="9">
        <f t="shared" si="10"/>
        <v>0</v>
      </c>
      <c r="T120" s="16"/>
    </row>
    <row r="121" spans="1:20" x14ac:dyDescent="0.25">
      <c r="A121" s="23" t="s">
        <v>1531</v>
      </c>
      <c r="B121" s="23" t="s">
        <v>202</v>
      </c>
      <c r="C121" s="23" t="s">
        <v>43</v>
      </c>
      <c r="D121" s="7"/>
      <c r="E121" s="7"/>
      <c r="F121" s="7"/>
      <c r="G121" s="7"/>
      <c r="H121" s="8"/>
      <c r="I121" s="9">
        <f t="shared" si="11"/>
        <v>0</v>
      </c>
      <c r="J121" s="6">
        <f t="shared" si="7"/>
        <v>0</v>
      </c>
      <c r="K121" s="6">
        <f t="shared" si="8"/>
        <v>0</v>
      </c>
      <c r="L121" s="13">
        <f>K121*Index!$D$16</f>
        <v>0</v>
      </c>
      <c r="N121" s="8"/>
      <c r="O121" s="6">
        <f t="shared" si="9"/>
        <v>0</v>
      </c>
      <c r="P121" s="6">
        <f>O121*Index!$H$19</f>
        <v>0</v>
      </c>
      <c r="R121" s="8">
        <v>0</v>
      </c>
      <c r="S121" s="9">
        <f t="shared" si="10"/>
        <v>0</v>
      </c>
      <c r="T121" s="16"/>
    </row>
    <row r="122" spans="1:20" x14ac:dyDescent="0.25">
      <c r="A122" s="23" t="s">
        <v>1532</v>
      </c>
      <c r="B122" s="23" t="s">
        <v>203</v>
      </c>
      <c r="C122" s="23" t="s">
        <v>43</v>
      </c>
      <c r="D122" s="7"/>
      <c r="E122" s="7"/>
      <c r="F122" s="7"/>
      <c r="G122" s="7"/>
      <c r="H122" s="8"/>
      <c r="I122" s="9">
        <f t="shared" si="11"/>
        <v>0</v>
      </c>
      <c r="J122" s="6">
        <f t="shared" si="7"/>
        <v>0</v>
      </c>
      <c r="K122" s="6">
        <f t="shared" si="8"/>
        <v>0</v>
      </c>
      <c r="L122" s="13">
        <f>K122*Index!$D$16</f>
        <v>0</v>
      </c>
      <c r="N122" s="8"/>
      <c r="O122" s="6">
        <f t="shared" si="9"/>
        <v>0</v>
      </c>
      <c r="P122" s="6">
        <f>O122*Index!$H$19</f>
        <v>0</v>
      </c>
      <c r="R122" s="8">
        <v>0</v>
      </c>
      <c r="S122" s="9">
        <f t="shared" si="10"/>
        <v>0</v>
      </c>
      <c r="T122" s="16"/>
    </row>
    <row r="123" spans="1:20" x14ac:dyDescent="0.25">
      <c r="A123" s="23" t="s">
        <v>1533</v>
      </c>
      <c r="B123" s="23" t="s">
        <v>204</v>
      </c>
      <c r="C123" s="23" t="s">
        <v>43</v>
      </c>
      <c r="D123" s="7"/>
      <c r="E123" s="7"/>
      <c r="F123" s="7"/>
      <c r="G123" s="7"/>
      <c r="H123" s="8"/>
      <c r="I123" s="9">
        <f t="shared" si="11"/>
        <v>0</v>
      </c>
      <c r="J123" s="6">
        <f t="shared" si="7"/>
        <v>0</v>
      </c>
      <c r="K123" s="6">
        <f t="shared" si="8"/>
        <v>0</v>
      </c>
      <c r="L123" s="13">
        <f>K123*Index!$D$16</f>
        <v>0</v>
      </c>
      <c r="N123" s="8"/>
      <c r="O123" s="6">
        <f t="shared" si="9"/>
        <v>0</v>
      </c>
      <c r="P123" s="6">
        <f>O123*Index!$H$19</f>
        <v>0</v>
      </c>
      <c r="R123" s="8">
        <v>0</v>
      </c>
      <c r="S123" s="9">
        <f t="shared" si="10"/>
        <v>0</v>
      </c>
      <c r="T123" s="16"/>
    </row>
    <row r="124" spans="1:20" x14ac:dyDescent="0.25">
      <c r="A124" s="23" t="s">
        <v>1534</v>
      </c>
      <c r="B124" s="23" t="s">
        <v>205</v>
      </c>
      <c r="C124" s="23" t="s">
        <v>43</v>
      </c>
      <c r="D124" s="7"/>
      <c r="E124" s="7"/>
      <c r="F124" s="7"/>
      <c r="G124" s="7"/>
      <c r="H124" s="8"/>
      <c r="I124" s="9">
        <f t="shared" si="11"/>
        <v>0</v>
      </c>
      <c r="J124" s="6">
        <f t="shared" si="7"/>
        <v>0</v>
      </c>
      <c r="K124" s="6">
        <f t="shared" si="8"/>
        <v>0</v>
      </c>
      <c r="L124" s="13">
        <f>K124*Index!$D$16</f>
        <v>0</v>
      </c>
      <c r="N124" s="8"/>
      <c r="O124" s="6">
        <f t="shared" si="9"/>
        <v>0</v>
      </c>
      <c r="P124" s="6">
        <f>O124*Index!$H$19</f>
        <v>0</v>
      </c>
      <c r="R124" s="8">
        <v>0</v>
      </c>
      <c r="S124" s="9">
        <f t="shared" si="10"/>
        <v>0</v>
      </c>
      <c r="T124" s="16"/>
    </row>
    <row r="125" spans="1:20" x14ac:dyDescent="0.25">
      <c r="A125" s="23" t="s">
        <v>1535</v>
      </c>
      <c r="B125" s="23" t="s">
        <v>233</v>
      </c>
      <c r="C125" s="23" t="s">
        <v>222</v>
      </c>
      <c r="D125" s="7"/>
      <c r="E125" s="7"/>
      <c r="F125" s="7"/>
      <c r="G125" s="7"/>
      <c r="H125" s="8"/>
      <c r="I125" s="9">
        <f t="shared" si="11"/>
        <v>0</v>
      </c>
      <c r="J125" s="6">
        <f t="shared" si="7"/>
        <v>0</v>
      </c>
      <c r="K125" s="6">
        <f t="shared" si="8"/>
        <v>0</v>
      </c>
      <c r="L125" s="13">
        <f>K125*Index!$D$16</f>
        <v>0</v>
      </c>
      <c r="N125" s="8"/>
      <c r="O125" s="6">
        <f t="shared" si="9"/>
        <v>0</v>
      </c>
      <c r="P125" s="6">
        <f>O125*Index!$H$19</f>
        <v>0</v>
      </c>
      <c r="R125" s="8" t="s">
        <v>1559</v>
      </c>
      <c r="S125" s="9">
        <f t="shared" si="10"/>
        <v>0</v>
      </c>
    </row>
    <row r="126" spans="1:20" x14ac:dyDescent="0.25">
      <c r="A126" s="23" t="s">
        <v>1555</v>
      </c>
      <c r="B126" s="23" t="s">
        <v>1556</v>
      </c>
      <c r="C126" s="23" t="s">
        <v>222</v>
      </c>
      <c r="D126" s="7"/>
      <c r="E126" s="7"/>
      <c r="F126" s="7"/>
      <c r="G126" s="7"/>
      <c r="H126" s="8"/>
      <c r="I126" s="9">
        <f t="shared" ref="I126" si="12">ROUND(G126*SUM(D126:E126),2)</f>
        <v>0</v>
      </c>
      <c r="J126" s="6">
        <f t="shared" ref="J126" si="13">H126*(1.0041)</f>
        <v>0</v>
      </c>
      <c r="K126" s="6">
        <f t="shared" ref="K126" si="14">J126*(1.0155)</f>
        <v>0</v>
      </c>
      <c r="L126" s="13">
        <f>K126*Index!$D$16</f>
        <v>0</v>
      </c>
      <c r="N126" s="8"/>
      <c r="O126" s="6">
        <f t="shared" ref="O126" si="15">N126*(1.0155)</f>
        <v>0</v>
      </c>
      <c r="P126" s="6">
        <f>O126*Index!$H$19</f>
        <v>0</v>
      </c>
      <c r="R126" s="8" t="s">
        <v>1559</v>
      </c>
      <c r="S126" s="9">
        <f t="shared" ref="S126" si="16">ROUND(L126+P126,2)</f>
        <v>0</v>
      </c>
    </row>
    <row r="127" spans="1:20" x14ac:dyDescent="0.25">
      <c r="N127" s="8"/>
    </row>
    <row r="128" spans="1:20" x14ac:dyDescent="0.25">
      <c r="N128" s="8"/>
    </row>
    <row r="129" spans="14:14" x14ac:dyDescent="0.25">
      <c r="N129" s="8"/>
    </row>
    <row r="130" spans="14:14" x14ac:dyDescent="0.25">
      <c r="N130" s="8">
        <v>6.4</v>
      </c>
    </row>
    <row r="131" spans="14:14" x14ac:dyDescent="0.25">
      <c r="N131" s="8"/>
    </row>
    <row r="132" spans="14:14" x14ac:dyDescent="0.25">
      <c r="N132" s="8">
        <v>0.30748724173264802</v>
      </c>
    </row>
    <row r="133" spans="14:14" x14ac:dyDescent="0.25">
      <c r="N133" s="8">
        <v>0.97402914034120303</v>
      </c>
    </row>
    <row r="134" spans="14:14" x14ac:dyDescent="0.25">
      <c r="N134" s="8"/>
    </row>
    <row r="135" spans="14:14" x14ac:dyDescent="0.25">
      <c r="N135" s="8"/>
    </row>
    <row r="136" spans="14:14" x14ac:dyDescent="0.25">
      <c r="N136" s="8"/>
    </row>
    <row r="137" spans="14:14" x14ac:dyDescent="0.25">
      <c r="N137" s="8"/>
    </row>
    <row r="138" spans="14:14" x14ac:dyDescent="0.25">
      <c r="N138" s="8"/>
    </row>
    <row r="139" spans="14:14" x14ac:dyDescent="0.25">
      <c r="N139" s="8"/>
    </row>
    <row r="140" spans="14:14" x14ac:dyDescent="0.25">
      <c r="N140" s="8"/>
    </row>
    <row r="141" spans="14:14" x14ac:dyDescent="0.25">
      <c r="N141" s="8"/>
    </row>
    <row r="142" spans="14:14" x14ac:dyDescent="0.25">
      <c r="N142" s="8"/>
    </row>
    <row r="143" spans="14:14" x14ac:dyDescent="0.25">
      <c r="N143" s="8"/>
    </row>
    <row r="144" spans="14:14" x14ac:dyDescent="0.25">
      <c r="N144" s="8"/>
    </row>
    <row r="145" spans="14:14" x14ac:dyDescent="0.25">
      <c r="N145" s="8"/>
    </row>
    <row r="146" spans="14:14" x14ac:dyDescent="0.25">
      <c r="N146" s="8"/>
    </row>
    <row r="147" spans="14:14" x14ac:dyDescent="0.25">
      <c r="N147" s="8"/>
    </row>
    <row r="148" spans="14:14" x14ac:dyDescent="0.25">
      <c r="N148" s="8"/>
    </row>
    <row r="149" spans="14:14" x14ac:dyDescent="0.25">
      <c r="N149" s="8"/>
    </row>
    <row r="150" spans="14:14" x14ac:dyDescent="0.25">
      <c r="N150" s="8"/>
    </row>
    <row r="151" spans="14:14" x14ac:dyDescent="0.25">
      <c r="N151" s="8"/>
    </row>
    <row r="152" spans="14:14" x14ac:dyDescent="0.25">
      <c r="N152" s="8"/>
    </row>
    <row r="153" spans="14:14" x14ac:dyDescent="0.25">
      <c r="N153" s="8"/>
    </row>
    <row r="154" spans="14:14" x14ac:dyDescent="0.25">
      <c r="N154" s="8"/>
    </row>
    <row r="155" spans="14:14" x14ac:dyDescent="0.25">
      <c r="N155" s="8"/>
    </row>
    <row r="156" spans="14:14" x14ac:dyDescent="0.25">
      <c r="N156" s="8"/>
    </row>
    <row r="157" spans="14:14" x14ac:dyDescent="0.25">
      <c r="N157" s="8"/>
    </row>
    <row r="158" spans="14:14" x14ac:dyDescent="0.25">
      <c r="N158" s="8"/>
    </row>
    <row r="159" spans="14:14" x14ac:dyDescent="0.25">
      <c r="N159" s="8"/>
    </row>
    <row r="160" spans="14:14" x14ac:dyDescent="0.25">
      <c r="N160" s="8"/>
    </row>
    <row r="161" spans="14:14" x14ac:dyDescent="0.25">
      <c r="N161" s="8"/>
    </row>
    <row r="162" spans="14:14" x14ac:dyDescent="0.25">
      <c r="N162" s="8"/>
    </row>
    <row r="163" spans="14:14" x14ac:dyDescent="0.25">
      <c r="N163" s="8"/>
    </row>
    <row r="164" spans="14:14" x14ac:dyDescent="0.25">
      <c r="N164" s="8"/>
    </row>
    <row r="165" spans="14:14" x14ac:dyDescent="0.25">
      <c r="N165" s="8"/>
    </row>
    <row r="166" spans="14:14" x14ac:dyDescent="0.25">
      <c r="N166" s="8"/>
    </row>
    <row r="167" spans="14:14" x14ac:dyDescent="0.25">
      <c r="N167" s="8"/>
    </row>
    <row r="168" spans="14:14" x14ac:dyDescent="0.25">
      <c r="N168" s="8"/>
    </row>
    <row r="169" spans="14:14" x14ac:dyDescent="0.25">
      <c r="N169" s="8"/>
    </row>
    <row r="170" spans="14:14" x14ac:dyDescent="0.25">
      <c r="N170" s="8"/>
    </row>
    <row r="171" spans="14:14" x14ac:dyDescent="0.25">
      <c r="N171" s="8"/>
    </row>
    <row r="172" spans="14:14" x14ac:dyDescent="0.25">
      <c r="N172" s="8"/>
    </row>
    <row r="173" spans="14:14" x14ac:dyDescent="0.25">
      <c r="N173" s="8"/>
    </row>
    <row r="174" spans="14:14" x14ac:dyDescent="0.25">
      <c r="N174" s="8"/>
    </row>
    <row r="175" spans="14:14" x14ac:dyDescent="0.25">
      <c r="N175" s="8"/>
    </row>
    <row r="176" spans="14:14" x14ac:dyDescent="0.25">
      <c r="N176" s="8"/>
    </row>
    <row r="177" spans="14:14" x14ac:dyDescent="0.25">
      <c r="N177" s="8"/>
    </row>
    <row r="178" spans="14:14" x14ac:dyDescent="0.25">
      <c r="N178" s="8"/>
    </row>
    <row r="179" spans="14:14" x14ac:dyDescent="0.25">
      <c r="N179" s="8"/>
    </row>
    <row r="180" spans="14:14" x14ac:dyDescent="0.25">
      <c r="N180" s="8"/>
    </row>
    <row r="181" spans="14:14" x14ac:dyDescent="0.25">
      <c r="N181" s="8"/>
    </row>
    <row r="182" spans="14:14" x14ac:dyDescent="0.25">
      <c r="N182" s="8"/>
    </row>
    <row r="183" spans="14:14" x14ac:dyDescent="0.25">
      <c r="N183" s="8"/>
    </row>
    <row r="184" spans="14:14" x14ac:dyDescent="0.25">
      <c r="N184" s="8"/>
    </row>
    <row r="185" spans="14:14" x14ac:dyDescent="0.25">
      <c r="N185" s="8"/>
    </row>
    <row r="186" spans="14:14" x14ac:dyDescent="0.25">
      <c r="N186" s="8"/>
    </row>
    <row r="187" spans="14:14" x14ac:dyDescent="0.25">
      <c r="N187" s="8"/>
    </row>
    <row r="188" spans="14:14" x14ac:dyDescent="0.25">
      <c r="N188" s="8"/>
    </row>
    <row r="189" spans="14:14" x14ac:dyDescent="0.25">
      <c r="N189" s="8"/>
    </row>
    <row r="190" spans="14:14" x14ac:dyDescent="0.25">
      <c r="N190" s="8"/>
    </row>
    <row r="191" spans="14:14" x14ac:dyDescent="0.25">
      <c r="N191" s="8"/>
    </row>
    <row r="192" spans="14:14" x14ac:dyDescent="0.25">
      <c r="N192" s="8"/>
    </row>
    <row r="193" spans="14:14" x14ac:dyDescent="0.25">
      <c r="N193" s="8"/>
    </row>
    <row r="194" spans="14:14" x14ac:dyDescent="0.25">
      <c r="N194" s="8"/>
    </row>
    <row r="195" spans="14:14" x14ac:dyDescent="0.25">
      <c r="N195" s="8"/>
    </row>
    <row r="196" spans="14:14" x14ac:dyDescent="0.25">
      <c r="N196" s="8"/>
    </row>
    <row r="197" spans="14:14" x14ac:dyDescent="0.25">
      <c r="N197" s="8"/>
    </row>
    <row r="198" spans="14:14" x14ac:dyDescent="0.25">
      <c r="N198" s="8"/>
    </row>
    <row r="199" spans="14:14" x14ac:dyDescent="0.25">
      <c r="N199" s="8"/>
    </row>
    <row r="200" spans="14:14" x14ac:dyDescent="0.25">
      <c r="N200" s="8"/>
    </row>
    <row r="201" spans="14:14" x14ac:dyDescent="0.25">
      <c r="N201" s="8"/>
    </row>
    <row r="202" spans="14:14" x14ac:dyDescent="0.25">
      <c r="N202" s="8"/>
    </row>
    <row r="203" spans="14:14" x14ac:dyDescent="0.25">
      <c r="N203" s="8"/>
    </row>
    <row r="204" spans="14:14" x14ac:dyDescent="0.25">
      <c r="N204" s="8"/>
    </row>
    <row r="205" spans="14:14" x14ac:dyDescent="0.25">
      <c r="N205" s="8"/>
    </row>
    <row r="206" spans="14:14" x14ac:dyDescent="0.25">
      <c r="N206" s="8"/>
    </row>
    <row r="207" spans="14:14" x14ac:dyDescent="0.25">
      <c r="N207" s="8"/>
    </row>
    <row r="208" spans="14:14" x14ac:dyDescent="0.25">
      <c r="N208" s="8"/>
    </row>
    <row r="209" spans="14:14" x14ac:dyDescent="0.25">
      <c r="N209" s="8"/>
    </row>
    <row r="210" spans="14:14" x14ac:dyDescent="0.25">
      <c r="N210" s="8"/>
    </row>
    <row r="211" spans="14:14" x14ac:dyDescent="0.25">
      <c r="N211" s="8"/>
    </row>
    <row r="212" spans="14:14" x14ac:dyDescent="0.25">
      <c r="N212" s="8"/>
    </row>
    <row r="213" spans="14:14" x14ac:dyDescent="0.25">
      <c r="N213" s="8"/>
    </row>
    <row r="214" spans="14:14" x14ac:dyDescent="0.25">
      <c r="N214" s="8"/>
    </row>
    <row r="215" spans="14:14" x14ac:dyDescent="0.25">
      <c r="N215" s="8"/>
    </row>
    <row r="216" spans="14:14" x14ac:dyDescent="0.25">
      <c r="N216" s="8"/>
    </row>
    <row r="217" spans="14:14" x14ac:dyDescent="0.25">
      <c r="N217" s="8"/>
    </row>
    <row r="218" spans="14:14" x14ac:dyDescent="0.25">
      <c r="N218" s="8"/>
    </row>
    <row r="219" spans="14:14" x14ac:dyDescent="0.25">
      <c r="N219" s="8"/>
    </row>
    <row r="220" spans="14:14" x14ac:dyDescent="0.25">
      <c r="N220" s="8"/>
    </row>
    <row r="221" spans="14:14" x14ac:dyDescent="0.25">
      <c r="N221" s="8"/>
    </row>
    <row r="222" spans="14:14" x14ac:dyDescent="0.25">
      <c r="N222" s="8"/>
    </row>
    <row r="223" spans="14:14" x14ac:dyDescent="0.25">
      <c r="N223" s="8"/>
    </row>
    <row r="224" spans="14:14" x14ac:dyDescent="0.25">
      <c r="N224" s="8"/>
    </row>
    <row r="225" spans="14:14" x14ac:dyDescent="0.25">
      <c r="N225" s="8"/>
    </row>
    <row r="226" spans="14:14" x14ac:dyDescent="0.25">
      <c r="N226" s="8"/>
    </row>
    <row r="227" spans="14:14" x14ac:dyDescent="0.25">
      <c r="N227" s="8"/>
    </row>
    <row r="228" spans="14:14" x14ac:dyDescent="0.25">
      <c r="N228" s="8"/>
    </row>
    <row r="229" spans="14:14" x14ac:dyDescent="0.25">
      <c r="N229" s="8"/>
    </row>
    <row r="230" spans="14:14" x14ac:dyDescent="0.25">
      <c r="N230" s="8"/>
    </row>
    <row r="231" spans="14:14" x14ac:dyDescent="0.25">
      <c r="N231" s="8"/>
    </row>
    <row r="232" spans="14:14" x14ac:dyDescent="0.25">
      <c r="N232" s="8"/>
    </row>
    <row r="233" spans="14:14" x14ac:dyDescent="0.25">
      <c r="N233" s="8"/>
    </row>
    <row r="234" spans="14:14" x14ac:dyDescent="0.25">
      <c r="N234" s="8"/>
    </row>
    <row r="235" spans="14:14" x14ac:dyDescent="0.25">
      <c r="N235" s="8"/>
    </row>
    <row r="236" spans="14:14" x14ac:dyDescent="0.25">
      <c r="N236" s="8"/>
    </row>
    <row r="237" spans="14:14" x14ac:dyDescent="0.25">
      <c r="N237" s="8"/>
    </row>
    <row r="238" spans="14:14" x14ac:dyDescent="0.25">
      <c r="N238" s="8"/>
    </row>
    <row r="239" spans="14:14" x14ac:dyDescent="0.25">
      <c r="N239" s="8"/>
    </row>
    <row r="240" spans="14:14" x14ac:dyDescent="0.25">
      <c r="N240" s="8"/>
    </row>
    <row r="241" spans="14:14" x14ac:dyDescent="0.25">
      <c r="N241" s="8"/>
    </row>
    <row r="242" spans="14:14" x14ac:dyDescent="0.25">
      <c r="N242" s="8"/>
    </row>
    <row r="243" spans="14:14" x14ac:dyDescent="0.25">
      <c r="N243" s="8"/>
    </row>
    <row r="244" spans="14:14" x14ac:dyDescent="0.25">
      <c r="N244" s="8"/>
    </row>
    <row r="245" spans="14:14" x14ac:dyDescent="0.25">
      <c r="N245" s="8"/>
    </row>
    <row r="246" spans="14:14" x14ac:dyDescent="0.25">
      <c r="N246" s="8"/>
    </row>
    <row r="247" spans="14:14" x14ac:dyDescent="0.25">
      <c r="N247" s="8"/>
    </row>
    <row r="248" spans="14:14" x14ac:dyDescent="0.25">
      <c r="N248" s="8"/>
    </row>
    <row r="249" spans="14:14" x14ac:dyDescent="0.25">
      <c r="N249" s="8"/>
    </row>
    <row r="250" spans="14:14" x14ac:dyDescent="0.25">
      <c r="N250" s="8"/>
    </row>
  </sheetData>
  <autoFilter ref="A1:C1"/>
  <conditionalFormatting sqref="S2:S126">
    <cfRule type="cellIs" dxfId="11" priority="21" operator="notEqual">
      <formula>ROUND($R2,2)</formula>
    </cfRule>
    <cfRule type="cellIs" dxfId="10" priority="22" operator="equal">
      <formula>ROUND($R2,2)</formula>
    </cfRule>
  </conditionalFormatting>
  <conditionalFormatting sqref="I9:I126">
    <cfRule type="cellIs" dxfId="9" priority="19" operator="notEqual">
      <formula>ROUND($H8,2)</formula>
    </cfRule>
    <cfRule type="cellIs" dxfId="8" priority="20" operator="equal">
      <formula>ROUND($H8,2)</formula>
    </cfRule>
  </conditionalFormatting>
  <conditionalFormatting sqref="I2:I126">
    <cfRule type="cellIs" dxfId="7" priority="1" operator="notEqual">
      <formula>ROUND($H2, 2)</formula>
    </cfRule>
    <cfRule type="cellIs" dxfId="6" priority="2" operator="equal">
      <formula>ROUND($H2, 2)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14" bestFit="1" customWidth="1"/>
    <col min="2" max="2" width="48.28515625" style="16" bestFit="1" customWidth="1"/>
    <col min="3" max="3" width="20.42578125" bestFit="1" customWidth="1"/>
    <col min="4" max="4" width="22.7109375" bestFit="1" customWidth="1"/>
    <col min="5" max="5" width="24.42578125" bestFit="1" customWidth="1"/>
    <col min="6" max="6" width="31.28515625" bestFit="1" customWidth="1"/>
    <col min="7" max="7" width="12.42578125" bestFit="1" customWidth="1"/>
    <col min="8" max="8" width="18.7109375" bestFit="1" customWidth="1"/>
    <col min="9" max="9" width="25" bestFit="1" customWidth="1"/>
    <col min="10" max="10" width="28.140625" bestFit="1" customWidth="1"/>
    <col min="11" max="11" width="23.140625" bestFit="1" customWidth="1"/>
    <col min="13" max="13" width="21.5703125" bestFit="1" customWidth="1"/>
    <col min="14" max="14" width="28.140625" bestFit="1" customWidth="1"/>
    <col min="15" max="15" width="23.140625" bestFit="1" customWidth="1"/>
    <col min="17" max="17" width="9.28515625" bestFit="1" customWidth="1"/>
    <col min="18" max="18" width="12.5703125" bestFit="1" customWidth="1"/>
  </cols>
  <sheetData>
    <row r="1" spans="1:18" x14ac:dyDescent="0.25">
      <c r="A1" s="18" t="s">
        <v>1564</v>
      </c>
      <c r="B1" s="18" t="s">
        <v>73</v>
      </c>
      <c r="C1" s="18" t="s">
        <v>39</v>
      </c>
      <c r="D1" s="3" t="s">
        <v>5</v>
      </c>
      <c r="E1" s="3" t="s">
        <v>6</v>
      </c>
      <c r="F1" s="3" t="s">
        <v>12</v>
      </c>
      <c r="G1" s="3" t="s">
        <v>7</v>
      </c>
      <c r="H1" s="3" t="s">
        <v>8</v>
      </c>
      <c r="I1" s="5" t="s">
        <v>10</v>
      </c>
      <c r="J1" s="5" t="s">
        <v>11</v>
      </c>
      <c r="K1" s="14" t="s">
        <v>236</v>
      </c>
      <c r="L1" s="16"/>
      <c r="M1" s="3" t="s">
        <v>9</v>
      </c>
      <c r="N1" s="5" t="s">
        <v>11</v>
      </c>
      <c r="O1" s="14" t="s">
        <v>241</v>
      </c>
      <c r="P1" s="16"/>
      <c r="Q1" s="3" t="s">
        <v>32</v>
      </c>
      <c r="R1" s="3" t="s">
        <v>33</v>
      </c>
    </row>
    <row r="2" spans="1:18" x14ac:dyDescent="0.25">
      <c r="A2" s="23" t="s">
        <v>1536</v>
      </c>
      <c r="B2" s="23" t="s">
        <v>207</v>
      </c>
      <c r="C2" s="23" t="s">
        <v>222</v>
      </c>
      <c r="D2" s="30"/>
      <c r="E2" s="26"/>
      <c r="F2" s="8"/>
      <c r="G2" s="8"/>
      <c r="H2" s="9">
        <f>ROUND(F2*SUM(D2:E2),2)</f>
        <v>0</v>
      </c>
      <c r="I2" s="6">
        <f>G2*(1.0041)</f>
        <v>0</v>
      </c>
      <c r="J2" s="6">
        <f>I2*(1.0155)</f>
        <v>0</v>
      </c>
      <c r="K2" s="13">
        <f>J2*Index!$D$16</f>
        <v>0</v>
      </c>
      <c r="L2" s="16"/>
      <c r="M2" s="8"/>
      <c r="N2" s="6">
        <f>M2*(1.0155)</f>
        <v>0</v>
      </c>
      <c r="O2" s="6">
        <f>N2*Index!$H$19</f>
        <v>0</v>
      </c>
      <c r="P2" s="16"/>
      <c r="Q2" s="8"/>
      <c r="R2" s="9">
        <f>ROUND(K2+O2,2)</f>
        <v>0</v>
      </c>
    </row>
    <row r="3" spans="1:18" x14ac:dyDescent="0.25">
      <c r="A3" s="23" t="s">
        <v>1537</v>
      </c>
      <c r="B3" s="23" t="s">
        <v>208</v>
      </c>
      <c r="C3" s="23" t="s">
        <v>222</v>
      </c>
      <c r="D3" s="30"/>
      <c r="E3" s="26"/>
      <c r="F3" s="8"/>
      <c r="G3" s="8"/>
      <c r="H3" s="9">
        <f t="shared" ref="H3:H16" si="0">ROUND(F3*SUM(D3:E3),2)</f>
        <v>0</v>
      </c>
      <c r="I3" s="6">
        <f t="shared" ref="I3:I16" si="1">G3*(1.0041)</f>
        <v>0</v>
      </c>
      <c r="J3" s="6">
        <f t="shared" ref="J3:J16" si="2">I3*(1.0155)</f>
        <v>0</v>
      </c>
      <c r="K3" s="13">
        <f>J3*Index!$D$16</f>
        <v>0</v>
      </c>
      <c r="L3" s="16"/>
      <c r="M3" s="8"/>
      <c r="N3" s="6">
        <f t="shared" ref="N3:N16" si="3">M3*(1.0155)</f>
        <v>0</v>
      </c>
      <c r="O3" s="6">
        <f>N3*Index!$H$19</f>
        <v>0</v>
      </c>
      <c r="Q3" s="8"/>
      <c r="R3" s="9">
        <f t="shared" ref="R3:R16" si="4">ROUND(K3+O3,2)</f>
        <v>0</v>
      </c>
    </row>
    <row r="4" spans="1:18" x14ac:dyDescent="0.25">
      <c r="A4" s="23" t="s">
        <v>1538</v>
      </c>
      <c r="B4" s="23" t="s">
        <v>221</v>
      </c>
      <c r="C4" s="23" t="s">
        <v>222</v>
      </c>
      <c r="D4" s="30"/>
      <c r="E4" s="26"/>
      <c r="F4" s="8"/>
      <c r="G4" s="8"/>
      <c r="H4" s="9">
        <f t="shared" si="0"/>
        <v>0</v>
      </c>
      <c r="I4" s="6">
        <f t="shared" si="1"/>
        <v>0</v>
      </c>
      <c r="J4" s="6">
        <f t="shared" si="2"/>
        <v>0</v>
      </c>
      <c r="K4" s="13">
        <f>J4*Index!$D$16</f>
        <v>0</v>
      </c>
      <c r="L4" s="16"/>
      <c r="M4" s="8"/>
      <c r="N4" s="6">
        <f t="shared" si="3"/>
        <v>0</v>
      </c>
      <c r="O4" s="6">
        <f>N4*Index!$H$19</f>
        <v>0</v>
      </c>
      <c r="Q4" s="8"/>
      <c r="R4" s="9">
        <f t="shared" si="4"/>
        <v>0</v>
      </c>
    </row>
    <row r="5" spans="1:18" x14ac:dyDescent="0.25">
      <c r="A5" s="23" t="s">
        <v>1539</v>
      </c>
      <c r="B5" s="23" t="s">
        <v>209</v>
      </c>
      <c r="C5" s="23" t="s">
        <v>222</v>
      </c>
      <c r="D5" s="30"/>
      <c r="E5" s="26"/>
      <c r="F5" s="8"/>
      <c r="G5" s="8"/>
      <c r="H5" s="9">
        <f t="shared" si="0"/>
        <v>0</v>
      </c>
      <c r="I5" s="6">
        <f t="shared" si="1"/>
        <v>0</v>
      </c>
      <c r="J5" s="6">
        <f t="shared" si="2"/>
        <v>0</v>
      </c>
      <c r="K5" s="13">
        <f>J5*Index!$D$16</f>
        <v>0</v>
      </c>
      <c r="L5" s="16"/>
      <c r="M5" s="8"/>
      <c r="N5" s="6">
        <f t="shared" si="3"/>
        <v>0</v>
      </c>
      <c r="O5" s="6">
        <f>N5*Index!$H$19</f>
        <v>0</v>
      </c>
      <c r="Q5" s="8"/>
      <c r="R5" s="9">
        <f t="shared" si="4"/>
        <v>0</v>
      </c>
    </row>
    <row r="6" spans="1:18" x14ac:dyDescent="0.25">
      <c r="A6" s="23" t="s">
        <v>1540</v>
      </c>
      <c r="B6" s="23" t="s">
        <v>210</v>
      </c>
      <c r="C6" s="23" t="s">
        <v>222</v>
      </c>
      <c r="D6" s="30"/>
      <c r="E6" s="26"/>
      <c r="F6" s="8"/>
      <c r="G6" s="8"/>
      <c r="H6" s="9">
        <f t="shared" si="0"/>
        <v>0</v>
      </c>
      <c r="I6" s="6">
        <f t="shared" si="1"/>
        <v>0</v>
      </c>
      <c r="J6" s="6">
        <f t="shared" si="2"/>
        <v>0</v>
      </c>
      <c r="K6" s="13">
        <f>J6*Index!$D$16</f>
        <v>0</v>
      </c>
      <c r="L6" s="16"/>
      <c r="M6" s="8"/>
      <c r="N6" s="6">
        <f t="shared" si="3"/>
        <v>0</v>
      </c>
      <c r="O6" s="6">
        <f>N6*Index!$H$19</f>
        <v>0</v>
      </c>
      <c r="Q6" s="8"/>
      <c r="R6" s="9">
        <f t="shared" si="4"/>
        <v>0</v>
      </c>
    </row>
    <row r="7" spans="1:18" x14ac:dyDescent="0.25">
      <c r="A7" s="23" t="s">
        <v>1541</v>
      </c>
      <c r="B7" s="23" t="s">
        <v>211</v>
      </c>
      <c r="C7" s="23" t="s">
        <v>222</v>
      </c>
      <c r="D7" s="30"/>
      <c r="E7" s="26"/>
      <c r="F7" s="8"/>
      <c r="G7" s="8"/>
      <c r="H7" s="9">
        <f t="shared" si="0"/>
        <v>0</v>
      </c>
      <c r="I7" s="6">
        <f t="shared" si="1"/>
        <v>0</v>
      </c>
      <c r="J7" s="6">
        <f t="shared" si="2"/>
        <v>0</v>
      </c>
      <c r="K7" s="13">
        <f>J7*Index!$D$16</f>
        <v>0</v>
      </c>
      <c r="L7" s="16"/>
      <c r="M7" s="8"/>
      <c r="N7" s="6">
        <f t="shared" si="3"/>
        <v>0</v>
      </c>
      <c r="O7" s="6">
        <f>N7*Index!$H$19</f>
        <v>0</v>
      </c>
      <c r="Q7" s="8"/>
      <c r="R7" s="9">
        <f t="shared" si="4"/>
        <v>0</v>
      </c>
    </row>
    <row r="8" spans="1:18" x14ac:dyDescent="0.25">
      <c r="A8" s="23" t="s">
        <v>1542</v>
      </c>
      <c r="B8" s="23" t="s">
        <v>212</v>
      </c>
      <c r="C8" s="23" t="s">
        <v>222</v>
      </c>
      <c r="D8" s="30"/>
      <c r="E8" s="26"/>
      <c r="F8" s="8"/>
      <c r="G8" s="8"/>
      <c r="H8" s="9">
        <f t="shared" si="0"/>
        <v>0</v>
      </c>
      <c r="I8" s="6">
        <f t="shared" si="1"/>
        <v>0</v>
      </c>
      <c r="J8" s="6">
        <f t="shared" si="2"/>
        <v>0</v>
      </c>
      <c r="K8" s="13">
        <f>J8*Index!$D$16</f>
        <v>0</v>
      </c>
      <c r="L8" s="16"/>
      <c r="M8" s="8"/>
      <c r="N8" s="6">
        <f t="shared" si="3"/>
        <v>0</v>
      </c>
      <c r="O8" s="6">
        <f>N8*Index!$H$19</f>
        <v>0</v>
      </c>
      <c r="Q8" s="8"/>
      <c r="R8" s="9">
        <f t="shared" si="4"/>
        <v>0</v>
      </c>
    </row>
    <row r="9" spans="1:18" x14ac:dyDescent="0.25">
      <c r="A9" s="23" t="s">
        <v>1543</v>
      </c>
      <c r="B9" s="23" t="s">
        <v>213</v>
      </c>
      <c r="C9" s="23" t="s">
        <v>222</v>
      </c>
      <c r="D9" s="30"/>
      <c r="E9" s="26"/>
      <c r="F9" s="8"/>
      <c r="G9" s="8"/>
      <c r="H9" s="9">
        <f t="shared" si="0"/>
        <v>0</v>
      </c>
      <c r="I9" s="6">
        <f t="shared" si="1"/>
        <v>0</v>
      </c>
      <c r="J9" s="6">
        <f t="shared" si="2"/>
        <v>0</v>
      </c>
      <c r="K9" s="13">
        <f>J9*Index!$D$16</f>
        <v>0</v>
      </c>
      <c r="L9" s="16"/>
      <c r="M9" s="8"/>
      <c r="N9" s="6">
        <f t="shared" si="3"/>
        <v>0</v>
      </c>
      <c r="O9" s="6">
        <f>N9*Index!$H$19</f>
        <v>0</v>
      </c>
      <c r="Q9" s="8"/>
      <c r="R9" s="9">
        <f t="shared" si="4"/>
        <v>0</v>
      </c>
    </row>
    <row r="10" spans="1:18" x14ac:dyDescent="0.25">
      <c r="A10" s="23" t="s">
        <v>1544</v>
      </c>
      <c r="B10" s="23" t="s">
        <v>220</v>
      </c>
      <c r="C10" s="23" t="s">
        <v>41</v>
      </c>
      <c r="D10" s="30">
        <v>0</v>
      </c>
      <c r="E10" s="30">
        <v>15.3624389165557</v>
      </c>
      <c r="F10" s="25">
        <v>1.69475632504439</v>
      </c>
      <c r="G10" s="25">
        <v>26.035590521941</v>
      </c>
      <c r="H10" s="9">
        <f t="shared" si="0"/>
        <v>26.04</v>
      </c>
      <c r="I10" s="6">
        <f>G10*(1.0041)</f>
        <v>26.142336443080957</v>
      </c>
      <c r="J10" s="6">
        <f t="shared" si="2"/>
        <v>26.547542657948714</v>
      </c>
      <c r="K10" s="13">
        <f>J10*Index!$D$16</f>
        <v>30.119785506714024</v>
      </c>
      <c r="L10" s="16"/>
      <c r="M10" s="25">
        <v>0</v>
      </c>
      <c r="N10" s="6">
        <f t="shared" si="3"/>
        <v>0</v>
      </c>
      <c r="O10" s="6">
        <f>N10*Index!$H$19</f>
        <v>0</v>
      </c>
      <c r="Q10" s="8">
        <v>30.119785506713999</v>
      </c>
      <c r="R10" s="9">
        <f t="shared" si="4"/>
        <v>30.12</v>
      </c>
    </row>
    <row r="11" spans="1:18" x14ac:dyDescent="0.25">
      <c r="A11" s="23" t="s">
        <v>1545</v>
      </c>
      <c r="B11" s="23" t="s">
        <v>219</v>
      </c>
      <c r="C11" s="23" t="s">
        <v>41</v>
      </c>
      <c r="D11" s="30">
        <v>0</v>
      </c>
      <c r="E11" s="30">
        <v>38.445752211868502</v>
      </c>
      <c r="F11" s="25">
        <v>1.72209509487138</v>
      </c>
      <c r="G11" s="25">
        <v>66.207241302699401</v>
      </c>
      <c r="H11" s="9">
        <f t="shared" si="0"/>
        <v>66.209999999999994</v>
      </c>
      <c r="I11" s="6">
        <f t="shared" si="1"/>
        <v>66.47869099204047</v>
      </c>
      <c r="J11" s="6">
        <f t="shared" si="2"/>
        <v>67.509110702417104</v>
      </c>
      <c r="K11" s="13">
        <f>J11*Index!$D$16</f>
        <v>76.593150646920549</v>
      </c>
      <c r="L11" s="16"/>
      <c r="M11" s="25">
        <v>0</v>
      </c>
      <c r="N11" s="6">
        <f t="shared" si="3"/>
        <v>0</v>
      </c>
      <c r="O11" s="6">
        <f>N11*Index!$H$19</f>
        <v>0</v>
      </c>
      <c r="Q11" s="8">
        <v>76.593150646920506</v>
      </c>
      <c r="R11" s="9">
        <f t="shared" si="4"/>
        <v>76.59</v>
      </c>
    </row>
    <row r="12" spans="1:18" x14ac:dyDescent="0.25">
      <c r="A12" s="23" t="s">
        <v>1546</v>
      </c>
      <c r="B12" s="23" t="s">
        <v>218</v>
      </c>
      <c r="C12" s="23" t="s">
        <v>43</v>
      </c>
      <c r="D12" s="30">
        <v>0</v>
      </c>
      <c r="E12" s="30">
        <v>23.892821776553198</v>
      </c>
      <c r="F12" s="25">
        <v>1.7343878433097999</v>
      </c>
      <c r="G12" s="25">
        <v>41.439419631621497</v>
      </c>
      <c r="H12" s="9">
        <f t="shared" si="0"/>
        <v>41.44</v>
      </c>
      <c r="I12" s="6">
        <f t="shared" si="1"/>
        <v>41.609321252111144</v>
      </c>
      <c r="J12" s="6">
        <f t="shared" si="2"/>
        <v>42.254265731518871</v>
      </c>
      <c r="K12" s="13">
        <f>J12*Index!$D$16</f>
        <v>47.940008496265989</v>
      </c>
      <c r="L12" s="16"/>
      <c r="M12" s="25">
        <v>0</v>
      </c>
      <c r="N12" s="6">
        <f t="shared" si="3"/>
        <v>0</v>
      </c>
      <c r="O12" s="6">
        <f>N12*Index!$H$19</f>
        <v>0</v>
      </c>
      <c r="Q12" s="8">
        <v>47.940008496266003</v>
      </c>
      <c r="R12" s="9">
        <f t="shared" si="4"/>
        <v>47.94</v>
      </c>
    </row>
    <row r="13" spans="1:18" x14ac:dyDescent="0.25">
      <c r="A13" s="23" t="s">
        <v>1547</v>
      </c>
      <c r="B13" s="23" t="s">
        <v>217</v>
      </c>
      <c r="C13" s="23" t="s">
        <v>43</v>
      </c>
      <c r="D13" s="30">
        <v>0</v>
      </c>
      <c r="E13" s="30">
        <v>68.617039521990705</v>
      </c>
      <c r="F13" s="25">
        <v>1.7270926290008</v>
      </c>
      <c r="G13" s="25">
        <v>118.507983182286</v>
      </c>
      <c r="H13" s="9">
        <f t="shared" si="0"/>
        <v>118.51</v>
      </c>
      <c r="I13" s="6">
        <f t="shared" si="1"/>
        <v>118.99386591333337</v>
      </c>
      <c r="J13" s="6">
        <f t="shared" si="2"/>
        <v>120.83827083499004</v>
      </c>
      <c r="K13" s="13">
        <f>J13*Index!$D$16</f>
        <v>137.09829363292732</v>
      </c>
      <c r="L13" s="16"/>
      <c r="M13" s="25">
        <v>0</v>
      </c>
      <c r="N13" s="6">
        <f t="shared" si="3"/>
        <v>0</v>
      </c>
      <c r="O13" s="6">
        <f>N13*Index!$H$19</f>
        <v>0</v>
      </c>
      <c r="Q13" s="8">
        <v>137.09829363292801</v>
      </c>
      <c r="R13" s="9">
        <f t="shared" si="4"/>
        <v>137.1</v>
      </c>
    </row>
    <row r="14" spans="1:18" x14ac:dyDescent="0.25">
      <c r="A14" s="23" t="s">
        <v>1548</v>
      </c>
      <c r="B14" s="23" t="s">
        <v>216</v>
      </c>
      <c r="C14" s="23" t="s">
        <v>222</v>
      </c>
      <c r="D14" s="30"/>
      <c r="E14" s="26"/>
      <c r="F14" s="25"/>
      <c r="G14" s="25"/>
      <c r="H14" s="9">
        <f t="shared" si="0"/>
        <v>0</v>
      </c>
      <c r="I14" s="6">
        <f t="shared" si="1"/>
        <v>0</v>
      </c>
      <c r="J14" s="6">
        <f t="shared" si="2"/>
        <v>0</v>
      </c>
      <c r="K14" s="13">
        <f>J14*Index!$D$16</f>
        <v>0</v>
      </c>
      <c r="L14" s="16"/>
      <c r="M14" s="8"/>
      <c r="N14" s="6">
        <f t="shared" si="3"/>
        <v>0</v>
      </c>
      <c r="O14" s="6">
        <f>N14*Index!$H$19</f>
        <v>0</v>
      </c>
      <c r="Q14" s="8">
        <v>22.76</v>
      </c>
      <c r="R14" s="9">
        <f t="shared" si="4"/>
        <v>0</v>
      </c>
    </row>
    <row r="15" spans="1:18" x14ac:dyDescent="0.25">
      <c r="A15" s="23" t="s">
        <v>1549</v>
      </c>
      <c r="B15" s="23" t="s">
        <v>215</v>
      </c>
      <c r="C15" s="23" t="s">
        <v>222</v>
      </c>
      <c r="D15" s="30"/>
      <c r="E15" s="26"/>
      <c r="F15" s="25"/>
      <c r="G15" s="25"/>
      <c r="H15" s="9">
        <f t="shared" si="0"/>
        <v>0</v>
      </c>
      <c r="I15" s="6">
        <f t="shared" si="1"/>
        <v>0</v>
      </c>
      <c r="J15" s="6">
        <f t="shared" si="2"/>
        <v>0</v>
      </c>
      <c r="K15" s="13">
        <f>J15*Index!$D$16</f>
        <v>0</v>
      </c>
      <c r="L15" s="16"/>
      <c r="M15" s="8"/>
      <c r="N15" s="6">
        <f t="shared" si="3"/>
        <v>0</v>
      </c>
      <c r="O15" s="6">
        <f>N15*Index!$H$19</f>
        <v>0</v>
      </c>
      <c r="Q15" s="8"/>
      <c r="R15" s="9">
        <f t="shared" si="4"/>
        <v>0</v>
      </c>
    </row>
    <row r="16" spans="1:18" x14ac:dyDescent="0.25">
      <c r="A16" s="23" t="s">
        <v>1550</v>
      </c>
      <c r="B16" s="23" t="s">
        <v>214</v>
      </c>
      <c r="C16" s="23" t="s">
        <v>222</v>
      </c>
      <c r="D16" s="30"/>
      <c r="E16" s="26"/>
      <c r="F16" s="25"/>
      <c r="G16" s="25"/>
      <c r="H16" s="9">
        <f t="shared" si="0"/>
        <v>0</v>
      </c>
      <c r="I16" s="6">
        <f t="shared" si="1"/>
        <v>0</v>
      </c>
      <c r="J16" s="6">
        <f t="shared" si="2"/>
        <v>0</v>
      </c>
      <c r="K16" s="13">
        <f>J16*Index!$D$16</f>
        <v>0</v>
      </c>
      <c r="L16" s="16"/>
      <c r="M16" s="8"/>
      <c r="N16" s="6">
        <f t="shared" si="3"/>
        <v>0</v>
      </c>
      <c r="O16" s="6">
        <f>N16*Index!$H$19</f>
        <v>0</v>
      </c>
      <c r="Q16" s="8"/>
      <c r="R16" s="9">
        <f t="shared" si="4"/>
        <v>0</v>
      </c>
    </row>
  </sheetData>
  <autoFilter ref="A1:C1"/>
  <conditionalFormatting sqref="R2:R16">
    <cfRule type="cellIs" dxfId="5" priority="7" operator="notEqual">
      <formula>ROUND($Q2,2)</formula>
    </cfRule>
    <cfRule type="cellIs" dxfId="4" priority="8" operator="equal">
      <formula>ROUND($Q2,2)</formula>
    </cfRule>
  </conditionalFormatting>
  <conditionalFormatting sqref="H2:H16">
    <cfRule type="cellIs" dxfId="3" priority="1" operator="notEqual">
      <formula>ROUND($G2,2)</formula>
    </cfRule>
    <cfRule type="cellIs" dxfId="2" priority="2" operator="equal">
      <formula>ROUND($G2,2)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14" style="16" bestFit="1" customWidth="1"/>
    <col min="2" max="2" width="48.28515625" style="16" bestFit="1" customWidth="1"/>
    <col min="3" max="3" width="20.42578125" style="16" bestFit="1" customWidth="1"/>
    <col min="4" max="4" width="12.42578125" style="16" bestFit="1" customWidth="1"/>
    <col min="5" max="5" width="25" style="16" bestFit="1" customWidth="1"/>
    <col min="6" max="6" width="28.140625" style="16" bestFit="1" customWidth="1"/>
    <col min="7" max="7" width="23.140625" style="16" bestFit="1" customWidth="1"/>
    <col min="8" max="8" width="2.7109375" style="16" customWidth="1"/>
    <col min="9" max="9" width="21.5703125" style="16" bestFit="1" customWidth="1"/>
    <col min="10" max="10" width="28.140625" style="16" bestFit="1" customWidth="1"/>
    <col min="11" max="11" width="23.140625" style="16" bestFit="1" customWidth="1"/>
    <col min="12" max="12" width="2.85546875" style="16" customWidth="1"/>
    <col min="13" max="13" width="9.28515625" style="16" bestFit="1" customWidth="1"/>
    <col min="14" max="14" width="12.5703125" style="16" bestFit="1" customWidth="1"/>
    <col min="15" max="16384" width="9.140625" style="16"/>
  </cols>
  <sheetData>
    <row r="1" spans="1:14" x14ac:dyDescent="0.25">
      <c r="A1" s="18" t="s">
        <v>1564</v>
      </c>
      <c r="B1" s="18" t="s">
        <v>73</v>
      </c>
      <c r="C1" s="18" t="s">
        <v>39</v>
      </c>
      <c r="D1" s="3" t="s">
        <v>7</v>
      </c>
      <c r="E1" s="5" t="s">
        <v>10</v>
      </c>
      <c r="F1" s="5" t="s">
        <v>11</v>
      </c>
      <c r="G1" s="14" t="s">
        <v>236</v>
      </c>
      <c r="I1" s="3" t="s">
        <v>9</v>
      </c>
      <c r="J1" s="5" t="s">
        <v>11</v>
      </c>
      <c r="K1" s="14" t="s">
        <v>25</v>
      </c>
      <c r="M1" s="3" t="s">
        <v>32</v>
      </c>
      <c r="N1" s="3" t="s">
        <v>33</v>
      </c>
    </row>
    <row r="2" spans="1:14" x14ac:dyDescent="0.25">
      <c r="A2" s="23" t="s">
        <v>1551</v>
      </c>
      <c r="B2" s="23" t="s">
        <v>223</v>
      </c>
      <c r="C2" s="23" t="s">
        <v>41</v>
      </c>
      <c r="D2" s="8"/>
      <c r="E2" s="6">
        <f>D2*(1.0041)</f>
        <v>0</v>
      </c>
      <c r="F2" s="6">
        <f>E2*(1.0155)</f>
        <v>0</v>
      </c>
      <c r="G2" s="13">
        <f>F2*Index!$D$16</f>
        <v>0</v>
      </c>
      <c r="I2" s="8"/>
      <c r="J2" s="6">
        <f>I2*(1.0155)</f>
        <v>0</v>
      </c>
      <c r="K2" s="6">
        <f>J2*Index!$H$19</f>
        <v>0</v>
      </c>
      <c r="M2" s="8">
        <v>47.6</v>
      </c>
      <c r="N2" s="9">
        <f>ROUND(G2+K2,2)</f>
        <v>0</v>
      </c>
    </row>
    <row r="3" spans="1:14" x14ac:dyDescent="0.25">
      <c r="A3" s="23" t="s">
        <v>1552</v>
      </c>
      <c r="B3" s="23" t="s">
        <v>226</v>
      </c>
      <c r="C3" s="23" t="s">
        <v>43</v>
      </c>
      <c r="D3" s="8"/>
      <c r="E3" s="6">
        <f>D3*(1.0041)</f>
        <v>0</v>
      </c>
      <c r="F3" s="6">
        <f t="shared" ref="F3:F5" si="0">E3*(1.0155)</f>
        <v>0</v>
      </c>
      <c r="G3" s="13">
        <f>F3*Index!$D$16</f>
        <v>0</v>
      </c>
      <c r="I3" s="8"/>
      <c r="J3" s="6">
        <f t="shared" ref="J3:J5" si="1">I3*(1.0155)</f>
        <v>0</v>
      </c>
      <c r="K3" s="6">
        <f>J3*Index!$H$19</f>
        <v>0</v>
      </c>
      <c r="M3" s="8">
        <v>233.11</v>
      </c>
      <c r="N3" s="9">
        <f t="shared" ref="N3:N5" si="2">ROUND(G3+K3,2)</f>
        <v>0</v>
      </c>
    </row>
    <row r="4" spans="1:14" x14ac:dyDescent="0.25">
      <c r="A4" s="23" t="s">
        <v>1553</v>
      </c>
      <c r="B4" s="23" t="s">
        <v>225</v>
      </c>
      <c r="C4" s="23" t="s">
        <v>43</v>
      </c>
      <c r="D4" s="8"/>
      <c r="E4" s="6">
        <f>D4*(1.0041)</f>
        <v>0</v>
      </c>
      <c r="F4" s="6">
        <f t="shared" si="0"/>
        <v>0</v>
      </c>
      <c r="G4" s="13">
        <f>F4*Index!$D$16</f>
        <v>0</v>
      </c>
      <c r="I4" s="8"/>
      <c r="J4" s="6">
        <f t="shared" si="1"/>
        <v>0</v>
      </c>
      <c r="K4" s="6">
        <f>J4*Index!$H$19</f>
        <v>0</v>
      </c>
      <c r="M4" s="8">
        <v>23.36</v>
      </c>
      <c r="N4" s="9">
        <f t="shared" si="2"/>
        <v>0</v>
      </c>
    </row>
    <row r="5" spans="1:14" x14ac:dyDescent="0.25">
      <c r="A5" s="23" t="s">
        <v>1554</v>
      </c>
      <c r="B5" s="23" t="s">
        <v>224</v>
      </c>
      <c r="C5" s="23" t="s">
        <v>43</v>
      </c>
      <c r="D5" s="8">
        <v>28.473112976466101</v>
      </c>
      <c r="E5" s="6">
        <f>D5*(1.0041)</f>
        <v>28.589852739669613</v>
      </c>
      <c r="F5" s="6">
        <f t="shared" si="0"/>
        <v>29.032995457134493</v>
      </c>
      <c r="G5" s="13">
        <f>F5*Index!$D$16</f>
        <v>32.939681350298741</v>
      </c>
      <c r="I5" s="8">
        <v>1.20897145070868</v>
      </c>
      <c r="J5" s="6">
        <f t="shared" si="1"/>
        <v>1.2277105081946647</v>
      </c>
      <c r="K5" s="6">
        <f>J5*Index!$H$19</f>
        <v>1.2898633526720193</v>
      </c>
      <c r="M5" s="8">
        <v>34.229544702970799</v>
      </c>
      <c r="N5" s="9">
        <f t="shared" si="2"/>
        <v>34.229999999999997</v>
      </c>
    </row>
  </sheetData>
  <autoFilter ref="A1:C1"/>
  <conditionalFormatting sqref="N2:N5">
    <cfRule type="cellIs" dxfId="1" priority="5" operator="notEqual">
      <formula>ROUND($M2,2)</formula>
    </cfRule>
    <cfRule type="cellIs" dxfId="0" priority="6" operator="equal">
      <formula>ROUND($M2,2)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tarieven</TermName>
          <TermId xmlns="http://schemas.microsoft.com/office/infopath/2007/PartnerControls">262aebd8-ac9f-4ffd-9792-896fa4206654</TermId>
        </TermInfo>
        <TermInfo xmlns="http://schemas.microsoft.com/office/infopath/2007/PartnerControls">
          <TermName xmlns="http://schemas.microsoft.com/office/infopath/2007/PartnerControls">verantwoording</TermName>
          <TermId xmlns="http://schemas.microsoft.com/office/infopath/2007/PartnerControls">60efa0e2-52be-4495-adc8-c81af64803f0</TermId>
        </TermInfo>
      </Terms>
    </TaxKeywordTaxHTField>
    <Overlegdatum xmlns="80d49278-e46e-469c-96b3-0d29171f73a3" xsi:nil="true"/>
    <NZaDocumentTypeTaxHTField0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Spreadsheet</TermName>
          <TermId xmlns="http://schemas.microsoft.com/office/infopath/2007/PartnerControls">052b0116-d3a3-4b56-8b82-32a1e94cf144</TermId>
        </TermInfo>
      </Terms>
    </NZaDocumentTypeTaxHTField0>
    <Hoofdonderwerp xmlns="80d49278-e46e-469c-96b3-0d29171f73a3">Fase 2: algemeen</Hoofdonderwerp>
    <TaxCatchAll xmlns="7f26298d-0d4d-4af7-92ce-0ab1d43f87ad">
      <Value>62</Value>
      <Value>61</Value>
      <Value>3</Value>
      <Value>33</Value>
    </TaxCatchAll>
    <NZAKeywordsTaxHTField0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Geestelijke gezondheidszorg</TermName>
          <TermId xmlns="http://schemas.microsoft.com/office/infopath/2007/PartnerControls">e9edb618-4ff6-43f0-9c38-1cfc39721967</TermId>
        </TermInfo>
      </Terms>
    </NZAKeywordsTaxHTField0>
    <NZaSitenaam xmlns="7f26298d-0d4d-4af7-92ce-0ab1d43f87ad">Zorgprestatiemodel</NZaSitenaam>
    <NZaCode xmlns="7f26298d-0d4d-4af7-92ce-0ab1d43f87ad" xsi:nil="true"/>
  </documentManagement>
</p:properties>
</file>

<file path=customXml/item2.xml><?xml version="1.0" encoding="utf-8"?>
<?mso-contentType ?>
<SharedContentType xmlns="Microsoft.SharePoint.Taxonomy.ContentTypeSync" SourceId="62769a40-37e0-45cc-9869-824e861ba835" ContentTypeId="0x01010089BF87867BB8444E97CDA015CAB0EF5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Za Excel" ma:contentTypeID="0x01010089BF87867BB8444E97CDA015CAB0EF5500FC59DF4229B272499A70BAB2ABF8AF37" ma:contentTypeVersion="38" ma:contentTypeDescription="Nieuw(e) NZa Excel maken" ma:contentTypeScope="" ma:versionID="48c0c08ae71d0642d043919a4d5fe0aa">
  <xsd:schema xmlns:xsd="http://www.w3.org/2001/XMLSchema" xmlns:xs="http://www.w3.org/2001/XMLSchema" xmlns:p="http://schemas.microsoft.com/office/2006/metadata/properties" xmlns:ns2="7f26298d-0d4d-4af7-92ce-0ab1d43f87ad" xmlns:ns3="80d49278-e46e-469c-96b3-0d29171f73a3" targetNamespace="http://schemas.microsoft.com/office/2006/metadata/properties" ma:root="true" ma:fieldsID="33def188b14e56056902a467b260a7b7" ns2:_="" ns3:_="">
    <xsd:import namespace="7f26298d-0d4d-4af7-92ce-0ab1d43f87ad"/>
    <xsd:import namespace="80d49278-e46e-469c-96b3-0d29171f73a3"/>
    <xsd:element name="properties">
      <xsd:complexType>
        <xsd:sequence>
          <xsd:element name="documentManagement">
            <xsd:complexType>
              <xsd:all>
                <xsd:element ref="ns2:NZaDocumentTypeTaxHTField0" minOccurs="0"/>
                <xsd:element ref="ns2:TaxCatchAll" minOccurs="0"/>
                <xsd:element ref="ns2:TaxCatchAllLabel" minOccurs="0"/>
                <xsd:element ref="ns2:NZAKeywordsTaxHTField0" minOccurs="0"/>
                <xsd:element ref="ns2:NZaCode" minOccurs="0"/>
                <xsd:element ref="ns2:NZaSitenaam" minOccurs="0"/>
                <xsd:element ref="ns2:TaxKeywordTaxHTField" minOccurs="0"/>
                <xsd:element ref="ns3:Overlegdatum" minOccurs="0"/>
                <xsd:element ref="ns3:Hoofdonderwer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6298d-0d4d-4af7-92ce-0ab1d43f87ad" elementFormDefault="qualified">
    <xsd:import namespace="http://schemas.microsoft.com/office/2006/documentManagement/types"/>
    <xsd:import namespace="http://schemas.microsoft.com/office/infopath/2007/PartnerControls"/>
    <xsd:element name="NZaDocumentTypeTaxHTField0" ma:index="8" ma:taxonomy="true" ma:internalName="NZaDocumentTypeTaxHTField0" ma:taxonomyFieldName="NZaDocumentType" ma:displayName="Document type" ma:readOnly="false" ma:default="-1;#Memo|78ba084f-d3d0-4a7b-8705-51a954ccf820" ma:fieldId="{56b81d61-629f-4ad5-8d2c-3484250b19ad}" ma:sspId="62769a40-37e0-45cc-9869-824e861ba835" ma:termSetId="b01610fc-3b6f-48de-a7db-c93324c2be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c3314f24-623d-439a-aec8-bd6c4824a40f}" ma:internalName="TaxCatchAll" ma:readOnly="false" ma:showField="CatchAllData" ma:web="411d5e20-039d-4a82-903e-a2d2808f3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3314f24-623d-439a-aec8-bd6c4824a40f}" ma:internalName="TaxCatchAllLabel" ma:readOnly="true" ma:showField="CatchAllDataLabel" ma:web="411d5e20-039d-4a82-903e-a2d2808f3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ZAKeywordsTaxHTField0" ma:index="12" ma:taxonomy="true" ma:internalName="NZAKeywordsTaxHTField0" ma:taxonomyFieldName="NZAKeywords" ma:displayName="NZa-zoekwoorden" ma:readOnly="false" ma:default="" ma:fieldId="{9868129a-d3c2-495c-9747-497060499561}" ma:taxonomyMulti="true" ma:sspId="62769a40-37e0-45cc-9869-824e861ba835" ma:termSetId="a235d4e6-58b3-49a9-b614-13ca25ac81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ZaCode" ma:index="14" nillable="true" ma:displayName="Code" ma:internalName="NZaCode" ma:readOnly="false">
      <xsd:simpleType>
        <xsd:restriction base="dms:Text">
          <xsd:maxLength value="255"/>
        </xsd:restriction>
      </xsd:simpleType>
    </xsd:element>
    <xsd:element name="NZaSitenaam" ma:index="15" nillable="true" ma:displayName="Sitenaam" ma:default="Zorgprestatiemodel" ma:internalName="NZaSitenaam" ma:readOnly="false">
      <xsd:simpleType>
        <xsd:restriction base="dms:Text">
          <xsd:maxLength value="255"/>
        </xsd:restriction>
      </xsd:simpleType>
    </xsd:element>
    <xsd:element name="TaxKeywordTaxHTField" ma:index="16" nillable="true" ma:taxonomy="true" ma:internalName="TaxKeywordTaxHTField" ma:taxonomyFieldName="TaxKeyword" ma:displayName="Extra zoekwoorden" ma:readOnly="false" ma:fieldId="{23f27201-bee3-471e-b2e7-b64fd8b7ca38}" ma:taxonomyMulti="true" ma:sspId="62769a40-37e0-45cc-9869-824e861ba83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49278-e46e-469c-96b3-0d29171f73a3" elementFormDefault="qualified">
    <xsd:import namespace="http://schemas.microsoft.com/office/2006/documentManagement/types"/>
    <xsd:import namespace="http://schemas.microsoft.com/office/infopath/2007/PartnerControls"/>
    <xsd:element name="Overlegdatum" ma:index="18" nillable="true" ma:displayName="Overlegdatum" ma:format="DateOnly" ma:internalName="Overlegdatum" ma:readOnly="false">
      <xsd:simpleType>
        <xsd:restriction base="dms:DateTime"/>
      </xsd:simpleType>
    </xsd:element>
    <xsd:element name="Hoofdonderwerp" ma:index="19" nillable="true" ma:displayName="Hoofdonderwerp" ma:default="Interne documenten projectgroep" ma:format="Dropdown" ma:internalName="Hoofdonderwerp" ma:readOnly="false">
      <xsd:simpleType>
        <xsd:restriction base="dms:Choice">
          <xsd:enumeration value="Achtergrond documenten"/>
          <xsd:enumeration value="Afstemming VWS"/>
          <xsd:enumeration value="Bestuurlijk commissie"/>
          <xsd:enumeration value="Communicatie"/>
          <xsd:enumeration value="Externe afstemming overig"/>
          <xsd:enumeration value="Fase 2: algemeen"/>
          <xsd:enumeration value="Fase 2: beleid"/>
          <xsd:enumeration value="Fase 2: kostprijzen"/>
          <xsd:enumeration value="Fase 2: productiviteit"/>
          <xsd:enumeration value="Fase 2: verblijf"/>
          <xsd:enumeration value="Fase 2: zorginhoud"/>
          <xsd:enumeration value="Interne documenten projectgroep"/>
          <xsd:enumeration value="NZa BO"/>
          <xsd:enumeration value="Programmateam"/>
          <xsd:enumeration value="Projectmanagement"/>
          <xsd:enumeration value="Tarieven 2022"/>
          <xsd:enumeration value="Werkgroep 1: Prestatielijst en Setting"/>
          <xsd:enumeration value="Werkgroep 2: Regelgeving"/>
          <xsd:enumeration value="Werkgroep 3: Aanvullende veldafspraken"/>
          <xsd:enumeration value="Werkgroep 4: Controle en verantwoording"/>
          <xsd:enumeration value="Werkgroep 5: Veldnorm niet-big beroepen"/>
          <xsd:enumeration value="Werkgroep 6: Implementatie"/>
          <xsd:enumeration value="Werkgroep 7: ICT"/>
          <xsd:enumeration value="Werkgroep 8: Zorgvraagtyper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27CE04-0799-4CF8-B4EF-AA71AEF1592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f26298d-0d4d-4af7-92ce-0ab1d43f87ad"/>
    <ds:schemaRef ds:uri="http://purl.org/dc/terms/"/>
    <ds:schemaRef ds:uri="80d49278-e46e-469c-96b3-0d29171f73a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E7A143-0923-43E7-A9C9-2E0278CC978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692472A-5007-4861-B062-383028AA0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26298d-0d4d-4af7-92ce-0ab1d43f87ad"/>
    <ds:schemaRef ds:uri="80d49278-e46e-469c-96b3-0d29171f7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70C2CF-1BB6-4D05-82C0-81F48F46AB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Index</vt:lpstr>
      <vt:lpstr>Consult</vt:lpstr>
      <vt:lpstr>Groepsconsult</vt:lpstr>
      <vt:lpstr>Verblijf</vt:lpstr>
      <vt:lpstr>Overige prestaties</vt:lpstr>
      <vt:lpstr>Toeslag consult</vt:lpstr>
      <vt:lpstr>Toeslag verblijf</vt:lpstr>
    </vt:vector>
  </TitlesOfParts>
  <Company>Nederlandse Zorgautoriteit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Verantwoording tarieven zorgprestatiemodel</dc:title>
  <dc:creator>Leenders, Max</dc:creator>
  <cp:keywords>verantwoording; tarieven</cp:keywords>
  <cp:lastModifiedBy>Verbeek, Olaf</cp:lastModifiedBy>
  <dcterms:created xsi:type="dcterms:W3CDTF">2021-03-05T08:32:43Z</dcterms:created>
  <dcterms:modified xsi:type="dcterms:W3CDTF">2021-05-26T15:28:50Z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0x01010089BF87867BB8444E97CDA015CAB0EF5500FC59DF4229B272499A70BAB2ABF8AF37</vt:lpwstr>
  </property>
  <property fmtid="{D5CDD505-2E9C-101B-9397-08002B2CF9AE}" pid="3" name="TaxKeyword">
    <vt:lpwstr>62;#tarieven|262aebd8-ac9f-4ffd-9792-896fa4206654;#61;#verantwoording|60efa0e2-52be-4495-adc8-c81af64803f0</vt:lpwstr>
  </property>
  <property fmtid="{D5CDD505-2E9C-101B-9397-08002B2CF9AE}" pid="4" name="NZAKeywords">
    <vt:lpwstr>3;#Geestelijke gezondheidszorg|e9edb618-4ff6-43f0-9c38-1cfc39721967</vt:lpwstr>
  </property>
  <property fmtid="{D5CDD505-2E9C-101B-9397-08002B2CF9AE}" pid="5" name="NZaDocumentType">
    <vt:lpwstr>33;#Spreadsheet|052b0116-d3a3-4b56-8b82-32a1e94cf144</vt:lpwstr>
  </property>
  <property fmtid="{D5CDD505-2E9C-101B-9397-08002B2CF9AE}" pid="6" name="SharedWithUsers">
    <vt:lpwstr>39;#Luggenhorst, Vera;#41;#Eggink, Willem;#19;#Pelgröm, Vincent</vt:lpwstr>
  </property>
</Properties>
</file>